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8_{4443E25C-4433-4867-9243-C2698F9343BB}" xr6:coauthVersionLast="47" xr6:coauthVersionMax="47" xr10:uidLastSave="{00000000-0000-0000-0000-000000000000}"/>
  <bookViews>
    <workbookView xWindow="-108" yWindow="-108" windowWidth="23256" windowHeight="13896" xr2:uid="{7C01E607-97B7-4863-B496-CBEB210A564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37" i="1"/>
  <c r="H137" i="1" s="1"/>
  <c r="F136" i="1"/>
  <c r="H136" i="1" s="1"/>
  <c r="F135" i="1"/>
  <c r="H135" i="1" s="1"/>
  <c r="G134" i="1"/>
  <c r="H134" i="1" s="1"/>
  <c r="F134" i="1"/>
  <c r="H133" i="1"/>
  <c r="G132" i="1"/>
  <c r="H132" i="1" s="1"/>
  <c r="F132" i="1"/>
  <c r="G131" i="1"/>
  <c r="H131" i="1" s="1"/>
  <c r="F131" i="1"/>
  <c r="G130" i="1"/>
  <c r="H130" i="1" s="1"/>
  <c r="F130" i="1"/>
  <c r="G129" i="1"/>
  <c r="F129" i="1"/>
  <c r="H129" i="1" s="1"/>
  <c r="G128" i="1"/>
  <c r="H128" i="1" s="1"/>
  <c r="F128" i="1"/>
  <c r="G127" i="1"/>
  <c r="H127" i="1" s="1"/>
  <c r="F127" i="1"/>
  <c r="G125" i="1"/>
  <c r="H125" i="1" s="1"/>
  <c r="F125" i="1"/>
  <c r="H124" i="1"/>
  <c r="G124" i="1"/>
  <c r="F124" i="1"/>
  <c r="G123" i="1"/>
  <c r="H123" i="1" s="1"/>
  <c r="F123" i="1"/>
  <c r="G122" i="1"/>
  <c r="H122" i="1" s="1"/>
  <c r="F122" i="1"/>
  <c r="G121" i="1"/>
  <c r="H121" i="1" s="1"/>
  <c r="F121" i="1"/>
  <c r="G120" i="1"/>
  <c r="H120" i="1" s="1"/>
  <c r="F120" i="1"/>
  <c r="G118" i="1"/>
  <c r="H118" i="1" s="1"/>
  <c r="F118" i="1"/>
  <c r="G117" i="1"/>
  <c r="F117" i="1"/>
  <c r="H117" i="1" s="1"/>
  <c r="G116" i="1"/>
  <c r="H116" i="1" s="1"/>
  <c r="F116" i="1"/>
  <c r="G115" i="1"/>
  <c r="H115" i="1" s="1"/>
  <c r="F115" i="1"/>
  <c r="G114" i="1"/>
  <c r="H114" i="1" s="1"/>
  <c r="F114" i="1"/>
  <c r="G113" i="1"/>
  <c r="H113" i="1" s="1"/>
  <c r="F113" i="1"/>
  <c r="J111" i="1"/>
  <c r="G111" i="1"/>
  <c r="F111" i="1"/>
  <c r="H111" i="1" s="1"/>
  <c r="J110" i="1"/>
  <c r="G110" i="1"/>
  <c r="H110" i="1" s="1"/>
  <c r="F110" i="1"/>
  <c r="J108" i="1"/>
  <c r="G108" i="1"/>
  <c r="H108" i="1" s="1"/>
  <c r="F108" i="1"/>
  <c r="J107" i="1"/>
  <c r="G107" i="1"/>
  <c r="H107" i="1" s="1"/>
  <c r="F107" i="1"/>
  <c r="J105" i="1"/>
  <c r="G105" i="1"/>
  <c r="F105" i="1"/>
  <c r="H105" i="1" s="1"/>
  <c r="J104" i="1"/>
  <c r="G104" i="1"/>
  <c r="H104" i="1" s="1"/>
  <c r="F104" i="1"/>
  <c r="J102" i="1"/>
  <c r="G102" i="1"/>
  <c r="H102" i="1" s="1"/>
  <c r="F102" i="1"/>
  <c r="J101" i="1"/>
  <c r="G101" i="1"/>
  <c r="H101" i="1" s="1"/>
  <c r="F101" i="1"/>
  <c r="J99" i="1"/>
  <c r="G99" i="1"/>
  <c r="F99" i="1"/>
  <c r="H99" i="1" s="1"/>
  <c r="J98" i="1"/>
  <c r="G98" i="1"/>
  <c r="H98" i="1" s="1"/>
  <c r="F98" i="1"/>
  <c r="G96" i="1"/>
  <c r="H96" i="1" s="1"/>
  <c r="F96" i="1"/>
  <c r="G95" i="1"/>
  <c r="H95" i="1" s="1"/>
  <c r="F95" i="1"/>
  <c r="G93" i="1"/>
  <c r="H93" i="1" s="1"/>
  <c r="F93" i="1"/>
  <c r="G92" i="1"/>
  <c r="F92" i="1"/>
  <c r="H92" i="1" s="1"/>
  <c r="G90" i="1"/>
  <c r="H90" i="1" s="1"/>
  <c r="F90" i="1"/>
  <c r="G89" i="1"/>
  <c r="H89" i="1" s="1"/>
  <c r="F89" i="1"/>
  <c r="G87" i="1"/>
  <c r="H87" i="1" s="1"/>
  <c r="F87" i="1"/>
  <c r="G86" i="1"/>
  <c r="G81" i="1" s="1"/>
  <c r="F86" i="1"/>
  <c r="F81" i="1" s="1"/>
  <c r="G84" i="1"/>
  <c r="F84" i="1"/>
  <c r="H84" i="1" s="1"/>
  <c r="G83" i="1"/>
  <c r="F83" i="1"/>
  <c r="H83" i="1" s="1"/>
  <c r="G80" i="1"/>
  <c r="H80" i="1" s="1"/>
  <c r="F80" i="1"/>
  <c r="G79" i="1"/>
  <c r="H79" i="1" s="1"/>
  <c r="F79" i="1"/>
  <c r="H78" i="1"/>
  <c r="G78" i="1"/>
  <c r="F78" i="1"/>
  <c r="G77" i="1"/>
  <c r="H77" i="1" s="1"/>
  <c r="F77" i="1"/>
  <c r="G76" i="1"/>
  <c r="H76" i="1" s="1"/>
  <c r="F76" i="1"/>
  <c r="G75" i="1"/>
  <c r="H75" i="1" s="1"/>
  <c r="F75" i="1"/>
  <c r="G74" i="1"/>
  <c r="H74" i="1" s="1"/>
  <c r="F74" i="1"/>
  <c r="F70" i="1" s="1"/>
  <c r="G73" i="1"/>
  <c r="G70" i="1" s="1"/>
  <c r="F73" i="1"/>
  <c r="G72" i="1"/>
  <c r="F72" i="1"/>
  <c r="H72" i="1" s="1"/>
  <c r="G71" i="1"/>
  <c r="H71" i="1" s="1"/>
  <c r="F71" i="1"/>
  <c r="G69" i="1"/>
  <c r="H69" i="1" s="1"/>
  <c r="F69" i="1"/>
  <c r="G68" i="1"/>
  <c r="H68" i="1" s="1"/>
  <c r="F68" i="1"/>
  <c r="G67" i="1"/>
  <c r="H67" i="1" s="1"/>
  <c r="F67" i="1"/>
  <c r="G66" i="1"/>
  <c r="H66" i="1" s="1"/>
  <c r="F66" i="1"/>
  <c r="G64" i="1"/>
  <c r="H64" i="1" s="1"/>
  <c r="F64" i="1"/>
  <c r="G62" i="1"/>
  <c r="H62" i="1" s="1"/>
  <c r="F62" i="1"/>
  <c r="G60" i="1"/>
  <c r="H60" i="1" s="1"/>
  <c r="F60" i="1"/>
  <c r="F52" i="1" s="1"/>
  <c r="H58" i="1"/>
  <c r="G58" i="1"/>
  <c r="F58" i="1"/>
  <c r="G57" i="1"/>
  <c r="H57" i="1" s="1"/>
  <c r="F57" i="1"/>
  <c r="G55" i="1"/>
  <c r="H55" i="1" s="1"/>
  <c r="F55" i="1"/>
  <c r="G54" i="1"/>
  <c r="H54" i="1" s="1"/>
  <c r="F54" i="1"/>
  <c r="G51" i="1"/>
  <c r="H51" i="1" s="1"/>
  <c r="F51" i="1"/>
  <c r="G50" i="1"/>
  <c r="F50" i="1"/>
  <c r="H50" i="1" s="1"/>
  <c r="G49" i="1"/>
  <c r="F49" i="1"/>
  <c r="H49" i="1" s="1"/>
  <c r="G48" i="1"/>
  <c r="F48" i="1"/>
  <c r="H48" i="1" s="1"/>
  <c r="G47" i="1"/>
  <c r="F47" i="1"/>
  <c r="H47" i="1" s="1"/>
  <c r="G46" i="1"/>
  <c r="F46" i="1"/>
  <c r="H46" i="1" s="1"/>
  <c r="G45" i="1"/>
  <c r="F45" i="1"/>
  <c r="H45" i="1" s="1"/>
  <c r="G44" i="1"/>
  <c r="F44" i="1"/>
  <c r="H44" i="1" s="1"/>
  <c r="G43" i="1"/>
  <c r="F43" i="1"/>
  <c r="H43" i="1" s="1"/>
  <c r="G42" i="1"/>
  <c r="F42" i="1"/>
  <c r="H42" i="1" s="1"/>
  <c r="G41" i="1"/>
  <c r="F41" i="1"/>
  <c r="H41" i="1" s="1"/>
  <c r="H40" i="1"/>
  <c r="G40" i="1"/>
  <c r="F40" i="1"/>
  <c r="G39" i="1"/>
  <c r="F39" i="1"/>
  <c r="H39" i="1" s="1"/>
  <c r="G38" i="1"/>
  <c r="F38" i="1"/>
  <c r="H38" i="1" s="1"/>
  <c r="G37" i="1"/>
  <c r="F37" i="1"/>
  <c r="H37" i="1" s="1"/>
  <c r="G36" i="1"/>
  <c r="F36" i="1"/>
  <c r="H36" i="1" s="1"/>
  <c r="G35" i="1"/>
  <c r="H35" i="1" s="1"/>
  <c r="F35" i="1"/>
  <c r="G34" i="1"/>
  <c r="F34" i="1"/>
  <c r="H34" i="1" s="1"/>
  <c r="G33" i="1"/>
  <c r="F33" i="1"/>
  <c r="H33" i="1" s="1"/>
  <c r="G32" i="1"/>
  <c r="F32" i="1"/>
  <c r="H32" i="1" s="1"/>
  <c r="G31" i="1"/>
  <c r="F31" i="1"/>
  <c r="H31" i="1" s="1"/>
  <c r="G30" i="1"/>
  <c r="F30" i="1"/>
  <c r="H30" i="1" s="1"/>
  <c r="G29" i="1"/>
  <c r="F29" i="1"/>
  <c r="H29" i="1" s="1"/>
  <c r="G28" i="1"/>
  <c r="F28" i="1"/>
  <c r="H28" i="1" s="1"/>
  <c r="G27" i="1"/>
  <c r="F27" i="1"/>
  <c r="H27" i="1" s="1"/>
  <c r="G26" i="1"/>
  <c r="F26" i="1"/>
  <c r="H26" i="1" s="1"/>
  <c r="G25" i="1"/>
  <c r="F25" i="1"/>
  <c r="H25" i="1" s="1"/>
  <c r="H24" i="1"/>
  <c r="G24" i="1"/>
  <c r="F24" i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G17" i="1" s="1"/>
  <c r="F19" i="1"/>
  <c r="G18" i="1"/>
  <c r="F18" i="1"/>
  <c r="H18" i="1" s="1"/>
  <c r="G16" i="1"/>
  <c r="F16" i="1"/>
  <c r="H16" i="1" s="1"/>
  <c r="G15" i="1"/>
  <c r="F15" i="1"/>
  <c r="H15" i="1" s="1"/>
  <c r="H14" i="1" s="1"/>
  <c r="G14" i="1"/>
  <c r="F14" i="1"/>
  <c r="J11" i="1"/>
  <c r="K11" i="1" s="1"/>
  <c r="G11" i="1"/>
  <c r="H11" i="1"/>
  <c r="K10" i="1"/>
  <c r="K9" i="1"/>
  <c r="G9" i="1"/>
  <c r="G7" i="1" s="1"/>
  <c r="F9" i="1"/>
  <c r="F7" i="1" s="1"/>
  <c r="K8" i="1"/>
  <c r="G8" i="1"/>
  <c r="F8" i="1"/>
  <c r="H8" i="1" s="1"/>
  <c r="K7" i="1"/>
  <c r="K5" i="1"/>
  <c r="H52" i="1" l="1"/>
  <c r="H86" i="1"/>
  <c r="H81" i="1" s="1"/>
  <c r="F17" i="1"/>
  <c r="H19" i="1"/>
  <c r="H17" i="1" s="1"/>
  <c r="H73" i="1"/>
  <c r="H70" i="1" s="1"/>
  <c r="G52" i="1"/>
  <c r="F6" i="1"/>
  <c r="G6" i="1"/>
  <c r="H7" i="1"/>
  <c r="H6" i="1" s="1"/>
  <c r="H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53" authorId="0" shapeId="0" xr:uid="{573B1843-9293-4664-837C-365C552687F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</commentList>
</comments>
</file>

<file path=xl/sharedStrings.xml><?xml version="1.0" encoding="utf-8"?>
<sst xmlns="http://schemas.openxmlformats.org/spreadsheetml/2006/main" count="345" uniqueCount="112">
  <si>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</si>
  <si>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</si>
  <si>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</si>
  <si>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</si>
  <si>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</si>
  <si>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</si>
  <si>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</si>
  <si>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</si>
  <si>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</si>
  <si>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</si>
  <si>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</si>
  <si>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</si>
  <si>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</si>
  <si>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</si>
  <si>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</si>
  <si>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</si>
  <si>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</si>
  <si>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</si>
  <si>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</si>
  <si>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</si>
  <si>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</si>
  <si>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</si>
  <si>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</si>
  <si>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</si>
  <si>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</si>
  <si>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</si>
  <si>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</si>
  <si>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</si>
  <si>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</si>
  <si>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</si>
  <si>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</si>
  <si>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</si>
  <si>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</si>
  <si>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</si>
  <si>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</si>
  <si>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</si>
  <si>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</si>
  <si>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</si>
  <si>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</si>
  <si>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</si>
  <si>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</si>
  <si>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</si>
  <si>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</si>
  <si>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</si>
  <si>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</si>
  <si>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</si>
  <si>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</si>
  <si>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</si>
  <si>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</si>
  <si>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</si>
  <si>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</si>
  <si>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</si>
  <si>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</si>
  <si>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</si>
  <si>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</si>
  <si>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</si>
  <si>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</si>
  <si>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м3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</si>
  <si>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</si>
  <si>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</si>
  <si>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</si>
  <si>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</si>
  <si>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</si>
  <si>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</si>
  <si>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</si>
  <si>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</si>
  <si>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</si>
  <si>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</si>
  <si>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</si>
  <si>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</si>
  <si>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</si>
  <si>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</si>
  <si>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</si>
  <si>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</si>
  <si>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</si>
  <si>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</si>
  <si>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</si>
  <si>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</si>
  <si>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</si>
  <si>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</si>
  <si>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</si>
  <si>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</si>
  <si>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</si>
  <si>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</si>
  <si>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</si>
  <si>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</si>
  <si>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</si>
  <si>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</si>
  <si>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</si>
  <si>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</si>
  <si>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</si>
  <si>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</si>
  <si>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</si>
  <si>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</si>
  <si>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</si>
  <si>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</si>
  <si>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</si>
  <si>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</si>
  <si>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</si>
  <si>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</si>
  <si>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</si>
  <si>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</si>
  <si>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</si>
  <si>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</si>
  <si>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</si>
  <si>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Прочие работы</t>
  </si>
  <si>
    <t>Погрузка лишнего грунта вручную</t>
  </si>
  <si>
    <t>Вывоз грунта на полигон</t>
  </si>
  <si>
    <t>Утилизация грунта</t>
  </si>
  <si>
    <t>Пусконаладочные работы согласно программы ПНР</t>
  </si>
  <si>
    <t>объект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</si>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</sst>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2"/>
      <color rgb="FF00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1"/>
      <color rgb="FFFF0000"/>
      <name val="&quot;Times New Roman&quot;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rgb="FF92D05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3" fontId="5" fillId="0" borderId="6" xfId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43" fontId="7" fillId="3" borderId="6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43" fontId="9" fillId="4" borderId="6" xfId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43" fontId="10" fillId="3" borderId="6" xfId="1" applyFont="1" applyFill="1" applyBorder="1" applyAlignment="1">
      <alignment horizontal="center" vertical="center" wrapText="1"/>
    </xf>
    <xf numFmtId="43" fontId="9" fillId="5" borderId="6" xfId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43" fontId="11" fillId="0" borderId="6" xfId="1" applyFont="1" applyBorder="1" applyAlignment="1">
      <alignment horizontal="center" vertical="center" wrapText="1"/>
    </xf>
    <xf numFmtId="43" fontId="9" fillId="5" borderId="0" xfId="1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8A8A-882E-42EB-868D-22991522C964}">
  <dimension ref="A2:K137"/>
  <sheetViews>
    <sheetView tabSelected="1" topLeftCell="A124" workbookViewId="0">
      <selection activeCell="H5" sqref="H5"/>
    </sheetView>
  </sheetViews>
  <sheetFormatPr defaultRowHeight="14.4"/>
  <cols>
    <col min="3" max="3" width="55.44140625" customWidth="1"/>
    <col min="6" max="6" width="16.6640625" bestFit="1" customWidth="1"/>
    <col min="7" max="8" width="18" bestFit="1" customWidth="1"/>
    <col min="9" max="10" width="13.88671875" bestFit="1" customWidth="1"/>
    <col min="11" max="11" width="15.88671875" bestFit="1" customWidth="1"/>
  </cols>
  <sheetData>
    <row r="2" spans="1:11" ht="43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3" t="s">
        <v>5</v>
      </c>
      <c r="G2" s="4"/>
      <c r="H2" s="5" t="s">
        <v>6</v>
      </c>
      <c r="I2" s="3" t="s">
        <v>7</v>
      </c>
      <c r="J2" s="4"/>
      <c r="K2" s="5" t="s">
        <v>8</v>
      </c>
    </row>
    <row r="3" spans="1:11" ht="43.2">
      <c r="A3" s="6"/>
      <c r="B3" s="6"/>
      <c r="C3" s="6"/>
      <c r="D3" s="7"/>
      <c r="E3" s="7"/>
      <c r="F3" s="8" t="s">
        <v>9</v>
      </c>
      <c r="G3" s="8" t="s">
        <v>10</v>
      </c>
      <c r="H3" s="9"/>
      <c r="I3" s="8" t="s">
        <v>9</v>
      </c>
      <c r="J3" s="8" t="s">
        <v>10</v>
      </c>
      <c r="K3" s="9"/>
    </row>
    <row r="4" spans="1:11">
      <c r="A4" s="10"/>
      <c r="B4" s="10"/>
      <c r="C4" s="10"/>
      <c r="D4" s="11"/>
      <c r="E4" s="11"/>
      <c r="F4" s="12"/>
      <c r="G4" s="12"/>
      <c r="H4" s="12"/>
      <c r="I4" s="12"/>
      <c r="J4" s="12"/>
      <c r="K4" s="12"/>
    </row>
    <row r="5" spans="1:11" ht="78">
      <c r="A5" s="13"/>
      <c r="B5" s="13"/>
      <c r="C5" s="13" t="s">
        <v>11</v>
      </c>
      <c r="D5" s="13"/>
      <c r="E5" s="13"/>
      <c r="F5" s="14"/>
      <c r="G5" s="14"/>
      <c r="H5" s="14"/>
      <c r="I5" s="14"/>
      <c r="J5" s="14"/>
      <c r="K5" s="14">
        <f>I5+J5</f>
        <v>0</v>
      </c>
    </row>
    <row r="6" spans="1:11" ht="15.6">
      <c r="A6" s="15"/>
      <c r="B6" s="15"/>
      <c r="C6" s="15" t="s">
        <v>12</v>
      </c>
      <c r="D6" s="15"/>
      <c r="E6" s="15"/>
      <c r="F6" s="16">
        <f>F7+F12+F15+F22</f>
        <v>4235903.4000000004</v>
      </c>
      <c r="G6" s="16">
        <f>G7+G12+G15+G22</f>
        <v>15245901.639344264</v>
      </c>
      <c r="H6" s="16">
        <f>H7+H12+H15+H22</f>
        <v>19481805.039344262</v>
      </c>
      <c r="I6" s="16"/>
      <c r="J6" s="16"/>
      <c r="K6" s="16"/>
    </row>
    <row r="7" spans="1:11">
      <c r="A7" s="17"/>
      <c r="B7" s="17"/>
      <c r="C7" s="17" t="s">
        <v>13</v>
      </c>
      <c r="D7" s="18"/>
      <c r="E7" s="18"/>
      <c r="F7" s="19">
        <f>SUM(F8:F11)</f>
        <v>4044000</v>
      </c>
      <c r="G7" s="19">
        <f>SUM(G8:G11)</f>
        <v>15245901.639344264</v>
      </c>
      <c r="H7" s="19">
        <f>SUM(H8:H11)</f>
        <v>19289901.639344264</v>
      </c>
      <c r="I7" s="19"/>
      <c r="J7" s="19"/>
      <c r="K7" s="19">
        <f>I7+J7</f>
        <v>0</v>
      </c>
    </row>
    <row r="8" spans="1:11">
      <c r="A8" s="20">
        <v>1</v>
      </c>
      <c r="B8" s="20">
        <v>1</v>
      </c>
      <c r="C8" s="20" t="s">
        <v>14</v>
      </c>
      <c r="D8" s="21" t="s">
        <v>15</v>
      </c>
      <c r="E8" s="21">
        <v>194</v>
      </c>
      <c r="F8" s="22">
        <f>E8*I8</f>
        <v>388000</v>
      </c>
      <c r="G8" s="22">
        <f>E8*J8</f>
        <v>0</v>
      </c>
      <c r="H8" s="22">
        <f>F8+G8</f>
        <v>388000</v>
      </c>
      <c r="I8" s="22">
        <v>2000</v>
      </c>
      <c r="J8" s="22">
        <v>0</v>
      </c>
      <c r="K8" s="22">
        <f>I8+J8</f>
        <v>2000</v>
      </c>
    </row>
    <row r="9" spans="1:11">
      <c r="A9" s="20">
        <v>2</v>
      </c>
      <c r="B9" s="20">
        <v>2</v>
      </c>
      <c r="C9" s="20" t="s">
        <v>16</v>
      </c>
      <c r="D9" s="21" t="s">
        <v>17</v>
      </c>
      <c r="E9" s="21">
        <v>1300</v>
      </c>
      <c r="F9" s="22">
        <f>E9*I9</f>
        <v>156000</v>
      </c>
      <c r="G9" s="22">
        <f>E9*J9</f>
        <v>0</v>
      </c>
      <c r="H9" s="22">
        <f>F9+G9</f>
        <v>156000</v>
      </c>
      <c r="I9" s="22">
        <v>120</v>
      </c>
      <c r="J9" s="22">
        <v>0</v>
      </c>
      <c r="K9" s="22">
        <f>I9+J9</f>
        <v>120</v>
      </c>
    </row>
    <row r="10" spans="1:11">
      <c r="A10" s="23"/>
      <c r="B10" s="23"/>
      <c r="C10" s="23" t="s">
        <v>18</v>
      </c>
      <c r="D10" s="24"/>
      <c r="E10" s="24"/>
      <c r="F10" s="25"/>
      <c r="G10" s="25"/>
      <c r="H10" s="25"/>
      <c r="I10" s="25"/>
      <c r="J10" s="25"/>
      <c r="K10" s="25">
        <f>I10+J10</f>
        <v>0</v>
      </c>
    </row>
    <row r="11" spans="1:11" ht="27.6">
      <c r="A11" s="26">
        <v>3</v>
      </c>
      <c r="B11" s="26">
        <v>3</v>
      </c>
      <c r="C11" s="26" t="s">
        <v>19</v>
      </c>
      <c r="D11" s="27" t="s">
        <v>15</v>
      </c>
      <c r="E11" s="27">
        <v>100</v>
      </c>
      <c r="F11" s="28">
        <f>E11*I11</f>
        <v>3500000</v>
      </c>
      <c r="G11" s="29">
        <f>E11*J11</f>
        <v>15245901.639344264</v>
      </c>
      <c r="H11" s="28">
        <f>F11+G11</f>
        <v>18745901.639344264</v>
      </c>
      <c r="I11" s="28">
        <v>35000</v>
      </c>
      <c r="J11" s="29">
        <f>186000/1.22</f>
        <v>152459.01639344264</v>
      </c>
      <c r="K11" s="28">
        <f>I11+J11</f>
        <v>187459.01639344264</v>
      </c>
    </row>
    <row r="13" spans="1:11" ht="31.2">
      <c r="A13" s="13">
        <v>336</v>
      </c>
      <c r="B13" s="13"/>
      <c r="C13" s="13" t="s">
        <v>20</v>
      </c>
      <c r="D13" s="13"/>
      <c r="E13" s="13"/>
      <c r="F13" s="14"/>
      <c r="G13" s="14"/>
      <c r="H13" s="14"/>
      <c r="I13" s="14"/>
      <c r="J13" s="14"/>
      <c r="K13" s="14"/>
    </row>
    <row r="14" spans="1:11">
      <c r="A14" s="30">
        <v>335</v>
      </c>
      <c r="B14" s="30"/>
      <c r="C14" s="31" t="s">
        <v>21</v>
      </c>
      <c r="D14" s="30"/>
      <c r="E14" s="30"/>
      <c r="F14" s="32">
        <f>SUM(F15:F16)</f>
        <v>2343241.4299999997</v>
      </c>
      <c r="G14" s="32">
        <f>SUM(G15:G16)</f>
        <v>0</v>
      </c>
      <c r="H14" s="32">
        <f>SUM(H15:H16)</f>
        <v>2343241.4299999997</v>
      </c>
      <c r="I14" s="32"/>
      <c r="J14" s="32"/>
      <c r="K14" s="32"/>
    </row>
    <row r="15" spans="1:11" ht="27.6">
      <c r="A15" s="27">
        <v>336</v>
      </c>
      <c r="B15" s="27">
        <v>1</v>
      </c>
      <c r="C15" s="26" t="s">
        <v>22</v>
      </c>
      <c r="D15" s="27" t="s">
        <v>23</v>
      </c>
      <c r="E15" s="27">
        <v>12.603</v>
      </c>
      <c r="F15" s="28">
        <f>E15*I15</f>
        <v>98303.4</v>
      </c>
      <c r="G15" s="28">
        <f>E15*J15</f>
        <v>0</v>
      </c>
      <c r="H15" s="28">
        <f>F15+G15</f>
        <v>98303.4</v>
      </c>
      <c r="I15" s="28">
        <v>7800</v>
      </c>
      <c r="J15" s="28">
        <v>0</v>
      </c>
      <c r="K15" s="28" t="s">
        <v>111</v>
      </c>
    </row>
    <row r="16" spans="1:11" ht="27.6">
      <c r="A16" s="27">
        <v>337</v>
      </c>
      <c r="B16" s="27">
        <v>2</v>
      </c>
      <c r="C16" s="26" t="s">
        <v>24</v>
      </c>
      <c r="D16" s="27" t="s">
        <v>17</v>
      </c>
      <c r="E16" s="27">
        <v>1485.73</v>
      </c>
      <c r="F16" s="28">
        <f>E16*I16</f>
        <v>2244938.0299999998</v>
      </c>
      <c r="G16" s="28">
        <f>E16*J16</f>
        <v>0</v>
      </c>
      <c r="H16" s="28">
        <f>F16+G16</f>
        <v>2244938.0299999998</v>
      </c>
      <c r="I16" s="28">
        <v>1511</v>
      </c>
      <c r="J16" s="28">
        <v>0</v>
      </c>
      <c r="K16" s="28" t="s">
        <v>111</v>
      </c>
    </row>
    <row r="17" spans="1:11" ht="41.4">
      <c r="A17" s="30">
        <v>337</v>
      </c>
      <c r="B17" s="30"/>
      <c r="C17" s="31" t="s">
        <v>25</v>
      </c>
      <c r="D17" s="30"/>
      <c r="E17" s="30"/>
      <c r="F17" s="32">
        <f>SUM(F18:F51)</f>
        <v>13657471.200000001</v>
      </c>
      <c r="G17" s="32">
        <f>SUM(G18:G51)</f>
        <v>73944870.031330019</v>
      </c>
      <c r="H17" s="32">
        <f>SUM(H18:H51)</f>
        <v>87602341.231330022</v>
      </c>
      <c r="I17" s="32"/>
      <c r="J17" s="32"/>
      <c r="K17" s="32"/>
    </row>
    <row r="18" spans="1:11" ht="27.6">
      <c r="A18" s="27">
        <v>338</v>
      </c>
      <c r="B18" s="27">
        <v>3</v>
      </c>
      <c r="C18" s="26" t="s">
        <v>26</v>
      </c>
      <c r="D18" s="27" t="s">
        <v>17</v>
      </c>
      <c r="E18" s="27">
        <v>171.98</v>
      </c>
      <c r="F18" s="28">
        <f t="shared" ref="F18:F51" si="0">E18*I18</f>
        <v>1073155.2</v>
      </c>
      <c r="G18" s="28">
        <f t="shared" ref="G18:G39" si="1">E18*J18</f>
        <v>6450691.1923999991</v>
      </c>
      <c r="H18" s="28">
        <f t="shared" ref="H18:H51" si="2">F18+G18</f>
        <v>7523846.3923999993</v>
      </c>
      <c r="I18" s="28">
        <v>6240</v>
      </c>
      <c r="J18" s="33">
        <v>37508.379999999997</v>
      </c>
      <c r="K18" s="28" t="s">
        <v>111</v>
      </c>
    </row>
    <row r="19" spans="1:11" ht="27.6">
      <c r="A19" s="27">
        <v>339</v>
      </c>
      <c r="B19" s="27">
        <v>4</v>
      </c>
      <c r="C19" s="34" t="s">
        <v>27</v>
      </c>
      <c r="D19" s="27" t="s">
        <v>15</v>
      </c>
      <c r="E19" s="27">
        <v>1</v>
      </c>
      <c r="F19" s="28">
        <f t="shared" si="0"/>
        <v>46800</v>
      </c>
      <c r="G19" s="28">
        <f t="shared" si="1"/>
        <v>0</v>
      </c>
      <c r="H19" s="28">
        <f t="shared" si="2"/>
        <v>46800</v>
      </c>
      <c r="I19" s="28">
        <v>46800</v>
      </c>
      <c r="J19" s="28"/>
      <c r="K19" s="28" t="s">
        <v>111</v>
      </c>
    </row>
    <row r="20" spans="1:11" ht="27.6">
      <c r="A20" s="27">
        <v>340</v>
      </c>
      <c r="B20" s="27">
        <v>5</v>
      </c>
      <c r="C20" s="34" t="s">
        <v>28</v>
      </c>
      <c r="D20" s="27" t="s">
        <v>15</v>
      </c>
      <c r="E20" s="27">
        <v>10</v>
      </c>
      <c r="F20" s="28">
        <f t="shared" si="0"/>
        <v>54600</v>
      </c>
      <c r="G20" s="35">
        <f t="shared" si="1"/>
        <v>954413.9</v>
      </c>
      <c r="H20" s="28">
        <f t="shared" si="2"/>
        <v>1009013.9</v>
      </c>
      <c r="I20" s="28">
        <v>5460</v>
      </c>
      <c r="J20" s="33">
        <v>95441.39</v>
      </c>
      <c r="K20" s="28" t="s">
        <v>111</v>
      </c>
    </row>
    <row r="21" spans="1:11" ht="27.6">
      <c r="A21" s="27">
        <v>341</v>
      </c>
      <c r="B21" s="27">
        <v>6</v>
      </c>
      <c r="C21" s="26" t="s">
        <v>29</v>
      </c>
      <c r="D21" s="27" t="s">
        <v>17</v>
      </c>
      <c r="E21" s="27">
        <v>167.98</v>
      </c>
      <c r="F21" s="28">
        <f t="shared" si="0"/>
        <v>1048195.2</v>
      </c>
      <c r="G21" s="28">
        <f t="shared" si="1"/>
        <v>6117651.8613999998</v>
      </c>
      <c r="H21" s="28">
        <f t="shared" si="2"/>
        <v>7165847.0614</v>
      </c>
      <c r="I21" s="28">
        <v>6240</v>
      </c>
      <c r="J21" s="33">
        <v>36418.93</v>
      </c>
      <c r="K21" s="28" t="s">
        <v>111</v>
      </c>
    </row>
    <row r="22" spans="1:11" ht="27.6">
      <c r="A22" s="27">
        <v>342</v>
      </c>
      <c r="B22" s="27">
        <v>7</v>
      </c>
      <c r="C22" s="34" t="s">
        <v>27</v>
      </c>
      <c r="D22" s="27" t="s">
        <v>15</v>
      </c>
      <c r="E22" s="27">
        <v>2</v>
      </c>
      <c r="F22" s="28">
        <f t="shared" si="0"/>
        <v>93600</v>
      </c>
      <c r="G22" s="28">
        <f t="shared" si="1"/>
        <v>0</v>
      </c>
      <c r="H22" s="28">
        <f t="shared" si="2"/>
        <v>93600</v>
      </c>
      <c r="I22" s="28">
        <v>46800</v>
      </c>
      <c r="J22" s="28"/>
      <c r="K22" s="28" t="s">
        <v>111</v>
      </c>
    </row>
    <row r="23" spans="1:11" ht="27.6">
      <c r="A23" s="27">
        <v>343</v>
      </c>
      <c r="B23" s="27">
        <v>8</v>
      </c>
      <c r="C23" s="34" t="s">
        <v>30</v>
      </c>
      <c r="D23" s="27" t="s">
        <v>15</v>
      </c>
      <c r="E23" s="27">
        <v>14</v>
      </c>
      <c r="F23" s="28">
        <f t="shared" si="0"/>
        <v>76440</v>
      </c>
      <c r="G23" s="35">
        <f t="shared" si="1"/>
        <v>1336179.46</v>
      </c>
      <c r="H23" s="28">
        <f t="shared" si="2"/>
        <v>1412619.46</v>
      </c>
      <c r="I23" s="28">
        <v>5460</v>
      </c>
      <c r="J23" s="33">
        <v>95441.39</v>
      </c>
      <c r="K23" s="28" t="s">
        <v>111</v>
      </c>
    </row>
    <row r="24" spans="1:11" ht="27.6">
      <c r="A24" s="27">
        <v>344</v>
      </c>
      <c r="B24" s="27">
        <v>9</v>
      </c>
      <c r="C24" s="26" t="s">
        <v>31</v>
      </c>
      <c r="D24" s="27" t="s">
        <v>17</v>
      </c>
      <c r="E24" s="27">
        <v>188.72499999999999</v>
      </c>
      <c r="F24" s="28">
        <f t="shared" si="0"/>
        <v>1177644</v>
      </c>
      <c r="G24" s="28">
        <f t="shared" si="1"/>
        <v>6850415.54</v>
      </c>
      <c r="H24" s="28">
        <f t="shared" si="2"/>
        <v>8028059.54</v>
      </c>
      <c r="I24" s="28">
        <v>6240</v>
      </c>
      <c r="J24" s="33">
        <v>36298.400000000001</v>
      </c>
      <c r="K24" s="28" t="s">
        <v>111</v>
      </c>
    </row>
    <row r="25" spans="1:11" ht="27.6">
      <c r="A25" s="27">
        <v>345</v>
      </c>
      <c r="B25" s="27">
        <v>10</v>
      </c>
      <c r="C25" s="34" t="s">
        <v>27</v>
      </c>
      <c r="D25" s="27" t="s">
        <v>15</v>
      </c>
      <c r="E25" s="27">
        <v>1</v>
      </c>
      <c r="F25" s="28">
        <f t="shared" si="0"/>
        <v>46800</v>
      </c>
      <c r="G25" s="28">
        <f t="shared" si="1"/>
        <v>0</v>
      </c>
      <c r="H25" s="28">
        <f t="shared" si="2"/>
        <v>46800</v>
      </c>
      <c r="I25" s="28">
        <v>46800</v>
      </c>
      <c r="J25" s="28"/>
      <c r="K25" s="28" t="s">
        <v>111</v>
      </c>
    </row>
    <row r="26" spans="1:11" ht="27.6">
      <c r="A26" s="27">
        <v>346</v>
      </c>
      <c r="B26" s="27">
        <v>11</v>
      </c>
      <c r="C26" s="34" t="s">
        <v>30</v>
      </c>
      <c r="D26" s="27" t="s">
        <v>15</v>
      </c>
      <c r="E26" s="27">
        <v>15</v>
      </c>
      <c r="F26" s="28">
        <f t="shared" si="0"/>
        <v>81900</v>
      </c>
      <c r="G26" s="35">
        <f t="shared" si="1"/>
        <v>1431620.85</v>
      </c>
      <c r="H26" s="28">
        <f t="shared" si="2"/>
        <v>1513520.85</v>
      </c>
      <c r="I26" s="28">
        <v>5460</v>
      </c>
      <c r="J26" s="33">
        <v>95441.39</v>
      </c>
      <c r="K26" s="28" t="s">
        <v>111</v>
      </c>
    </row>
    <row r="27" spans="1:11" ht="27.6">
      <c r="A27" s="27">
        <v>347</v>
      </c>
      <c r="B27" s="27">
        <v>12</v>
      </c>
      <c r="C27" s="26" t="s">
        <v>32</v>
      </c>
      <c r="D27" s="27" t="s">
        <v>17</v>
      </c>
      <c r="E27" s="27">
        <v>166.76499999999999</v>
      </c>
      <c r="F27" s="28">
        <f t="shared" si="0"/>
        <v>1040613.5999999999</v>
      </c>
      <c r="G27" s="28">
        <f t="shared" si="1"/>
        <v>6458781.767599999</v>
      </c>
      <c r="H27" s="28">
        <f t="shared" si="2"/>
        <v>7499395.3675999986</v>
      </c>
      <c r="I27" s="28">
        <v>6240</v>
      </c>
      <c r="J27" s="33">
        <v>38729.839999999997</v>
      </c>
      <c r="K27" s="28" t="s">
        <v>111</v>
      </c>
    </row>
    <row r="28" spans="1:11" ht="27.6">
      <c r="A28" s="27">
        <v>348</v>
      </c>
      <c r="B28" s="27">
        <v>13</v>
      </c>
      <c r="C28" s="34" t="s">
        <v>27</v>
      </c>
      <c r="D28" s="27" t="s">
        <v>15</v>
      </c>
      <c r="E28" s="27">
        <v>1</v>
      </c>
      <c r="F28" s="28">
        <f t="shared" si="0"/>
        <v>46800</v>
      </c>
      <c r="G28" s="28">
        <f t="shared" si="1"/>
        <v>0</v>
      </c>
      <c r="H28" s="28">
        <f t="shared" si="2"/>
        <v>46800</v>
      </c>
      <c r="I28" s="28">
        <v>46800</v>
      </c>
      <c r="J28" s="28"/>
      <c r="K28" s="28" t="s">
        <v>111</v>
      </c>
    </row>
    <row r="29" spans="1:11" ht="27.6">
      <c r="A29" s="27">
        <v>349</v>
      </c>
      <c r="B29" s="27">
        <v>14</v>
      </c>
      <c r="C29" s="34" t="s">
        <v>30</v>
      </c>
      <c r="D29" s="27" t="s">
        <v>15</v>
      </c>
      <c r="E29" s="27">
        <v>11</v>
      </c>
      <c r="F29" s="28">
        <f t="shared" si="0"/>
        <v>60060</v>
      </c>
      <c r="G29" s="35">
        <f t="shared" si="1"/>
        <v>1049855.29</v>
      </c>
      <c r="H29" s="28">
        <f t="shared" si="2"/>
        <v>1109915.29</v>
      </c>
      <c r="I29" s="28">
        <v>5460</v>
      </c>
      <c r="J29" s="33">
        <v>95441.39</v>
      </c>
      <c r="K29" s="28" t="s">
        <v>111</v>
      </c>
    </row>
    <row r="30" spans="1:11" ht="27.6">
      <c r="A30" s="27">
        <v>350</v>
      </c>
      <c r="B30" s="27">
        <v>15</v>
      </c>
      <c r="C30" s="26" t="s">
        <v>33</v>
      </c>
      <c r="D30" s="27" t="s">
        <v>17</v>
      </c>
      <c r="E30" s="27">
        <v>213.459</v>
      </c>
      <c r="F30" s="28">
        <f t="shared" si="0"/>
        <v>1331984.1599999999</v>
      </c>
      <c r="G30" s="28">
        <f t="shared" si="1"/>
        <v>8230910.73312</v>
      </c>
      <c r="H30" s="28">
        <f t="shared" si="2"/>
        <v>9562894.8931200001</v>
      </c>
      <c r="I30" s="28">
        <v>6240</v>
      </c>
      <c r="J30" s="33">
        <v>38559.68</v>
      </c>
      <c r="K30" s="28" t="s">
        <v>111</v>
      </c>
    </row>
    <row r="31" spans="1:11" ht="27.6">
      <c r="A31" s="27">
        <v>351</v>
      </c>
      <c r="B31" s="27">
        <v>16</v>
      </c>
      <c r="C31" s="34" t="s">
        <v>27</v>
      </c>
      <c r="D31" s="27" t="s">
        <v>15</v>
      </c>
      <c r="E31" s="27">
        <v>2</v>
      </c>
      <c r="F31" s="28">
        <f t="shared" si="0"/>
        <v>93600</v>
      </c>
      <c r="G31" s="28">
        <f t="shared" si="1"/>
        <v>0</v>
      </c>
      <c r="H31" s="28">
        <f t="shared" si="2"/>
        <v>93600</v>
      </c>
      <c r="I31" s="28">
        <v>46800</v>
      </c>
      <c r="J31" s="28"/>
      <c r="K31" s="28" t="s">
        <v>111</v>
      </c>
    </row>
    <row r="32" spans="1:11" ht="27.6">
      <c r="A32" s="27">
        <v>352</v>
      </c>
      <c r="B32" s="27">
        <v>17</v>
      </c>
      <c r="C32" s="34" t="s">
        <v>30</v>
      </c>
      <c r="D32" s="27" t="s">
        <v>15</v>
      </c>
      <c r="E32" s="27">
        <v>14</v>
      </c>
      <c r="F32" s="28">
        <f t="shared" si="0"/>
        <v>76440</v>
      </c>
      <c r="G32" s="35">
        <f t="shared" si="1"/>
        <v>1336179.46</v>
      </c>
      <c r="H32" s="28">
        <f t="shared" si="2"/>
        <v>1412619.46</v>
      </c>
      <c r="I32" s="28">
        <v>5460</v>
      </c>
      <c r="J32" s="33">
        <v>95441.39</v>
      </c>
      <c r="K32" s="28" t="s">
        <v>111</v>
      </c>
    </row>
    <row r="33" spans="1:11" ht="27.6">
      <c r="A33" s="27">
        <v>353</v>
      </c>
      <c r="B33" s="27">
        <v>18</v>
      </c>
      <c r="C33" s="26" t="s">
        <v>34</v>
      </c>
      <c r="D33" s="27" t="s">
        <v>17</v>
      </c>
      <c r="E33" s="27">
        <v>163.49199999999999</v>
      </c>
      <c r="F33" s="28">
        <f t="shared" si="0"/>
        <v>1020190.08</v>
      </c>
      <c r="G33" s="28">
        <f t="shared" si="1"/>
        <v>6062229.4076399989</v>
      </c>
      <c r="H33" s="28">
        <f t="shared" si="2"/>
        <v>7082419.487639999</v>
      </c>
      <c r="I33" s="28">
        <v>6240</v>
      </c>
      <c r="J33" s="33">
        <v>37079.67</v>
      </c>
      <c r="K33" s="28" t="s">
        <v>111</v>
      </c>
    </row>
    <row r="34" spans="1:11" ht="27.6">
      <c r="A34" s="27">
        <v>354</v>
      </c>
      <c r="B34" s="27">
        <v>19</v>
      </c>
      <c r="C34" s="34" t="s">
        <v>27</v>
      </c>
      <c r="D34" s="27" t="s">
        <v>15</v>
      </c>
      <c r="E34" s="27">
        <v>1</v>
      </c>
      <c r="F34" s="28">
        <f t="shared" si="0"/>
        <v>46800</v>
      </c>
      <c r="G34" s="28">
        <f t="shared" si="1"/>
        <v>0</v>
      </c>
      <c r="H34" s="28">
        <f t="shared" si="2"/>
        <v>46800</v>
      </c>
      <c r="I34" s="28">
        <v>46800</v>
      </c>
      <c r="J34" s="28"/>
      <c r="K34" s="28" t="s">
        <v>111</v>
      </c>
    </row>
    <row r="35" spans="1:11" ht="27.6">
      <c r="A35" s="27">
        <v>355</v>
      </c>
      <c r="B35" s="27">
        <v>20</v>
      </c>
      <c r="C35" s="34" t="s">
        <v>30</v>
      </c>
      <c r="D35" s="27" t="s">
        <v>15</v>
      </c>
      <c r="E35" s="27">
        <v>8</v>
      </c>
      <c r="F35" s="28">
        <f t="shared" si="0"/>
        <v>43680</v>
      </c>
      <c r="G35" s="35">
        <f t="shared" si="1"/>
        <v>763531.12</v>
      </c>
      <c r="H35" s="28">
        <f t="shared" si="2"/>
        <v>807211.12</v>
      </c>
      <c r="I35" s="28">
        <v>5460</v>
      </c>
      <c r="J35" s="33">
        <v>95441.39</v>
      </c>
      <c r="K35" s="28" t="s">
        <v>111</v>
      </c>
    </row>
    <row r="36" spans="1:11" ht="27.6">
      <c r="A36" s="27">
        <v>356</v>
      </c>
      <c r="B36" s="27">
        <v>21</v>
      </c>
      <c r="C36" s="26" t="s">
        <v>35</v>
      </c>
      <c r="D36" s="27" t="s">
        <v>17</v>
      </c>
      <c r="E36" s="27">
        <v>138.63800000000001</v>
      </c>
      <c r="F36" s="28">
        <f t="shared" si="0"/>
        <v>865101.12</v>
      </c>
      <c r="G36" s="28">
        <f t="shared" si="1"/>
        <v>4560661.9892200008</v>
      </c>
      <c r="H36" s="28">
        <f t="shared" si="2"/>
        <v>5425763.1092200009</v>
      </c>
      <c r="I36" s="28">
        <v>6240</v>
      </c>
      <c r="J36" s="33">
        <v>32896.19</v>
      </c>
      <c r="K36" s="28" t="s">
        <v>111</v>
      </c>
    </row>
    <row r="37" spans="1:11" ht="27.6">
      <c r="A37" s="27">
        <v>357</v>
      </c>
      <c r="B37" s="27">
        <v>22</v>
      </c>
      <c r="C37" s="34" t="s">
        <v>30</v>
      </c>
      <c r="D37" s="27" t="s">
        <v>15</v>
      </c>
      <c r="E37" s="27">
        <v>4</v>
      </c>
      <c r="F37" s="28">
        <f t="shared" si="0"/>
        <v>21840</v>
      </c>
      <c r="G37" s="35">
        <f t="shared" si="1"/>
        <v>381765.56</v>
      </c>
      <c r="H37" s="28">
        <f t="shared" si="2"/>
        <v>403605.56</v>
      </c>
      <c r="I37" s="28">
        <v>5460</v>
      </c>
      <c r="J37" s="33">
        <v>95441.39</v>
      </c>
      <c r="K37" s="28" t="s">
        <v>111</v>
      </c>
    </row>
    <row r="38" spans="1:11" ht="27.6">
      <c r="A38" s="27">
        <v>358</v>
      </c>
      <c r="B38" s="27">
        <v>23</v>
      </c>
      <c r="C38" s="26" t="s">
        <v>36</v>
      </c>
      <c r="D38" s="27" t="s">
        <v>17</v>
      </c>
      <c r="E38" s="27">
        <v>98.507000000000005</v>
      </c>
      <c r="F38" s="28">
        <f t="shared" si="0"/>
        <v>614683.68000000005</v>
      </c>
      <c r="G38" s="28">
        <f t="shared" si="1"/>
        <v>3682295.0923500005</v>
      </c>
      <c r="H38" s="28">
        <f t="shared" si="2"/>
        <v>4296978.7723500002</v>
      </c>
      <c r="I38" s="28">
        <v>6240</v>
      </c>
      <c r="J38" s="33">
        <v>37381.050000000003</v>
      </c>
      <c r="K38" s="28" t="s">
        <v>111</v>
      </c>
    </row>
    <row r="39" spans="1:11" ht="27.6">
      <c r="A39" s="27">
        <v>359</v>
      </c>
      <c r="B39" s="27">
        <v>24</v>
      </c>
      <c r="C39" s="34" t="s">
        <v>30</v>
      </c>
      <c r="D39" s="27" t="s">
        <v>15</v>
      </c>
      <c r="E39" s="27">
        <v>5</v>
      </c>
      <c r="F39" s="28">
        <f t="shared" si="0"/>
        <v>27300</v>
      </c>
      <c r="G39" s="35">
        <f t="shared" si="1"/>
        <v>477206.95</v>
      </c>
      <c r="H39" s="28">
        <f t="shared" si="2"/>
        <v>504506.95</v>
      </c>
      <c r="I39" s="28">
        <v>5460</v>
      </c>
      <c r="J39" s="33">
        <v>95441.39</v>
      </c>
      <c r="K39" s="28" t="s">
        <v>111</v>
      </c>
    </row>
    <row r="40" spans="1:11" ht="27.6">
      <c r="A40" s="27">
        <v>360</v>
      </c>
      <c r="B40" s="27">
        <v>25</v>
      </c>
      <c r="C40" s="26" t="s">
        <v>37</v>
      </c>
      <c r="D40" s="27" t="s">
        <v>17</v>
      </c>
      <c r="E40" s="27">
        <v>157.214</v>
      </c>
      <c r="F40" s="28">
        <f t="shared" si="0"/>
        <v>981015.36</v>
      </c>
      <c r="G40" s="28">
        <f>E40*J40</f>
        <v>6246539.8420799999</v>
      </c>
      <c r="H40" s="28">
        <f t="shared" si="2"/>
        <v>7227555.2020800002</v>
      </c>
      <c r="I40" s="28">
        <v>6240</v>
      </c>
      <c r="J40" s="33">
        <v>39732.720000000001</v>
      </c>
      <c r="K40" s="28" t="s">
        <v>111</v>
      </c>
    </row>
    <row r="41" spans="1:11" ht="27.6">
      <c r="A41" s="27">
        <v>361</v>
      </c>
      <c r="B41" s="27">
        <v>26</v>
      </c>
      <c r="C41" s="34" t="s">
        <v>27</v>
      </c>
      <c r="D41" s="27" t="s">
        <v>15</v>
      </c>
      <c r="E41" s="27">
        <v>1</v>
      </c>
      <c r="F41" s="28">
        <f t="shared" si="0"/>
        <v>46800</v>
      </c>
      <c r="G41" s="28">
        <f>E41*J41</f>
        <v>0</v>
      </c>
      <c r="H41" s="28">
        <f t="shared" si="2"/>
        <v>46800</v>
      </c>
      <c r="I41" s="28">
        <v>46800</v>
      </c>
      <c r="J41" s="28"/>
      <c r="K41" s="28" t="s">
        <v>111</v>
      </c>
    </row>
    <row r="42" spans="1:11" ht="27.6">
      <c r="A42" s="27">
        <v>362</v>
      </c>
      <c r="B42" s="27">
        <v>27</v>
      </c>
      <c r="C42" s="34" t="s">
        <v>30</v>
      </c>
      <c r="D42" s="27" t="s">
        <v>15</v>
      </c>
      <c r="E42" s="27">
        <v>11</v>
      </c>
      <c r="F42" s="28">
        <f t="shared" si="0"/>
        <v>60060</v>
      </c>
      <c r="G42" s="35">
        <f>E42*J42</f>
        <v>1049855.29</v>
      </c>
      <c r="H42" s="28">
        <f t="shared" si="2"/>
        <v>1109915.29</v>
      </c>
      <c r="I42" s="28">
        <v>5460</v>
      </c>
      <c r="J42" s="33">
        <v>95441.39</v>
      </c>
      <c r="K42" s="28" t="s">
        <v>111</v>
      </c>
    </row>
    <row r="43" spans="1:11" ht="27.6">
      <c r="A43" s="27">
        <v>363</v>
      </c>
      <c r="B43" s="27">
        <v>28</v>
      </c>
      <c r="C43" s="26" t="s">
        <v>38</v>
      </c>
      <c r="D43" s="27" t="s">
        <v>17</v>
      </c>
      <c r="E43" s="27">
        <v>203.39500000000001</v>
      </c>
      <c r="F43" s="28">
        <f t="shared" si="0"/>
        <v>1269184.8</v>
      </c>
      <c r="G43" s="28">
        <f>E43*J43</f>
        <v>7431882.4482000014</v>
      </c>
      <c r="H43" s="28">
        <f t="shared" si="2"/>
        <v>8701067.2482000012</v>
      </c>
      <c r="I43" s="28">
        <v>6240</v>
      </c>
      <c r="J43" s="33">
        <v>36539.160000000003</v>
      </c>
      <c r="K43" s="28" t="s">
        <v>111</v>
      </c>
    </row>
    <row r="44" spans="1:11" ht="27.6">
      <c r="A44" s="27">
        <v>364</v>
      </c>
      <c r="B44" s="27">
        <v>29</v>
      </c>
      <c r="C44" s="34" t="s">
        <v>27</v>
      </c>
      <c r="D44" s="27" t="s">
        <v>15</v>
      </c>
      <c r="E44" s="27">
        <v>2</v>
      </c>
      <c r="F44" s="28">
        <f t="shared" si="0"/>
        <v>93600</v>
      </c>
      <c r="G44" s="28">
        <f>E44*J44</f>
        <v>0</v>
      </c>
      <c r="H44" s="28">
        <f t="shared" si="2"/>
        <v>93600</v>
      </c>
      <c r="I44" s="28">
        <v>46800</v>
      </c>
      <c r="J44" s="28"/>
      <c r="K44" s="28" t="s">
        <v>111</v>
      </c>
    </row>
    <row r="45" spans="1:11" ht="27.6">
      <c r="A45" s="27">
        <v>365</v>
      </c>
      <c r="B45" s="27">
        <v>30</v>
      </c>
      <c r="C45" s="34" t="s">
        <v>30</v>
      </c>
      <c r="D45" s="27" t="s">
        <v>15</v>
      </c>
      <c r="E45" s="27">
        <v>8</v>
      </c>
      <c r="F45" s="28">
        <f t="shared" si="0"/>
        <v>43680</v>
      </c>
      <c r="G45" s="35">
        <f t="shared" ref="G45:G51" si="3">E45*J45</f>
        <v>736146.48</v>
      </c>
      <c r="H45" s="28">
        <f t="shared" si="2"/>
        <v>779826.48</v>
      </c>
      <c r="I45" s="28">
        <v>5460</v>
      </c>
      <c r="J45" s="33">
        <v>92018.31</v>
      </c>
      <c r="K45" s="28" t="s">
        <v>111</v>
      </c>
    </row>
    <row r="46" spans="1:11" ht="27.6">
      <c r="A46" s="27">
        <v>366</v>
      </c>
      <c r="B46" s="27">
        <v>31</v>
      </c>
      <c r="C46" s="34" t="s">
        <v>39</v>
      </c>
      <c r="D46" s="27" t="s">
        <v>17</v>
      </c>
      <c r="E46" s="27">
        <v>1.425</v>
      </c>
      <c r="F46" s="28">
        <f t="shared" si="0"/>
        <v>285000</v>
      </c>
      <c r="G46" s="28">
        <f t="shared" si="3"/>
        <v>406450.82625000004</v>
      </c>
      <c r="H46" s="28">
        <f t="shared" si="2"/>
        <v>691450.82625000004</v>
      </c>
      <c r="I46" s="28">
        <v>200000</v>
      </c>
      <c r="J46" s="33">
        <v>285228.65000000002</v>
      </c>
      <c r="K46" s="28" t="s">
        <v>111</v>
      </c>
    </row>
    <row r="47" spans="1:11" ht="27.6">
      <c r="A47" s="27">
        <v>367</v>
      </c>
      <c r="B47" s="27">
        <v>32</v>
      </c>
      <c r="C47" s="34" t="s">
        <v>40</v>
      </c>
      <c r="D47" s="27" t="s">
        <v>17</v>
      </c>
      <c r="E47" s="27">
        <v>1.425</v>
      </c>
      <c r="F47" s="28">
        <f t="shared" si="0"/>
        <v>285000</v>
      </c>
      <c r="G47" s="28">
        <f t="shared" si="3"/>
        <v>406450.82625000004</v>
      </c>
      <c r="H47" s="28">
        <f t="shared" si="2"/>
        <v>691450.82625000004</v>
      </c>
      <c r="I47" s="28">
        <v>200000</v>
      </c>
      <c r="J47" s="33">
        <v>285228.65000000002</v>
      </c>
      <c r="K47" s="28" t="s">
        <v>111</v>
      </c>
    </row>
    <row r="48" spans="1:11" ht="27.6">
      <c r="A48" s="27">
        <v>368</v>
      </c>
      <c r="B48" s="27">
        <v>33</v>
      </c>
      <c r="C48" s="34" t="s">
        <v>41</v>
      </c>
      <c r="D48" s="27" t="s">
        <v>17</v>
      </c>
      <c r="E48" s="27">
        <v>1.425</v>
      </c>
      <c r="F48" s="28">
        <f t="shared" si="0"/>
        <v>285000</v>
      </c>
      <c r="G48" s="28">
        <f t="shared" si="3"/>
        <v>406450.82625000004</v>
      </c>
      <c r="H48" s="28">
        <f t="shared" si="2"/>
        <v>691450.82625000004</v>
      </c>
      <c r="I48" s="28">
        <v>200000</v>
      </c>
      <c r="J48" s="33">
        <v>285228.65000000002</v>
      </c>
      <c r="K48" s="28" t="s">
        <v>111</v>
      </c>
    </row>
    <row r="49" spans="1:11" ht="27.6">
      <c r="A49" s="27">
        <v>369</v>
      </c>
      <c r="B49" s="27">
        <v>34</v>
      </c>
      <c r="C49" s="34" t="s">
        <v>42</v>
      </c>
      <c r="D49" s="27" t="s">
        <v>17</v>
      </c>
      <c r="E49" s="27">
        <v>1.425</v>
      </c>
      <c r="F49" s="28">
        <f t="shared" si="0"/>
        <v>285000</v>
      </c>
      <c r="G49" s="28">
        <f t="shared" si="3"/>
        <v>406450.82625000004</v>
      </c>
      <c r="H49" s="28">
        <f t="shared" si="2"/>
        <v>691450.82625000004</v>
      </c>
      <c r="I49" s="28">
        <v>200000</v>
      </c>
      <c r="J49" s="33">
        <v>285228.65000000002</v>
      </c>
      <c r="K49" s="28" t="s">
        <v>111</v>
      </c>
    </row>
    <row r="50" spans="1:11" ht="27.6">
      <c r="A50" s="27">
        <v>370</v>
      </c>
      <c r="B50" s="27">
        <v>35</v>
      </c>
      <c r="C50" s="34" t="s">
        <v>43</v>
      </c>
      <c r="D50" s="27" t="s">
        <v>17</v>
      </c>
      <c r="E50" s="27">
        <v>3.3170000000000002</v>
      </c>
      <c r="F50" s="28">
        <f t="shared" si="0"/>
        <v>517452</v>
      </c>
      <c r="G50" s="28">
        <f t="shared" si="3"/>
        <v>355126.24615999998</v>
      </c>
      <c r="H50" s="28">
        <f t="shared" si="2"/>
        <v>872578.24615999998</v>
      </c>
      <c r="I50" s="28">
        <v>156000</v>
      </c>
      <c r="J50" s="36">
        <v>107062.48</v>
      </c>
      <c r="K50" s="28" t="s">
        <v>111</v>
      </c>
    </row>
    <row r="51" spans="1:11" ht="27.6">
      <c r="A51" s="27">
        <v>371</v>
      </c>
      <c r="B51" s="27">
        <v>36</v>
      </c>
      <c r="C51" s="34" t="s">
        <v>44</v>
      </c>
      <c r="D51" s="27" t="s">
        <v>17</v>
      </c>
      <c r="E51" s="27">
        <v>3.3170000000000002</v>
      </c>
      <c r="F51" s="28">
        <f t="shared" si="0"/>
        <v>517452</v>
      </c>
      <c r="G51" s="28">
        <f t="shared" si="3"/>
        <v>355126.24615999998</v>
      </c>
      <c r="H51" s="28">
        <f t="shared" si="2"/>
        <v>872578.24615999998</v>
      </c>
      <c r="I51" s="28">
        <v>156000</v>
      </c>
      <c r="J51" s="36">
        <v>107062.48</v>
      </c>
      <c r="K51" s="28" t="s">
        <v>111</v>
      </c>
    </row>
    <row r="52" spans="1:11">
      <c r="A52" s="30">
        <v>372</v>
      </c>
      <c r="B52" s="30"/>
      <c r="C52" s="31" t="s">
        <v>45</v>
      </c>
      <c r="D52" s="30"/>
      <c r="E52" s="30"/>
      <c r="F52" s="32">
        <f>SUM(F53:F69)</f>
        <v>7890168</v>
      </c>
      <c r="G52" s="32">
        <f>SUM(G53:G69)</f>
        <v>9295515.629999999</v>
      </c>
      <c r="H52" s="32">
        <f>SUM(H53:H69)</f>
        <v>17185683.629999999</v>
      </c>
      <c r="I52" s="32"/>
      <c r="J52" s="32"/>
      <c r="K52" s="32"/>
    </row>
    <row r="53" spans="1:11">
      <c r="A53" s="37">
        <v>371</v>
      </c>
      <c r="B53" s="37"/>
      <c r="C53" s="37" t="s">
        <v>46</v>
      </c>
      <c r="D53" s="37"/>
      <c r="E53" s="37"/>
      <c r="F53" s="38"/>
      <c r="G53" s="38"/>
      <c r="H53" s="38"/>
      <c r="I53" s="38"/>
      <c r="J53" s="38"/>
      <c r="K53" s="38"/>
    </row>
    <row r="54" spans="1:11" ht="27.6">
      <c r="A54" s="27">
        <v>372</v>
      </c>
      <c r="B54" s="27">
        <v>37</v>
      </c>
      <c r="C54" s="34" t="s">
        <v>47</v>
      </c>
      <c r="D54" s="27" t="s">
        <v>17</v>
      </c>
      <c r="E54" s="27">
        <v>1664</v>
      </c>
      <c r="F54" s="28">
        <f>E54*I54</f>
        <v>3893760</v>
      </c>
      <c r="G54" s="28">
        <f>E54*J54</f>
        <v>948480</v>
      </c>
      <c r="H54" s="28">
        <f>G54+F54</f>
        <v>4842240</v>
      </c>
      <c r="I54" s="28">
        <v>2340</v>
      </c>
      <c r="J54" s="28">
        <v>570</v>
      </c>
      <c r="K54" s="28" t="s">
        <v>111</v>
      </c>
    </row>
    <row r="55" spans="1:11" ht="27.6">
      <c r="A55" s="27">
        <v>373</v>
      </c>
      <c r="B55" s="27">
        <v>38</v>
      </c>
      <c r="C55" s="34" t="s">
        <v>48</v>
      </c>
      <c r="D55" s="27" t="s">
        <v>17</v>
      </c>
      <c r="E55" s="27">
        <v>1664</v>
      </c>
      <c r="F55" s="28">
        <f>E55*I55</f>
        <v>2595840</v>
      </c>
      <c r="G55" s="28">
        <f>E55*J55</f>
        <v>4945274.8799999999</v>
      </c>
      <c r="H55" s="28">
        <f>G55+F55</f>
        <v>7541114.8799999999</v>
      </c>
      <c r="I55" s="28">
        <v>1560</v>
      </c>
      <c r="J55" s="28">
        <v>2971.92</v>
      </c>
      <c r="K55" s="28" t="s">
        <v>111</v>
      </c>
    </row>
    <row r="56" spans="1:11">
      <c r="A56" s="37">
        <v>373</v>
      </c>
      <c r="B56" s="37"/>
      <c r="C56" s="37" t="s">
        <v>49</v>
      </c>
      <c r="D56" s="37"/>
      <c r="E56" s="37"/>
      <c r="F56" s="38"/>
      <c r="G56" s="38"/>
      <c r="H56" s="38"/>
      <c r="I56" s="38"/>
      <c r="J56" s="38"/>
      <c r="K56" s="38"/>
    </row>
    <row r="57" spans="1:11" ht="27.6">
      <c r="A57" s="27">
        <v>374</v>
      </c>
      <c r="B57" s="27">
        <v>39</v>
      </c>
      <c r="C57" s="34" t="s">
        <v>47</v>
      </c>
      <c r="D57" s="27" t="s">
        <v>17</v>
      </c>
      <c r="E57" s="27">
        <v>60</v>
      </c>
      <c r="F57" s="28">
        <f>E57*I57</f>
        <v>140400</v>
      </c>
      <c r="G57" s="28">
        <f>E57*J57</f>
        <v>34200</v>
      </c>
      <c r="H57" s="28">
        <f>G57+F57</f>
        <v>174600</v>
      </c>
      <c r="I57" s="28">
        <v>2340</v>
      </c>
      <c r="J57" s="28">
        <v>570</v>
      </c>
      <c r="K57" s="28" t="s">
        <v>111</v>
      </c>
    </row>
    <row r="58" spans="1:11" ht="27.6">
      <c r="A58" s="27">
        <v>375</v>
      </c>
      <c r="B58" s="27">
        <v>40</v>
      </c>
      <c r="C58" s="34" t="s">
        <v>48</v>
      </c>
      <c r="D58" s="27" t="s">
        <v>17</v>
      </c>
      <c r="E58" s="27">
        <v>60</v>
      </c>
      <c r="F58" s="28">
        <f>E58*I58</f>
        <v>93600</v>
      </c>
      <c r="G58" s="28">
        <f>E58*J58</f>
        <v>177259.2</v>
      </c>
      <c r="H58" s="28">
        <f>G58+F58</f>
        <v>270859.2</v>
      </c>
      <c r="I58" s="28">
        <v>1560</v>
      </c>
      <c r="J58" s="28">
        <v>2954.32</v>
      </c>
      <c r="K58" s="28" t="s">
        <v>111</v>
      </c>
    </row>
    <row r="59" spans="1:11">
      <c r="A59" s="37">
        <v>376</v>
      </c>
      <c r="B59" s="37"/>
      <c r="C59" s="37" t="s">
        <v>50</v>
      </c>
      <c r="D59" s="37"/>
      <c r="E59" s="37"/>
      <c r="F59" s="38"/>
      <c r="G59" s="38"/>
      <c r="H59" s="38"/>
      <c r="I59" s="38"/>
      <c r="J59" s="38"/>
      <c r="K59" s="38"/>
    </row>
    <row r="60" spans="1:11">
      <c r="A60" s="27">
        <v>377</v>
      </c>
      <c r="B60" s="27">
        <v>41</v>
      </c>
      <c r="C60" s="34" t="s">
        <v>51</v>
      </c>
      <c r="D60" s="27" t="s">
        <v>23</v>
      </c>
      <c r="E60" s="27">
        <v>8.9</v>
      </c>
      <c r="F60" s="28">
        <f>E60*I60</f>
        <v>374868</v>
      </c>
      <c r="G60" s="28">
        <f>E60*J60</f>
        <v>551800</v>
      </c>
      <c r="H60" s="28">
        <f>G60+F60</f>
        <v>926668</v>
      </c>
      <c r="I60" s="28">
        <v>42120</v>
      </c>
      <c r="J60" s="28">
        <v>62000</v>
      </c>
      <c r="K60" s="28" t="s">
        <v>111</v>
      </c>
    </row>
    <row r="61" spans="1:11">
      <c r="A61" s="37">
        <v>377</v>
      </c>
      <c r="B61" s="37"/>
      <c r="C61" s="37" t="s">
        <v>52</v>
      </c>
      <c r="D61" s="37"/>
      <c r="E61" s="37"/>
      <c r="F61" s="38"/>
      <c r="G61" s="38"/>
      <c r="H61" s="38"/>
      <c r="I61" s="38"/>
      <c r="J61" s="38"/>
      <c r="K61" s="38"/>
    </row>
    <row r="62" spans="1:11" ht="27.6">
      <c r="A62" s="27">
        <v>378</v>
      </c>
      <c r="B62" s="27">
        <v>42</v>
      </c>
      <c r="C62" s="34" t="s">
        <v>48</v>
      </c>
      <c r="D62" s="27" t="s">
        <v>17</v>
      </c>
      <c r="E62" s="27">
        <v>21</v>
      </c>
      <c r="F62" s="28">
        <f>E62*I62</f>
        <v>16380</v>
      </c>
      <c r="G62" s="28">
        <f>E62*J62</f>
        <v>108898.23</v>
      </c>
      <c r="H62" s="28">
        <f>G62+F62</f>
        <v>125278.23</v>
      </c>
      <c r="I62" s="28">
        <v>780</v>
      </c>
      <c r="J62" s="28">
        <v>5185.63</v>
      </c>
      <c r="K62" s="28" t="s">
        <v>111</v>
      </c>
    </row>
    <row r="63" spans="1:11">
      <c r="A63" s="37">
        <v>378</v>
      </c>
      <c r="B63" s="37"/>
      <c r="C63" s="37" t="s">
        <v>53</v>
      </c>
      <c r="D63" s="37"/>
      <c r="E63" s="37"/>
      <c r="F63" s="38"/>
      <c r="G63" s="38"/>
      <c r="H63" s="38"/>
      <c r="I63" s="38"/>
      <c r="J63" s="38"/>
      <c r="K63" s="38"/>
    </row>
    <row r="64" spans="1:11">
      <c r="A64" s="27">
        <v>379</v>
      </c>
      <c r="B64" s="27">
        <v>43</v>
      </c>
      <c r="C64" s="34" t="s">
        <v>54</v>
      </c>
      <c r="D64" s="27" t="s">
        <v>15</v>
      </c>
      <c r="E64" s="27">
        <v>80</v>
      </c>
      <c r="F64" s="28">
        <f>E64*I64</f>
        <v>624000</v>
      </c>
      <c r="G64" s="28">
        <f>E64*J64</f>
        <v>265356</v>
      </c>
      <c r="H64" s="28">
        <f>G64+F64</f>
        <v>889356</v>
      </c>
      <c r="I64" s="28">
        <v>7800</v>
      </c>
      <c r="J64" s="28">
        <v>3316.95</v>
      </c>
      <c r="K64" s="28" t="s">
        <v>111</v>
      </c>
    </row>
    <row r="65" spans="1:11">
      <c r="A65" s="37">
        <v>379</v>
      </c>
      <c r="B65" s="37"/>
      <c r="C65" s="37" t="s">
        <v>55</v>
      </c>
      <c r="D65" s="37"/>
      <c r="E65" s="37"/>
      <c r="F65" s="38"/>
      <c r="G65" s="38"/>
      <c r="H65" s="38"/>
      <c r="I65" s="38"/>
      <c r="J65" s="38"/>
      <c r="K65" s="38"/>
    </row>
    <row r="66" spans="1:11" ht="27.6">
      <c r="A66" s="27">
        <v>380</v>
      </c>
      <c r="B66" s="27">
        <v>44</v>
      </c>
      <c r="C66" s="34" t="s">
        <v>48</v>
      </c>
      <c r="D66" s="27" t="s">
        <v>17</v>
      </c>
      <c r="E66" s="27">
        <v>13</v>
      </c>
      <c r="F66" s="28">
        <f>E66*I66</f>
        <v>101400</v>
      </c>
      <c r="G66" s="28">
        <f>J66*E66</f>
        <v>2256543.12</v>
      </c>
      <c r="H66" s="28">
        <f>G66+F66</f>
        <v>2357943.12</v>
      </c>
      <c r="I66" s="28">
        <v>7800</v>
      </c>
      <c r="J66" s="28">
        <v>173580.24</v>
      </c>
      <c r="K66" s="28" t="s">
        <v>111</v>
      </c>
    </row>
    <row r="67" spans="1:11" ht="27.6">
      <c r="A67" s="27">
        <v>381</v>
      </c>
      <c r="B67" s="27">
        <v>45</v>
      </c>
      <c r="C67" s="34" t="s">
        <v>56</v>
      </c>
      <c r="D67" s="27" t="s">
        <v>57</v>
      </c>
      <c r="E67" s="27">
        <v>2.5999999999999999E-2</v>
      </c>
      <c r="F67" s="28">
        <f>E67*I67</f>
        <v>4056</v>
      </c>
      <c r="G67" s="28">
        <f>J67*E67</f>
        <v>416</v>
      </c>
      <c r="H67" s="28">
        <f>G67+F67</f>
        <v>4472</v>
      </c>
      <c r="I67" s="28">
        <v>156000</v>
      </c>
      <c r="J67" s="28">
        <v>16000</v>
      </c>
      <c r="K67" s="28" t="s">
        <v>111</v>
      </c>
    </row>
    <row r="68" spans="1:11">
      <c r="A68" s="27">
        <v>382</v>
      </c>
      <c r="B68" s="27">
        <v>46</v>
      </c>
      <c r="C68" s="34" t="s">
        <v>58</v>
      </c>
      <c r="D68" s="27" t="s">
        <v>59</v>
      </c>
      <c r="E68" s="27">
        <v>111</v>
      </c>
      <c r="F68" s="28">
        <f>E68*I68</f>
        <v>25974</v>
      </c>
      <c r="G68" s="28">
        <f>J68*E68</f>
        <v>4406.7000000000007</v>
      </c>
      <c r="H68" s="28">
        <f>G68+F68</f>
        <v>30380.7</v>
      </c>
      <c r="I68" s="28">
        <v>234</v>
      </c>
      <c r="J68" s="28">
        <v>39.700000000000003</v>
      </c>
      <c r="K68" s="28" t="s">
        <v>111</v>
      </c>
    </row>
    <row r="69" spans="1:11">
      <c r="A69" s="27">
        <v>383</v>
      </c>
      <c r="B69" s="27">
        <v>47</v>
      </c>
      <c r="C69" s="34" t="s">
        <v>58</v>
      </c>
      <c r="D69" s="27" t="s">
        <v>59</v>
      </c>
      <c r="E69" s="27">
        <v>1.7</v>
      </c>
      <c r="F69" s="28">
        <f>E69*I69</f>
        <v>19890</v>
      </c>
      <c r="G69" s="28">
        <f>J69*E69</f>
        <v>2881.5</v>
      </c>
      <c r="H69" s="28">
        <f>G69+F69</f>
        <v>22771.5</v>
      </c>
      <c r="I69" s="28">
        <v>11700</v>
      </c>
      <c r="J69" s="28">
        <v>1695</v>
      </c>
      <c r="K69" s="28" t="s">
        <v>111</v>
      </c>
    </row>
    <row r="70" spans="1:11" ht="27.6">
      <c r="A70" s="30">
        <v>383</v>
      </c>
      <c r="B70" s="30"/>
      <c r="C70" s="39" t="s">
        <v>60</v>
      </c>
      <c r="D70" s="30"/>
      <c r="E70" s="30"/>
      <c r="F70" s="32">
        <f>SUM(F71:F80)</f>
        <v>676230</v>
      </c>
      <c r="G70" s="32">
        <f>SUM(G71:G80)</f>
        <v>2045880.5</v>
      </c>
      <c r="H70" s="32">
        <f>SUM(H71:H80)</f>
        <v>2722110.5</v>
      </c>
      <c r="I70" s="32"/>
      <c r="J70" s="32"/>
      <c r="K70" s="32"/>
    </row>
    <row r="71" spans="1:11" ht="27.6">
      <c r="A71" s="27">
        <v>384</v>
      </c>
      <c r="B71" s="27">
        <v>48</v>
      </c>
      <c r="C71" s="34" t="s">
        <v>61</v>
      </c>
      <c r="D71" s="27" t="s">
        <v>17</v>
      </c>
      <c r="E71" s="27">
        <v>75</v>
      </c>
      <c r="F71" s="28">
        <f t="shared" ref="F71:F80" si="4">E71*I71</f>
        <v>11250</v>
      </c>
      <c r="G71" s="28">
        <f t="shared" ref="G71:G80" si="5">E71*J71</f>
        <v>9937.5</v>
      </c>
      <c r="H71" s="28">
        <f t="shared" ref="H71:H80" si="6">G71+F71</f>
        <v>21187.5</v>
      </c>
      <c r="I71" s="28">
        <v>150</v>
      </c>
      <c r="J71" s="28">
        <v>132.5</v>
      </c>
      <c r="K71" s="28" t="s">
        <v>111</v>
      </c>
    </row>
    <row r="72" spans="1:11" ht="27.6">
      <c r="A72" s="27">
        <v>385</v>
      </c>
      <c r="B72" s="27">
        <v>49</v>
      </c>
      <c r="C72" s="34" t="s">
        <v>62</v>
      </c>
      <c r="D72" s="27" t="s">
        <v>17</v>
      </c>
      <c r="E72" s="27">
        <v>160</v>
      </c>
      <c r="F72" s="28">
        <f t="shared" si="4"/>
        <v>16000</v>
      </c>
      <c r="G72" s="28">
        <f t="shared" si="5"/>
        <v>17600</v>
      </c>
      <c r="H72" s="28">
        <f t="shared" si="6"/>
        <v>33600</v>
      </c>
      <c r="I72" s="28">
        <v>100</v>
      </c>
      <c r="J72" s="28">
        <v>110</v>
      </c>
      <c r="K72" s="28" t="s">
        <v>111</v>
      </c>
    </row>
    <row r="73" spans="1:11">
      <c r="A73" s="27">
        <v>386</v>
      </c>
      <c r="B73" s="27">
        <v>50</v>
      </c>
      <c r="C73" s="34" t="s">
        <v>63</v>
      </c>
      <c r="D73" s="27" t="s">
        <v>17</v>
      </c>
      <c r="E73" s="27">
        <v>75</v>
      </c>
      <c r="F73" s="28">
        <f t="shared" si="4"/>
        <v>35100</v>
      </c>
      <c r="G73" s="28">
        <f t="shared" si="5"/>
        <v>0</v>
      </c>
      <c r="H73" s="28">
        <f t="shared" si="6"/>
        <v>35100</v>
      </c>
      <c r="I73" s="28">
        <v>468</v>
      </c>
      <c r="J73" s="28"/>
      <c r="K73" s="28" t="s">
        <v>111</v>
      </c>
    </row>
    <row r="74" spans="1:11">
      <c r="A74" s="27">
        <v>387</v>
      </c>
      <c r="B74" s="27">
        <v>51</v>
      </c>
      <c r="C74" s="34" t="s">
        <v>64</v>
      </c>
      <c r="D74" s="27" t="s">
        <v>17</v>
      </c>
      <c r="E74" s="27">
        <v>10</v>
      </c>
      <c r="F74" s="28">
        <f t="shared" si="4"/>
        <v>4680</v>
      </c>
      <c r="G74" s="28">
        <f t="shared" si="5"/>
        <v>11000</v>
      </c>
      <c r="H74" s="28">
        <f t="shared" si="6"/>
        <v>15680</v>
      </c>
      <c r="I74" s="28">
        <v>468</v>
      </c>
      <c r="J74" s="28">
        <v>1100</v>
      </c>
      <c r="K74" s="28" t="s">
        <v>111</v>
      </c>
    </row>
    <row r="75" spans="1:11">
      <c r="A75" s="27">
        <v>388</v>
      </c>
      <c r="B75" s="27">
        <v>52</v>
      </c>
      <c r="C75" s="34" t="s">
        <v>65</v>
      </c>
      <c r="D75" s="27" t="s">
        <v>17</v>
      </c>
      <c r="E75" s="27">
        <v>40</v>
      </c>
      <c r="F75" s="28">
        <f t="shared" si="4"/>
        <v>9360</v>
      </c>
      <c r="G75" s="28">
        <f t="shared" si="5"/>
        <v>4400</v>
      </c>
      <c r="H75" s="28">
        <f t="shared" si="6"/>
        <v>13760</v>
      </c>
      <c r="I75" s="28">
        <v>234</v>
      </c>
      <c r="J75" s="28">
        <v>110</v>
      </c>
      <c r="K75" s="28" t="s">
        <v>111</v>
      </c>
    </row>
    <row r="76" spans="1:11">
      <c r="A76" s="27">
        <v>389</v>
      </c>
      <c r="B76" s="27">
        <v>53</v>
      </c>
      <c r="C76" s="34" t="s">
        <v>66</v>
      </c>
      <c r="D76" s="27" t="s">
        <v>17</v>
      </c>
      <c r="E76" s="27">
        <v>160</v>
      </c>
      <c r="F76" s="28">
        <f t="shared" si="4"/>
        <v>37440</v>
      </c>
      <c r="G76" s="28">
        <f t="shared" si="5"/>
        <v>56640</v>
      </c>
      <c r="H76" s="28">
        <f t="shared" si="6"/>
        <v>94080</v>
      </c>
      <c r="I76" s="28">
        <v>234</v>
      </c>
      <c r="J76" s="28">
        <v>354</v>
      </c>
      <c r="K76" s="28" t="s">
        <v>111</v>
      </c>
    </row>
    <row r="77" spans="1:11" ht="27.6">
      <c r="A77" s="27">
        <v>390</v>
      </c>
      <c r="B77" s="27">
        <v>54</v>
      </c>
      <c r="C77" s="34" t="s">
        <v>67</v>
      </c>
      <c r="D77" s="27" t="s">
        <v>15</v>
      </c>
      <c r="E77" s="27">
        <v>2</v>
      </c>
      <c r="F77" s="28">
        <f t="shared" si="4"/>
        <v>78000</v>
      </c>
      <c r="G77" s="28">
        <f t="shared" si="5"/>
        <v>234490</v>
      </c>
      <c r="H77" s="28">
        <f t="shared" si="6"/>
        <v>312490</v>
      </c>
      <c r="I77" s="28">
        <v>39000</v>
      </c>
      <c r="J77" s="28">
        <v>117245</v>
      </c>
      <c r="K77" s="28" t="s">
        <v>111</v>
      </c>
    </row>
    <row r="78" spans="1:11">
      <c r="A78" s="27">
        <v>391</v>
      </c>
      <c r="B78" s="27">
        <v>55</v>
      </c>
      <c r="C78" s="34" t="s">
        <v>68</v>
      </c>
      <c r="D78" s="27" t="s">
        <v>15</v>
      </c>
      <c r="E78" s="27">
        <v>3</v>
      </c>
      <c r="F78" s="28">
        <f t="shared" si="4"/>
        <v>187200</v>
      </c>
      <c r="G78" s="28">
        <f t="shared" si="5"/>
        <v>467445</v>
      </c>
      <c r="H78" s="28">
        <f t="shared" si="6"/>
        <v>654645</v>
      </c>
      <c r="I78" s="28">
        <v>62400</v>
      </c>
      <c r="J78" s="28">
        <v>155815</v>
      </c>
      <c r="K78" s="28" t="s">
        <v>111</v>
      </c>
    </row>
    <row r="79" spans="1:11" ht="27.6">
      <c r="A79" s="27">
        <v>392</v>
      </c>
      <c r="B79" s="27">
        <v>56</v>
      </c>
      <c r="C79" s="34" t="s">
        <v>69</v>
      </c>
      <c r="D79" s="27" t="s">
        <v>15</v>
      </c>
      <c r="E79" s="27">
        <v>8</v>
      </c>
      <c r="F79" s="28">
        <f t="shared" si="4"/>
        <v>187200</v>
      </c>
      <c r="G79" s="28">
        <f t="shared" si="5"/>
        <v>969368</v>
      </c>
      <c r="H79" s="28">
        <f t="shared" si="6"/>
        <v>1156568</v>
      </c>
      <c r="I79" s="28">
        <v>23400</v>
      </c>
      <c r="J79" s="28">
        <v>121171</v>
      </c>
      <c r="K79" s="28" t="s">
        <v>111</v>
      </c>
    </row>
    <row r="80" spans="1:11" ht="27.6">
      <c r="A80" s="27">
        <v>393</v>
      </c>
      <c r="B80" s="27">
        <v>57</v>
      </c>
      <c r="C80" s="34" t="s">
        <v>70</v>
      </c>
      <c r="D80" s="27" t="s">
        <v>15</v>
      </c>
      <c r="E80" s="27">
        <v>11</v>
      </c>
      <c r="F80" s="28">
        <f t="shared" si="4"/>
        <v>110000</v>
      </c>
      <c r="G80" s="28">
        <f t="shared" si="5"/>
        <v>275000</v>
      </c>
      <c r="H80" s="28">
        <f t="shared" si="6"/>
        <v>385000</v>
      </c>
      <c r="I80" s="28">
        <v>10000</v>
      </c>
      <c r="J80" s="28">
        <v>25000</v>
      </c>
      <c r="K80" s="28" t="s">
        <v>111</v>
      </c>
    </row>
    <row r="81" spans="1:11">
      <c r="A81" s="30">
        <v>394</v>
      </c>
      <c r="B81" s="30"/>
      <c r="C81" s="39" t="s">
        <v>71</v>
      </c>
      <c r="D81" s="30"/>
      <c r="E81" s="30"/>
      <c r="F81" s="32">
        <f>SUM(F82:F137)</f>
        <v>7198700</v>
      </c>
      <c r="G81" s="32">
        <f>SUM(G82:G137)</f>
        <v>34580547.585245907</v>
      </c>
      <c r="H81" s="32">
        <f>SUM(H82:H137)</f>
        <v>41779247.5852459</v>
      </c>
      <c r="I81" s="32"/>
      <c r="J81" s="32"/>
      <c r="K81" s="32"/>
    </row>
    <row r="82" spans="1:11">
      <c r="A82" s="37">
        <v>393</v>
      </c>
      <c r="B82" s="37"/>
      <c r="C82" s="37" t="s">
        <v>72</v>
      </c>
      <c r="D82" s="37"/>
      <c r="E82" s="37"/>
      <c r="F82" s="38"/>
      <c r="G82" s="38"/>
      <c r="H82" s="38"/>
      <c r="I82" s="38"/>
      <c r="J82" s="38"/>
      <c r="K82" s="38"/>
    </row>
    <row r="83" spans="1:11">
      <c r="A83" s="27">
        <v>394</v>
      </c>
      <c r="B83" s="27">
        <v>58</v>
      </c>
      <c r="C83" s="34" t="s">
        <v>73</v>
      </c>
      <c r="D83" s="27" t="s">
        <v>15</v>
      </c>
      <c r="E83" s="27">
        <v>2</v>
      </c>
      <c r="F83" s="28">
        <f>E83*I83</f>
        <v>240000</v>
      </c>
      <c r="G83" s="28">
        <f>E83*J83</f>
        <v>0</v>
      </c>
      <c r="H83" s="28">
        <f>F83+G83</f>
        <v>240000</v>
      </c>
      <c r="I83" s="28">
        <v>120000</v>
      </c>
      <c r="J83" s="28">
        <v>0</v>
      </c>
      <c r="K83" s="28" t="s">
        <v>111</v>
      </c>
    </row>
    <row r="84" spans="1:11">
      <c r="A84" s="27">
        <v>395</v>
      </c>
      <c r="B84" s="27">
        <v>59</v>
      </c>
      <c r="C84" s="34" t="s">
        <v>74</v>
      </c>
      <c r="D84" s="27" t="s">
        <v>17</v>
      </c>
      <c r="E84" s="27">
        <v>5.6</v>
      </c>
      <c r="F84" s="28">
        <f>E84*I84</f>
        <v>218400</v>
      </c>
      <c r="G84" s="28">
        <f>E84*J84</f>
        <v>0</v>
      </c>
      <c r="H84" s="28">
        <f>F84+G84</f>
        <v>218400</v>
      </c>
      <c r="I84" s="28">
        <v>39000</v>
      </c>
      <c r="J84" s="28">
        <v>0</v>
      </c>
      <c r="K84" s="28" t="s">
        <v>111</v>
      </c>
    </row>
    <row r="85" spans="1:11">
      <c r="A85" s="37">
        <v>395</v>
      </c>
      <c r="B85" s="37"/>
      <c r="C85" s="37" t="s">
        <v>75</v>
      </c>
      <c r="D85" s="37"/>
      <c r="E85" s="37"/>
      <c r="F85" s="38"/>
      <c r="G85" s="38"/>
      <c r="H85" s="38"/>
      <c r="I85" s="38"/>
      <c r="J85" s="38"/>
      <c r="K85" s="38"/>
    </row>
    <row r="86" spans="1:11">
      <c r="A86" s="27">
        <v>396</v>
      </c>
      <c r="B86" s="27">
        <v>60</v>
      </c>
      <c r="C86" s="34" t="s">
        <v>73</v>
      </c>
      <c r="D86" s="27" t="s">
        <v>15</v>
      </c>
      <c r="E86" s="27">
        <v>2</v>
      </c>
      <c r="F86" s="28">
        <f>E86*I86</f>
        <v>240000</v>
      </c>
      <c r="G86" s="28">
        <f>E86*J86</f>
        <v>0</v>
      </c>
      <c r="H86" s="28">
        <f>G86+F86</f>
        <v>240000</v>
      </c>
      <c r="I86" s="28">
        <v>120000</v>
      </c>
      <c r="J86" s="28">
        <v>0</v>
      </c>
      <c r="K86" s="28" t="s">
        <v>111</v>
      </c>
    </row>
    <row r="87" spans="1:11">
      <c r="A87" s="27">
        <v>397</v>
      </c>
      <c r="B87" s="27">
        <v>61</v>
      </c>
      <c r="C87" s="34" t="s">
        <v>76</v>
      </c>
      <c r="D87" s="27" t="s">
        <v>17</v>
      </c>
      <c r="E87" s="27">
        <v>6.2</v>
      </c>
      <c r="F87" s="28">
        <f>E87*I87</f>
        <v>241800</v>
      </c>
      <c r="G87" s="28">
        <f>E87*J87</f>
        <v>0</v>
      </c>
      <c r="H87" s="28">
        <f>G87+F87</f>
        <v>241800</v>
      </c>
      <c r="I87" s="28">
        <v>39000</v>
      </c>
      <c r="J87" s="28">
        <v>0</v>
      </c>
      <c r="K87" s="28" t="s">
        <v>111</v>
      </c>
    </row>
    <row r="88" spans="1:11">
      <c r="A88" s="37">
        <v>397</v>
      </c>
      <c r="B88" s="37"/>
      <c r="C88" s="37" t="s">
        <v>77</v>
      </c>
      <c r="D88" s="37"/>
      <c r="E88" s="37"/>
      <c r="F88" s="38"/>
      <c r="G88" s="38"/>
      <c r="H88" s="38"/>
      <c r="I88" s="38"/>
      <c r="J88" s="38"/>
      <c r="K88" s="38"/>
    </row>
    <row r="89" spans="1:11">
      <c r="A89" s="27">
        <v>398</v>
      </c>
      <c r="B89" s="27">
        <v>62</v>
      </c>
      <c r="C89" s="34" t="s">
        <v>73</v>
      </c>
      <c r="D89" s="27" t="s">
        <v>15</v>
      </c>
      <c r="E89" s="27">
        <v>2</v>
      </c>
      <c r="F89" s="28">
        <f>E89*I89</f>
        <v>240000</v>
      </c>
      <c r="G89" s="28">
        <f>E89*J89</f>
        <v>0</v>
      </c>
      <c r="H89" s="28">
        <f>G89+F89</f>
        <v>240000</v>
      </c>
      <c r="I89" s="28">
        <v>120000</v>
      </c>
      <c r="J89" s="28">
        <v>0</v>
      </c>
      <c r="K89" s="28" t="s">
        <v>111</v>
      </c>
    </row>
    <row r="90" spans="1:11">
      <c r="A90" s="27">
        <v>399</v>
      </c>
      <c r="B90" s="27">
        <v>63</v>
      </c>
      <c r="C90" s="26" t="s">
        <v>78</v>
      </c>
      <c r="D90" s="27" t="s">
        <v>17</v>
      </c>
      <c r="E90" s="27">
        <v>6</v>
      </c>
      <c r="F90" s="28">
        <f>E90*I90</f>
        <v>234000</v>
      </c>
      <c r="G90" s="28">
        <f>E90*J90</f>
        <v>0</v>
      </c>
      <c r="H90" s="28">
        <f>G90+F90</f>
        <v>234000</v>
      </c>
      <c r="I90" s="28">
        <v>39000</v>
      </c>
      <c r="J90" s="28">
        <v>0</v>
      </c>
      <c r="K90" s="28" t="s">
        <v>111</v>
      </c>
    </row>
    <row r="91" spans="1:11">
      <c r="A91" s="37">
        <v>399</v>
      </c>
      <c r="B91" s="37"/>
      <c r="C91" s="37" t="s">
        <v>79</v>
      </c>
      <c r="D91" s="37"/>
      <c r="E91" s="37"/>
      <c r="F91" s="38"/>
      <c r="G91" s="38"/>
      <c r="H91" s="38"/>
      <c r="I91" s="38"/>
      <c r="J91" s="38"/>
      <c r="K91" s="38"/>
    </row>
    <row r="92" spans="1:11">
      <c r="A92" s="27">
        <v>400</v>
      </c>
      <c r="B92" s="27">
        <v>64</v>
      </c>
      <c r="C92" s="34" t="s">
        <v>80</v>
      </c>
      <c r="D92" s="27" t="s">
        <v>15</v>
      </c>
      <c r="E92" s="27">
        <v>1</v>
      </c>
      <c r="F92" s="28">
        <f>E92*I92</f>
        <v>100000</v>
      </c>
      <c r="G92" s="28">
        <f>E92*J92</f>
        <v>0</v>
      </c>
      <c r="H92" s="28">
        <f>G92+F92</f>
        <v>100000</v>
      </c>
      <c r="I92" s="28">
        <v>100000</v>
      </c>
      <c r="J92" s="28">
        <v>0</v>
      </c>
      <c r="K92" s="28" t="s">
        <v>111</v>
      </c>
    </row>
    <row r="93" spans="1:11">
      <c r="A93" s="27">
        <v>401</v>
      </c>
      <c r="B93" s="27">
        <v>65</v>
      </c>
      <c r="C93" s="34" t="s">
        <v>81</v>
      </c>
      <c r="D93" s="27" t="s">
        <v>17</v>
      </c>
      <c r="E93" s="27">
        <v>2</v>
      </c>
      <c r="F93" s="28">
        <f>E93*I93</f>
        <v>78000</v>
      </c>
      <c r="G93" s="28">
        <f>E93*J93</f>
        <v>0</v>
      </c>
      <c r="H93" s="28">
        <f>G93+F93</f>
        <v>78000</v>
      </c>
      <c r="I93" s="28">
        <v>39000</v>
      </c>
      <c r="J93" s="28">
        <v>0</v>
      </c>
      <c r="K93" s="28" t="s">
        <v>111</v>
      </c>
    </row>
    <row r="94" spans="1:11">
      <c r="A94" s="37">
        <v>401</v>
      </c>
      <c r="B94" s="37"/>
      <c r="C94" s="37" t="s">
        <v>82</v>
      </c>
      <c r="D94" s="37"/>
      <c r="E94" s="37"/>
      <c r="F94" s="38"/>
      <c r="G94" s="38"/>
      <c r="H94" s="38"/>
      <c r="I94" s="38"/>
      <c r="J94" s="38"/>
      <c r="K94" s="38"/>
    </row>
    <row r="95" spans="1:11">
      <c r="A95" s="27">
        <v>402</v>
      </c>
      <c r="B95" s="27">
        <v>66</v>
      </c>
      <c r="C95" s="34" t="s">
        <v>83</v>
      </c>
      <c r="D95" s="27" t="s">
        <v>15</v>
      </c>
      <c r="E95" s="27">
        <v>1</v>
      </c>
      <c r="F95" s="28">
        <f>E95*I95</f>
        <v>120000</v>
      </c>
      <c r="G95" s="28">
        <f>E95*J95</f>
        <v>0</v>
      </c>
      <c r="H95" s="28">
        <f>G95+F95</f>
        <v>120000</v>
      </c>
      <c r="I95" s="28">
        <v>120000</v>
      </c>
      <c r="J95" s="28">
        <v>0</v>
      </c>
      <c r="K95" s="28" t="s">
        <v>111</v>
      </c>
    </row>
    <row r="96" spans="1:11">
      <c r="A96" s="27">
        <v>403</v>
      </c>
      <c r="B96" s="27">
        <v>67</v>
      </c>
      <c r="C96" s="34" t="s">
        <v>81</v>
      </c>
      <c r="D96" s="27" t="s">
        <v>17</v>
      </c>
      <c r="E96" s="27">
        <v>2</v>
      </c>
      <c r="F96" s="28">
        <f>E96*I96</f>
        <v>78000</v>
      </c>
      <c r="G96" s="28">
        <f>E96*J96</f>
        <v>0</v>
      </c>
      <c r="H96" s="28">
        <f>G96+F96</f>
        <v>78000</v>
      </c>
      <c r="I96" s="28">
        <v>39000</v>
      </c>
      <c r="J96" s="28">
        <v>0</v>
      </c>
      <c r="K96" s="28" t="s">
        <v>111</v>
      </c>
    </row>
    <row r="97" spans="1:11">
      <c r="A97" s="37">
        <v>403</v>
      </c>
      <c r="B97" s="37"/>
      <c r="C97" s="37" t="s">
        <v>84</v>
      </c>
      <c r="D97" s="37"/>
      <c r="E97" s="37"/>
      <c r="F97" s="38"/>
      <c r="G97" s="38"/>
      <c r="H97" s="38"/>
      <c r="I97" s="38"/>
      <c r="J97" s="38"/>
      <c r="K97" s="38"/>
    </row>
    <row r="98" spans="1:11">
      <c r="A98" s="27">
        <v>404</v>
      </c>
      <c r="B98" s="27">
        <v>68</v>
      </c>
      <c r="C98" s="34" t="s">
        <v>85</v>
      </c>
      <c r="D98" s="27" t="s">
        <v>15</v>
      </c>
      <c r="E98" s="27">
        <v>2</v>
      </c>
      <c r="F98" s="28">
        <f>E98*I98</f>
        <v>468000</v>
      </c>
      <c r="G98" s="28">
        <f>E98*J98</f>
        <v>3248899.2</v>
      </c>
      <c r="H98" s="28">
        <f>G98+F98</f>
        <v>3716899.2</v>
      </c>
      <c r="I98" s="28">
        <v>234000</v>
      </c>
      <c r="J98" s="28">
        <f>1880150*0.864</f>
        <v>1624449.6</v>
      </c>
      <c r="K98" s="28" t="s">
        <v>111</v>
      </c>
    </row>
    <row r="99" spans="1:11">
      <c r="A99" s="27">
        <v>405</v>
      </c>
      <c r="B99" s="27">
        <v>69</v>
      </c>
      <c r="C99" s="34" t="s">
        <v>86</v>
      </c>
      <c r="D99" s="27" t="s">
        <v>15</v>
      </c>
      <c r="E99" s="27">
        <v>1</v>
      </c>
      <c r="F99" s="28">
        <f>E99*I99</f>
        <v>468000</v>
      </c>
      <c r="G99" s="28">
        <f>E99*J99</f>
        <v>4963934.4262295086</v>
      </c>
      <c r="H99" s="28">
        <f>G99+F99</f>
        <v>5431934.4262295086</v>
      </c>
      <c r="I99" s="28">
        <v>468000</v>
      </c>
      <c r="J99" s="29">
        <f>6056000/1.22</f>
        <v>4963934.4262295086</v>
      </c>
      <c r="K99" s="28" t="s">
        <v>111</v>
      </c>
    </row>
    <row r="100" spans="1:11">
      <c r="A100" s="37">
        <v>405</v>
      </c>
      <c r="B100" s="37"/>
      <c r="C100" s="37" t="s">
        <v>87</v>
      </c>
      <c r="D100" s="37"/>
      <c r="E100" s="37"/>
      <c r="F100" s="38"/>
      <c r="G100" s="38"/>
      <c r="H100" s="38"/>
      <c r="I100" s="38"/>
      <c r="J100" s="38"/>
      <c r="K100" s="38"/>
    </row>
    <row r="101" spans="1:11">
      <c r="A101" s="27">
        <v>406</v>
      </c>
      <c r="B101" s="27">
        <v>70</v>
      </c>
      <c r="C101" s="34" t="s">
        <v>85</v>
      </c>
      <c r="D101" s="27" t="s">
        <v>15</v>
      </c>
      <c r="E101" s="27">
        <v>2</v>
      </c>
      <c r="F101" s="28">
        <f>E101*I101</f>
        <v>468000</v>
      </c>
      <c r="G101" s="28">
        <f>E101*J101</f>
        <v>3248899.2</v>
      </c>
      <c r="H101" s="28">
        <f>G101+F101</f>
        <v>3716899.2</v>
      </c>
      <c r="I101" s="28">
        <v>234000</v>
      </c>
      <c r="J101" s="28">
        <f>1880150*0.864</f>
        <v>1624449.6</v>
      </c>
      <c r="K101" s="28" t="s">
        <v>111</v>
      </c>
    </row>
    <row r="102" spans="1:11">
      <c r="A102" s="27">
        <v>407</v>
      </c>
      <c r="B102" s="27">
        <v>71</v>
      </c>
      <c r="C102" s="34" t="s">
        <v>88</v>
      </c>
      <c r="D102" s="27" t="s">
        <v>15</v>
      </c>
      <c r="E102" s="27">
        <v>1</v>
      </c>
      <c r="F102" s="28">
        <f>E102*I102</f>
        <v>468000</v>
      </c>
      <c r="G102" s="28">
        <f>E102*J102</f>
        <v>5218852.4590163939</v>
      </c>
      <c r="H102" s="28">
        <f>G102+F102</f>
        <v>5686852.4590163939</v>
      </c>
      <c r="I102" s="28">
        <v>468000</v>
      </c>
      <c r="J102" s="29">
        <f>6367000/1.22</f>
        <v>5218852.4590163939</v>
      </c>
      <c r="K102" s="28" t="s">
        <v>111</v>
      </c>
    </row>
    <row r="103" spans="1:11">
      <c r="A103" s="37">
        <v>407</v>
      </c>
      <c r="B103" s="37"/>
      <c r="C103" s="37" t="s">
        <v>89</v>
      </c>
      <c r="D103" s="37"/>
      <c r="E103" s="37"/>
      <c r="F103" s="38"/>
      <c r="G103" s="38"/>
      <c r="H103" s="38"/>
      <c r="I103" s="38"/>
      <c r="J103" s="38"/>
      <c r="K103" s="38"/>
    </row>
    <row r="104" spans="1:11">
      <c r="A104" s="27">
        <v>408</v>
      </c>
      <c r="B104" s="27">
        <v>72</v>
      </c>
      <c r="C104" s="34" t="s">
        <v>85</v>
      </c>
      <c r="D104" s="27" t="s">
        <v>15</v>
      </c>
      <c r="E104" s="27">
        <v>2</v>
      </c>
      <c r="F104" s="28">
        <f>E104*I104</f>
        <v>468000</v>
      </c>
      <c r="G104" s="28">
        <f>E104*J104</f>
        <v>3248899.2</v>
      </c>
      <c r="H104" s="28">
        <f>G104+F104</f>
        <v>3716899.2</v>
      </c>
      <c r="I104" s="28">
        <v>234000</v>
      </c>
      <c r="J104" s="28">
        <f>1880150*0.864</f>
        <v>1624449.6</v>
      </c>
      <c r="K104" s="28" t="s">
        <v>111</v>
      </c>
    </row>
    <row r="105" spans="1:11">
      <c r="A105" s="27">
        <v>409</v>
      </c>
      <c r="B105" s="27">
        <v>73</v>
      </c>
      <c r="C105" s="34" t="s">
        <v>90</v>
      </c>
      <c r="D105" s="27" t="s">
        <v>15</v>
      </c>
      <c r="E105" s="27">
        <v>1</v>
      </c>
      <c r="F105" s="28">
        <f>E105*I105</f>
        <v>468000</v>
      </c>
      <c r="G105" s="28">
        <f>E105*J105</f>
        <v>4963934.4262295086</v>
      </c>
      <c r="H105" s="28">
        <f>G105+F105</f>
        <v>5431934.4262295086</v>
      </c>
      <c r="I105" s="28">
        <v>468000</v>
      </c>
      <c r="J105" s="29">
        <f>6056000/1.22</f>
        <v>4963934.4262295086</v>
      </c>
      <c r="K105" s="28" t="s">
        <v>111</v>
      </c>
    </row>
    <row r="106" spans="1:11">
      <c r="A106" s="37">
        <v>409</v>
      </c>
      <c r="B106" s="37"/>
      <c r="C106" s="37" t="s">
        <v>91</v>
      </c>
      <c r="D106" s="37"/>
      <c r="E106" s="37"/>
      <c r="F106" s="38"/>
      <c r="G106" s="38"/>
      <c r="H106" s="38"/>
      <c r="I106" s="38"/>
      <c r="J106" s="38"/>
      <c r="K106" s="38"/>
    </row>
    <row r="107" spans="1:11">
      <c r="A107" s="27">
        <v>410</v>
      </c>
      <c r="B107" s="27">
        <v>74</v>
      </c>
      <c r="C107" s="34" t="s">
        <v>92</v>
      </c>
      <c r="D107" s="27" t="s">
        <v>15</v>
      </c>
      <c r="E107" s="27">
        <v>1</v>
      </c>
      <c r="F107" s="28">
        <f>E107*I107</f>
        <v>234000</v>
      </c>
      <c r="G107" s="28">
        <f>E107*J107</f>
        <v>1881748.8</v>
      </c>
      <c r="H107" s="28">
        <f>G107+F107</f>
        <v>2115748.7999999998</v>
      </c>
      <c r="I107" s="28">
        <v>234000</v>
      </c>
      <c r="J107" s="28">
        <f>2177950*0.864</f>
        <v>1881748.8</v>
      </c>
      <c r="K107" s="28" t="s">
        <v>111</v>
      </c>
    </row>
    <row r="108" spans="1:11">
      <c r="A108" s="27">
        <v>411</v>
      </c>
      <c r="B108" s="27">
        <v>75</v>
      </c>
      <c r="C108" s="34" t="s">
        <v>93</v>
      </c>
      <c r="D108" s="27" t="s">
        <v>15</v>
      </c>
      <c r="E108" s="27">
        <v>1</v>
      </c>
      <c r="F108" s="28">
        <f>E108*I108</f>
        <v>234000</v>
      </c>
      <c r="G108" s="28">
        <f>E108*J108</f>
        <v>2818032.7868852462</v>
      </c>
      <c r="H108" s="28">
        <f>G108+F108</f>
        <v>3052032.7868852462</v>
      </c>
      <c r="I108" s="28">
        <v>234000</v>
      </c>
      <c r="J108" s="29">
        <f>3438000/1.22</f>
        <v>2818032.7868852462</v>
      </c>
      <c r="K108" s="28" t="s">
        <v>111</v>
      </c>
    </row>
    <row r="109" spans="1:11">
      <c r="A109" s="37">
        <v>411</v>
      </c>
      <c r="B109" s="37"/>
      <c r="C109" s="37" t="s">
        <v>94</v>
      </c>
      <c r="D109" s="37"/>
      <c r="E109" s="37"/>
      <c r="F109" s="38"/>
      <c r="G109" s="38"/>
      <c r="H109" s="38"/>
      <c r="I109" s="38"/>
      <c r="J109" s="38"/>
      <c r="K109" s="38"/>
    </row>
    <row r="110" spans="1:11">
      <c r="A110" s="27">
        <v>412</v>
      </c>
      <c r="B110" s="27">
        <v>76</v>
      </c>
      <c r="C110" s="34" t="s">
        <v>92</v>
      </c>
      <c r="D110" s="27" t="s">
        <v>15</v>
      </c>
      <c r="E110" s="27">
        <v>1</v>
      </c>
      <c r="F110" s="28">
        <f>E110*I110</f>
        <v>234000</v>
      </c>
      <c r="G110" s="28">
        <f>E110*J110</f>
        <v>1881748.8</v>
      </c>
      <c r="H110" s="28">
        <f>G110+F110</f>
        <v>2115748.7999999998</v>
      </c>
      <c r="I110" s="28">
        <v>234000</v>
      </c>
      <c r="J110" s="28">
        <f>2177950*0.864</f>
        <v>1881748.8</v>
      </c>
      <c r="K110" s="28" t="s">
        <v>111</v>
      </c>
    </row>
    <row r="111" spans="1:11">
      <c r="A111" s="27">
        <v>413</v>
      </c>
      <c r="B111" s="27">
        <v>77</v>
      </c>
      <c r="C111" s="34" t="s">
        <v>95</v>
      </c>
      <c r="D111" s="27" t="s">
        <v>15</v>
      </c>
      <c r="E111" s="27">
        <v>1</v>
      </c>
      <c r="F111" s="28">
        <f>E111*I111</f>
        <v>234000</v>
      </c>
      <c r="G111" s="28">
        <f>E111*J111</f>
        <v>2818032.7868852462</v>
      </c>
      <c r="H111" s="28">
        <f>G111+F111</f>
        <v>3052032.7868852462</v>
      </c>
      <c r="I111" s="28">
        <v>234000</v>
      </c>
      <c r="J111" s="29">
        <f>3438000/1.22</f>
        <v>2818032.7868852462</v>
      </c>
      <c r="K111" s="28" t="s">
        <v>111</v>
      </c>
    </row>
    <row r="112" spans="1:11">
      <c r="A112" s="37">
        <v>413</v>
      </c>
      <c r="B112" s="37"/>
      <c r="C112" s="37" t="s">
        <v>96</v>
      </c>
      <c r="D112" s="37"/>
      <c r="E112" s="37"/>
      <c r="F112" s="38"/>
      <c r="G112" s="38"/>
      <c r="H112" s="38"/>
      <c r="I112" s="38"/>
      <c r="J112" s="38"/>
      <c r="K112" s="38"/>
    </row>
    <row r="113" spans="1:11">
      <c r="A113" s="27">
        <v>414</v>
      </c>
      <c r="B113" s="27">
        <v>78</v>
      </c>
      <c r="C113" s="34" t="s">
        <v>97</v>
      </c>
      <c r="D113" s="27" t="s">
        <v>57</v>
      </c>
      <c r="E113" s="27">
        <v>3</v>
      </c>
      <c r="F113" s="28">
        <f t="shared" ref="F113:F118" si="7">E113*I113</f>
        <v>6000</v>
      </c>
      <c r="G113" s="28">
        <f t="shared" ref="G113:G118" si="8">E113*J113</f>
        <v>0</v>
      </c>
      <c r="H113" s="28">
        <f t="shared" ref="H113:H118" si="9">G113+F113</f>
        <v>6000</v>
      </c>
      <c r="I113" s="28">
        <v>2000</v>
      </c>
      <c r="J113" s="28"/>
      <c r="K113" s="28" t="s">
        <v>111</v>
      </c>
    </row>
    <row r="114" spans="1:11">
      <c r="A114" s="27">
        <v>415</v>
      </c>
      <c r="B114" s="27">
        <v>79</v>
      </c>
      <c r="C114" s="34" t="s">
        <v>98</v>
      </c>
      <c r="D114" s="27" t="s">
        <v>57</v>
      </c>
      <c r="E114" s="27">
        <v>3</v>
      </c>
      <c r="F114" s="28">
        <f t="shared" si="7"/>
        <v>1500</v>
      </c>
      <c r="G114" s="28">
        <f t="shared" si="8"/>
        <v>0</v>
      </c>
      <c r="H114" s="28">
        <f t="shared" si="9"/>
        <v>1500</v>
      </c>
      <c r="I114" s="28">
        <v>500</v>
      </c>
      <c r="J114" s="28"/>
      <c r="K114" s="28" t="s">
        <v>111</v>
      </c>
    </row>
    <row r="115" spans="1:11">
      <c r="A115" s="27">
        <v>416</v>
      </c>
      <c r="B115" s="27">
        <v>80</v>
      </c>
      <c r="C115" s="34" t="s">
        <v>99</v>
      </c>
      <c r="D115" s="27" t="s">
        <v>15</v>
      </c>
      <c r="E115" s="27">
        <v>4</v>
      </c>
      <c r="F115" s="28">
        <f t="shared" si="7"/>
        <v>20000</v>
      </c>
      <c r="G115" s="28">
        <f t="shared" si="8"/>
        <v>2338</v>
      </c>
      <c r="H115" s="28">
        <f t="shared" si="9"/>
        <v>22338</v>
      </c>
      <c r="I115" s="28">
        <v>5000</v>
      </c>
      <c r="J115" s="28">
        <v>584.5</v>
      </c>
      <c r="K115" s="28" t="s">
        <v>111</v>
      </c>
    </row>
    <row r="116" spans="1:11" ht="27.6">
      <c r="A116" s="27">
        <v>417</v>
      </c>
      <c r="B116" s="27">
        <v>81</v>
      </c>
      <c r="C116" s="34" t="s">
        <v>100</v>
      </c>
      <c r="D116" s="27" t="s">
        <v>17</v>
      </c>
      <c r="E116" s="27">
        <v>10</v>
      </c>
      <c r="F116" s="28">
        <f t="shared" si="7"/>
        <v>5000</v>
      </c>
      <c r="G116" s="28">
        <f t="shared" si="8"/>
        <v>4880</v>
      </c>
      <c r="H116" s="28">
        <f t="shared" si="9"/>
        <v>9880</v>
      </c>
      <c r="I116" s="28">
        <v>500</v>
      </c>
      <c r="J116" s="28">
        <v>488</v>
      </c>
      <c r="K116" s="28" t="s">
        <v>111</v>
      </c>
    </row>
    <row r="117" spans="1:11" ht="27.6">
      <c r="A117" s="27">
        <v>418</v>
      </c>
      <c r="B117" s="27">
        <v>82</v>
      </c>
      <c r="C117" s="34" t="s">
        <v>101</v>
      </c>
      <c r="D117" s="27" t="s">
        <v>17</v>
      </c>
      <c r="E117" s="27">
        <v>20</v>
      </c>
      <c r="F117" s="28">
        <f t="shared" si="7"/>
        <v>10000</v>
      </c>
      <c r="G117" s="28">
        <f t="shared" si="8"/>
        <v>5940</v>
      </c>
      <c r="H117" s="28">
        <f t="shared" si="9"/>
        <v>15940</v>
      </c>
      <c r="I117" s="28">
        <v>500</v>
      </c>
      <c r="J117" s="28">
        <v>297</v>
      </c>
      <c r="K117" s="28" t="s">
        <v>111</v>
      </c>
    </row>
    <row r="118" spans="1:11">
      <c r="A118" s="27">
        <v>419</v>
      </c>
      <c r="B118" s="27">
        <v>83</v>
      </c>
      <c r="C118" s="34" t="s">
        <v>102</v>
      </c>
      <c r="D118" s="27" t="s">
        <v>17</v>
      </c>
      <c r="E118" s="27">
        <v>20</v>
      </c>
      <c r="F118" s="28">
        <f t="shared" si="7"/>
        <v>3000</v>
      </c>
      <c r="G118" s="28">
        <f t="shared" si="8"/>
        <v>23340</v>
      </c>
      <c r="H118" s="28">
        <f t="shared" si="9"/>
        <v>26340</v>
      </c>
      <c r="I118" s="28">
        <v>150</v>
      </c>
      <c r="J118" s="28">
        <v>1167</v>
      </c>
      <c r="K118" s="28" t="s">
        <v>111</v>
      </c>
    </row>
    <row r="119" spans="1:11">
      <c r="A119" s="37">
        <v>419</v>
      </c>
      <c r="B119" s="37"/>
      <c r="C119" s="37" t="s">
        <v>103</v>
      </c>
      <c r="D119" s="37"/>
      <c r="E119" s="37"/>
      <c r="F119" s="38"/>
      <c r="G119" s="38"/>
      <c r="H119" s="38"/>
      <c r="I119" s="38"/>
      <c r="J119" s="38"/>
      <c r="K119" s="38"/>
    </row>
    <row r="120" spans="1:11">
      <c r="A120" s="27">
        <v>420</v>
      </c>
      <c r="B120" s="27">
        <v>84</v>
      </c>
      <c r="C120" s="34" t="s">
        <v>97</v>
      </c>
      <c r="D120" s="27" t="s">
        <v>57</v>
      </c>
      <c r="E120" s="27">
        <v>3</v>
      </c>
      <c r="F120" s="28">
        <f t="shared" ref="F120:F125" si="10">E120*I120</f>
        <v>6000</v>
      </c>
      <c r="G120" s="28">
        <f t="shared" ref="G120:G125" si="11">E120*J120</f>
        <v>0</v>
      </c>
      <c r="H120" s="28">
        <f t="shared" ref="H120:H125" si="12">G120+F120</f>
        <v>6000</v>
      </c>
      <c r="I120" s="28">
        <v>2000</v>
      </c>
      <c r="J120" s="28"/>
      <c r="K120" s="28" t="s">
        <v>111</v>
      </c>
    </row>
    <row r="121" spans="1:11">
      <c r="A121" s="27">
        <v>421</v>
      </c>
      <c r="B121" s="27">
        <v>85</v>
      </c>
      <c r="C121" s="34" t="s">
        <v>98</v>
      </c>
      <c r="D121" s="27" t="s">
        <v>57</v>
      </c>
      <c r="E121" s="27">
        <v>3</v>
      </c>
      <c r="F121" s="28">
        <f t="shared" si="10"/>
        <v>1500</v>
      </c>
      <c r="G121" s="28">
        <f t="shared" si="11"/>
        <v>0</v>
      </c>
      <c r="H121" s="28">
        <f t="shared" si="12"/>
        <v>1500</v>
      </c>
      <c r="I121" s="28">
        <v>500</v>
      </c>
      <c r="J121" s="28"/>
      <c r="K121" s="28" t="s">
        <v>111</v>
      </c>
    </row>
    <row r="122" spans="1:11">
      <c r="A122" s="27">
        <v>422</v>
      </c>
      <c r="B122" s="27">
        <v>86</v>
      </c>
      <c r="C122" s="34" t="s">
        <v>99</v>
      </c>
      <c r="D122" s="27" t="s">
        <v>15</v>
      </c>
      <c r="E122" s="27">
        <v>3</v>
      </c>
      <c r="F122" s="28">
        <f t="shared" si="10"/>
        <v>15000</v>
      </c>
      <c r="G122" s="28">
        <f t="shared" si="11"/>
        <v>1753.5</v>
      </c>
      <c r="H122" s="28">
        <f t="shared" si="12"/>
        <v>16753.5</v>
      </c>
      <c r="I122" s="28">
        <v>5000</v>
      </c>
      <c r="J122" s="28">
        <v>584.5</v>
      </c>
      <c r="K122" s="28" t="s">
        <v>111</v>
      </c>
    </row>
    <row r="123" spans="1:11" ht="27.6">
      <c r="A123" s="27">
        <v>423</v>
      </c>
      <c r="B123" s="27">
        <v>87</v>
      </c>
      <c r="C123" s="34" t="s">
        <v>100</v>
      </c>
      <c r="D123" s="27" t="s">
        <v>17</v>
      </c>
      <c r="E123" s="27">
        <v>10</v>
      </c>
      <c r="F123" s="28">
        <f t="shared" si="10"/>
        <v>5000</v>
      </c>
      <c r="G123" s="28">
        <f t="shared" si="11"/>
        <v>4880</v>
      </c>
      <c r="H123" s="28">
        <f t="shared" si="12"/>
        <v>9880</v>
      </c>
      <c r="I123" s="28">
        <v>500</v>
      </c>
      <c r="J123" s="28">
        <v>488</v>
      </c>
      <c r="K123" s="28" t="s">
        <v>111</v>
      </c>
    </row>
    <row r="124" spans="1:11" ht="27.6">
      <c r="A124" s="27">
        <v>424</v>
      </c>
      <c r="B124" s="27">
        <v>88</v>
      </c>
      <c r="C124" s="34" t="s">
        <v>101</v>
      </c>
      <c r="D124" s="27" t="s">
        <v>17</v>
      </c>
      <c r="E124" s="27">
        <v>20</v>
      </c>
      <c r="F124" s="28">
        <f t="shared" si="10"/>
        <v>10000</v>
      </c>
      <c r="G124" s="28">
        <f t="shared" si="11"/>
        <v>5940</v>
      </c>
      <c r="H124" s="28">
        <f t="shared" si="12"/>
        <v>15940</v>
      </c>
      <c r="I124" s="28">
        <v>500</v>
      </c>
      <c r="J124" s="28">
        <v>297</v>
      </c>
      <c r="K124" s="28" t="s">
        <v>111</v>
      </c>
    </row>
    <row r="125" spans="1:11">
      <c r="A125" s="27">
        <v>425</v>
      </c>
      <c r="B125" s="27">
        <v>89</v>
      </c>
      <c r="C125" s="34" t="s">
        <v>102</v>
      </c>
      <c r="D125" s="27" t="s">
        <v>17</v>
      </c>
      <c r="E125" s="27">
        <v>20</v>
      </c>
      <c r="F125" s="28">
        <f t="shared" si="10"/>
        <v>3000</v>
      </c>
      <c r="G125" s="28">
        <f t="shared" si="11"/>
        <v>23340</v>
      </c>
      <c r="H125" s="28">
        <f t="shared" si="12"/>
        <v>26340</v>
      </c>
      <c r="I125" s="28">
        <v>150</v>
      </c>
      <c r="J125" s="28">
        <v>1167</v>
      </c>
      <c r="K125" s="28" t="s">
        <v>111</v>
      </c>
    </row>
    <row r="126" spans="1:11">
      <c r="A126" s="37">
        <v>425</v>
      </c>
      <c r="B126" s="37"/>
      <c r="C126" s="37" t="s">
        <v>104</v>
      </c>
      <c r="D126" s="37"/>
      <c r="E126" s="37"/>
      <c r="F126" s="38"/>
      <c r="G126" s="38"/>
      <c r="H126" s="38"/>
      <c r="I126" s="38"/>
      <c r="J126" s="38"/>
      <c r="K126" s="38"/>
    </row>
    <row r="127" spans="1:11">
      <c r="A127" s="27">
        <v>426</v>
      </c>
      <c r="B127" s="27">
        <v>90</v>
      </c>
      <c r="C127" s="34" t="s">
        <v>97</v>
      </c>
      <c r="D127" s="27" t="s">
        <v>57</v>
      </c>
      <c r="E127" s="27">
        <v>9</v>
      </c>
      <c r="F127" s="28">
        <f t="shared" ref="F127:F132" si="13">E127*I127</f>
        <v>18000</v>
      </c>
      <c r="G127" s="28">
        <f t="shared" ref="G127:G132" si="14">E127*J127</f>
        <v>0</v>
      </c>
      <c r="H127" s="28">
        <f t="shared" ref="H127:H137" si="15">G127+F127</f>
        <v>18000</v>
      </c>
      <c r="I127" s="28">
        <v>2000</v>
      </c>
      <c r="J127" s="28"/>
      <c r="K127" s="28" t="s">
        <v>111</v>
      </c>
    </row>
    <row r="128" spans="1:11">
      <c r="A128" s="27">
        <v>427</v>
      </c>
      <c r="B128" s="27">
        <v>91</v>
      </c>
      <c r="C128" s="34" t="s">
        <v>98</v>
      </c>
      <c r="D128" s="27" t="s">
        <v>57</v>
      </c>
      <c r="E128" s="27">
        <v>9</v>
      </c>
      <c r="F128" s="28">
        <f t="shared" si="13"/>
        <v>4500</v>
      </c>
      <c r="G128" s="28">
        <f t="shared" si="14"/>
        <v>0</v>
      </c>
      <c r="H128" s="28">
        <f t="shared" si="15"/>
        <v>4500</v>
      </c>
      <c r="I128" s="28">
        <v>500</v>
      </c>
      <c r="J128" s="28"/>
      <c r="K128" s="28" t="s">
        <v>111</v>
      </c>
    </row>
    <row r="129" spans="1:11">
      <c r="A129" s="27">
        <v>428</v>
      </c>
      <c r="B129" s="27">
        <v>92</v>
      </c>
      <c r="C129" s="34" t="s">
        <v>99</v>
      </c>
      <c r="D129" s="27" t="s">
        <v>15</v>
      </c>
      <c r="E129" s="27">
        <v>12</v>
      </c>
      <c r="F129" s="28">
        <f t="shared" si="13"/>
        <v>60000</v>
      </c>
      <c r="G129" s="28">
        <f t="shared" si="14"/>
        <v>7014</v>
      </c>
      <c r="H129" s="28">
        <f t="shared" si="15"/>
        <v>67014</v>
      </c>
      <c r="I129" s="28">
        <v>5000</v>
      </c>
      <c r="J129" s="28">
        <v>584.5</v>
      </c>
      <c r="K129" s="28" t="s">
        <v>111</v>
      </c>
    </row>
    <row r="130" spans="1:11" ht="27.6">
      <c r="A130" s="27">
        <v>429</v>
      </c>
      <c r="B130" s="27">
        <v>93</v>
      </c>
      <c r="C130" s="34" t="s">
        <v>100</v>
      </c>
      <c r="D130" s="27" t="s">
        <v>17</v>
      </c>
      <c r="E130" s="27">
        <v>30</v>
      </c>
      <c r="F130" s="28">
        <f t="shared" si="13"/>
        <v>15000</v>
      </c>
      <c r="G130" s="28">
        <f t="shared" si="14"/>
        <v>14640</v>
      </c>
      <c r="H130" s="28">
        <f t="shared" si="15"/>
        <v>29640</v>
      </c>
      <c r="I130" s="28">
        <v>500</v>
      </c>
      <c r="J130" s="28">
        <v>488</v>
      </c>
      <c r="K130" s="28" t="s">
        <v>111</v>
      </c>
    </row>
    <row r="131" spans="1:11" ht="27.6">
      <c r="A131" s="27">
        <v>430</v>
      </c>
      <c r="B131" s="27">
        <v>94</v>
      </c>
      <c r="C131" s="34" t="s">
        <v>101</v>
      </c>
      <c r="D131" s="27" t="s">
        <v>17</v>
      </c>
      <c r="E131" s="27">
        <v>180</v>
      </c>
      <c r="F131" s="28">
        <f t="shared" si="13"/>
        <v>90000</v>
      </c>
      <c r="G131" s="28">
        <f t="shared" si="14"/>
        <v>53460</v>
      </c>
      <c r="H131" s="28">
        <f t="shared" si="15"/>
        <v>143460</v>
      </c>
      <c r="I131" s="28">
        <v>500</v>
      </c>
      <c r="J131" s="28">
        <v>297</v>
      </c>
      <c r="K131" s="28" t="s">
        <v>111</v>
      </c>
    </row>
    <row r="132" spans="1:11">
      <c r="A132" s="27">
        <v>431</v>
      </c>
      <c r="B132" s="27">
        <v>95</v>
      </c>
      <c r="C132" s="34" t="s">
        <v>102</v>
      </c>
      <c r="D132" s="27" t="s">
        <v>17</v>
      </c>
      <c r="E132" s="27">
        <v>120</v>
      </c>
      <c r="F132" s="28">
        <f t="shared" si="13"/>
        <v>18000</v>
      </c>
      <c r="G132" s="28">
        <f t="shared" si="14"/>
        <v>140040</v>
      </c>
      <c r="H132" s="28">
        <f t="shared" si="15"/>
        <v>158040</v>
      </c>
      <c r="I132" s="28">
        <v>150</v>
      </c>
      <c r="J132" s="28">
        <v>1167</v>
      </c>
      <c r="K132" s="28" t="s">
        <v>111</v>
      </c>
    </row>
    <row r="133" spans="1:11">
      <c r="A133" s="27">
        <v>432</v>
      </c>
      <c r="B133" s="27"/>
      <c r="C133" s="27" t="s">
        <v>105</v>
      </c>
      <c r="D133" s="27"/>
      <c r="E133" s="27"/>
      <c r="F133" s="28"/>
      <c r="G133" s="28"/>
      <c r="H133" s="28">
        <f t="shared" si="15"/>
        <v>0</v>
      </c>
      <c r="I133" s="28"/>
      <c r="J133" s="28"/>
      <c r="K133" s="28"/>
    </row>
    <row r="134" spans="1:11">
      <c r="A134" s="27">
        <v>433</v>
      </c>
      <c r="B134" s="27">
        <v>96</v>
      </c>
      <c r="C134" s="34" t="s">
        <v>106</v>
      </c>
      <c r="D134" s="27" t="s">
        <v>57</v>
      </c>
      <c r="E134" s="27">
        <v>2</v>
      </c>
      <c r="F134" s="28">
        <f>E134*I134</f>
        <v>3000</v>
      </c>
      <c r="G134" s="28">
        <f>E134*J134</f>
        <v>0</v>
      </c>
      <c r="H134" s="28">
        <f t="shared" si="15"/>
        <v>3000</v>
      </c>
      <c r="I134" s="28">
        <v>1500</v>
      </c>
      <c r="J134" s="28">
        <v>0</v>
      </c>
      <c r="K134" s="28" t="s">
        <v>111</v>
      </c>
    </row>
    <row r="135" spans="1:11">
      <c r="A135" s="27">
        <v>434</v>
      </c>
      <c r="B135" s="27">
        <v>97</v>
      </c>
      <c r="C135" s="34" t="s">
        <v>107</v>
      </c>
      <c r="D135" s="27" t="s">
        <v>57</v>
      </c>
      <c r="E135" s="27">
        <v>5</v>
      </c>
      <c r="F135" s="28">
        <f>E135*I135</f>
        <v>10000</v>
      </c>
      <c r="G135" s="28"/>
      <c r="H135" s="28">
        <f t="shared" si="15"/>
        <v>10000</v>
      </c>
      <c r="I135" s="28">
        <v>2000</v>
      </c>
      <c r="J135" s="28">
        <v>0</v>
      </c>
      <c r="K135" s="28"/>
    </row>
    <row r="136" spans="1:11">
      <c r="A136" s="27">
        <v>435</v>
      </c>
      <c r="B136" s="27">
        <v>98</v>
      </c>
      <c r="C136" s="34" t="s">
        <v>108</v>
      </c>
      <c r="D136" s="27" t="s">
        <v>57</v>
      </c>
      <c r="E136" s="27">
        <v>5</v>
      </c>
      <c r="F136" s="28">
        <f>E136*I136</f>
        <v>10000</v>
      </c>
      <c r="G136" s="28"/>
      <c r="H136" s="28">
        <f t="shared" si="15"/>
        <v>10000</v>
      </c>
      <c r="I136" s="28">
        <v>2000</v>
      </c>
      <c r="J136" s="28">
        <v>0</v>
      </c>
      <c r="K136" s="28" t="s">
        <v>111</v>
      </c>
    </row>
    <row r="137" spans="1:11">
      <c r="A137" s="27">
        <v>436</v>
      </c>
      <c r="B137" s="27">
        <v>99</v>
      </c>
      <c r="C137" s="26" t="s">
        <v>109</v>
      </c>
      <c r="D137" s="27" t="s">
        <v>110</v>
      </c>
      <c r="E137" s="27">
        <v>1</v>
      </c>
      <c r="F137" s="28">
        <f>E137*I137</f>
        <v>1350000</v>
      </c>
      <c r="G137" s="28"/>
      <c r="H137" s="28">
        <f t="shared" si="15"/>
        <v>1350000</v>
      </c>
      <c r="I137" s="28">
        <v>1350000</v>
      </c>
      <c r="J137" s="28">
        <v>0</v>
      </c>
      <c r="K137" s="28" t="s">
        <v>111</v>
      </c>
    </row>
  </sheetData>
  <mergeCells count="4">
    <mergeCell ref="F2:G2"/>
    <mergeCell ref="H2:H3"/>
    <mergeCell ref="I2:J2"/>
    <mergeCell ref="K2:K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2026-06-15T08:13:11Z</dcterms:created>
  <dcterms:modified xsi:type="dcterms:W3CDTF">2026-06-15T08:25:58Z</dcterms:modified>
</cp:coreProperties>
</file>