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Кровля М10\"/>
    </mc:Choice>
  </mc:AlternateContent>
  <xr:revisionPtr revIDLastSave="0" documentId="13_ncr:1_{41995C77-150F-40AB-9B21-EB653F5078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1" l="1"/>
  <c r="R8" i="1"/>
  <c r="J23" i="1" l="1"/>
  <c r="M23" i="1"/>
  <c r="P23" i="1"/>
  <c r="H7" i="1"/>
  <c r="P15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4" i="1"/>
  <c r="P5" i="1"/>
  <c r="P6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4" i="1"/>
  <c r="H23" i="1"/>
  <c r="H5" i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4" i="1"/>
</calcChain>
</file>

<file path=xl/sharedStrings.xml><?xml version="1.0" encoding="utf-8"?>
<sst xmlns="http://schemas.openxmlformats.org/spreadsheetml/2006/main" count="100" uniqueCount="52">
  <si>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</si>
  <si>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</si>
  <si>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</si>
  <si>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</si>
  <si>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</si>
  <si>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</si>
  <si>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</si>
  <si>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Праймер битумный ТЕХНОНИКОЛЬ №01, ведро 20 л</t>
  </si>
  <si>
    <t>кг</t>
  </si>
  <si>
    <t>Технобарьер</t>
  </si>
  <si>
    <t>м2</t>
  </si>
  <si>
    <t>Битум БН 90/10, крафт-мешок 25 кг</t>
  </si>
  <si>
    <t>ТЕХНОРУФ Н ПРОФ (3 плит) 1200х600х110 мм</t>
  </si>
  <si>
    <t>м3</t>
  </si>
  <si>
    <t>Плиты минераловатные ТЕХНОРУФ В ЭКСТРА КЛИН (4,2 %,
Элемент А) 1200х600х15/40 мм</t>
  </si>
  <si>
    <t>Плиты минераловатные ТЕХНОРУФ В ЭКСТРА КЛИН (4,2 %, Элемент Б) 1200х600х40/65 мм</t>
  </si>
  <si>
    <t>Плиты минераловатные ТЕХНОРУФ В ЭКСТРА КЛИН (4,2 %, Элемент С) 1200х600х50 мм</t>
  </si>
  <si>
    <t>Унифлекс PRO</t>
  </si>
  <si>
    <t>Техноэласт Пламя-Стоп ЭКП сланец серый</t>
  </si>
  <si>
    <t>Аэратор кровельный ТехноНИКОЛЬ 160х460мм</t>
  </si>
  <si>
    <t>шт</t>
  </si>
  <si>
    <t>Унифлекс Экспресс ЭМП 4,2</t>
  </si>
  <si>
    <t>Рейка краевая алюминиевая TERMOCLIP LITE 2 м (100 п.м./упак)</t>
  </si>
  <si>
    <t>пог. м</t>
  </si>
  <si>
    <t>Герметик ТЕХНОНИКОЛЬ ПУ MASTER серый 600 мл</t>
  </si>
  <si>
    <t>Саморез остроконечный ТехноНИКОЛЬ 4,8*50 (500 шт/уп)</t>
  </si>
  <si>
    <t>ТЕХНОРУФ ПРОФ ГАЛТЕЛЬ</t>
  </si>
  <si>
    <t>Кровельное ограждение ТехноНИКОЛЬ КО/PRO/PL/1200-3</t>
  </si>
  <si>
    <t>упак</t>
  </si>
  <si>
    <t>Плита цементно-стружечная ТАМАК ЦСП 3200x1250x12 мм (55 листов в поддоне)</t>
  </si>
  <si>
    <t>Анкерный элемент TERMOCLIP 8*45 мм</t>
  </si>
  <si>
    <t>Плиты минераловатные ТЕХНОРУФ В ЭКСТРА (4плит) 1200х600х50мм</t>
  </si>
  <si>
    <t>Икопал В ЭКП 5,0</t>
  </si>
  <si>
    <t>Икопал Н ЭПП 4,0</t>
  </si>
  <si>
    <t>Битум БН 90/10 брикет 15кг</t>
  </si>
  <si>
    <t>Праймер битумный Икопал, 21,5л</t>
  </si>
  <si>
    <t xml:space="preserve">Руф баттс Н Оптима 110мм, </t>
  </si>
  <si>
    <t>Руф Баттс В Оптима 50мм</t>
  </si>
  <si>
    <t>Рейка краевая + рейка прижимная</t>
  </si>
  <si>
    <t>Воронка кровельная ТП-09.У.100/4-Э</t>
  </si>
  <si>
    <t>Герметик PU 40 600мл</t>
  </si>
  <si>
    <t>Саморез остроконечный  4,8х60</t>
  </si>
  <si>
    <t>Дюбель нейлоновый 8х65</t>
  </si>
  <si>
    <t>Элемент А 20/40</t>
  </si>
  <si>
    <t>Элемент В 40/60</t>
  </si>
  <si>
    <t>Добор Оптима 40</t>
  </si>
  <si>
    <t>Мастика кровельная Икопал 20кг</t>
  </si>
  <si>
    <t>Руф Баттс Д Оптима 160мм</t>
  </si>
  <si>
    <t>КП № 1</t>
  </si>
  <si>
    <t>КП № 2</t>
  </si>
  <si>
    <t>КП № 3</t>
  </si>
  <si>
    <t>Технониколь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</si>
</sst>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9"/>
      <color indexed="8"/>
      <name val="Arial"/>
      <family val="2"/>
    </font>
    <font>
      <sz val="9"/>
      <color theme="1"/>
      <name val="Calibri"/>
      <family val="2"/>
      <charset val="204"/>
      <scheme val="minor"/>
    </font>
    <font>
      <sz val="9"/>
      <color indexed="8"/>
      <name val="Arial"/>
      <family val="2"/>
    </font>
    <font>
      <sz val="9"/>
      <name val="Times New Roman"/>
      <family val="1"/>
      <charset val="204"/>
    </font>
    <font>
      <sz val="9"/>
      <color indexed="8"/>
      <name val="Arial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7"/>
      <color indexed="8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43" fontId="5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top" wrapText="1"/>
    </xf>
    <xf numFmtId="2" fontId="9" fillId="0" borderId="6" xfId="0" applyNumberFormat="1" applyFont="1" applyBorder="1" applyAlignment="1">
      <alignment vertical="top" shrinkToFit="1"/>
    </xf>
    <xf numFmtId="0" fontId="10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3" fillId="4" borderId="5" xfId="1" applyFont="1" applyFill="1" applyBorder="1" applyAlignment="1">
      <alignment horizontal="center" vertical="center" wrapText="1"/>
    </xf>
    <xf numFmtId="43" fontId="5" fillId="4" borderId="5" xfId="1" applyFont="1" applyFill="1" applyBorder="1" applyAlignment="1">
      <alignment horizontal="center" vertical="center" shrinkToFit="1"/>
    </xf>
    <xf numFmtId="43" fontId="3" fillId="2" borderId="5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 shrinkToFit="1"/>
    </xf>
    <xf numFmtId="43" fontId="6" fillId="2" borderId="5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center" vertical="center" wrapText="1"/>
    </xf>
    <xf numFmtId="43" fontId="5" fillId="5" borderId="5" xfId="1" applyFont="1" applyFill="1" applyBorder="1" applyAlignment="1">
      <alignment horizontal="center" vertical="center" shrinkToFit="1"/>
    </xf>
    <xf numFmtId="43" fontId="6" fillId="4" borderId="5" xfId="1" applyFont="1" applyFill="1" applyBorder="1" applyAlignment="1">
      <alignment horizontal="center" vertical="center" wrapText="1"/>
    </xf>
    <xf numFmtId="43" fontId="5" fillId="4" borderId="5" xfId="1" applyFont="1" applyFill="1" applyBorder="1" applyAlignment="1">
      <alignment horizontal="center" vertical="center"/>
    </xf>
    <xf numFmtId="43" fontId="5" fillId="4" borderId="5" xfId="1" applyFont="1" applyFill="1" applyBorder="1" applyAlignment="1">
      <alignment horizontal="center" vertical="center" wrapText="1"/>
    </xf>
    <xf numFmtId="43" fontId="3" fillId="3" borderId="5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shrinkToFit="1"/>
    </xf>
    <xf numFmtId="43" fontId="6" fillId="3" borderId="5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/>
    </xf>
    <xf numFmtId="43" fontId="5" fillId="3" borderId="5" xfId="1" applyFont="1" applyFill="1" applyBorder="1" applyAlignment="1">
      <alignment horizontal="center" vertical="center" wrapText="1"/>
    </xf>
    <xf numFmtId="43" fontId="5" fillId="6" borderId="5" xfId="1" applyFont="1" applyFill="1" applyBorder="1" applyAlignment="1">
      <alignment horizontal="center" vertical="center" shrinkToFit="1"/>
    </xf>
    <xf numFmtId="43" fontId="4" fillId="7" borderId="0" xfId="0" applyNumberFormat="1" applyFont="1" applyFill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43" fontId="4" fillId="7" borderId="0" xfId="1" applyFont="1" applyFill="1" applyAlignment="1">
      <alignment horizontal="center" vertical="center"/>
    </xf>
    <xf numFmtId="43" fontId="2" fillId="7" borderId="5" xfId="1" applyFont="1" applyFill="1" applyBorder="1" applyAlignment="1">
      <alignment horizontal="center" vertical="center" wrapText="1"/>
    </xf>
    <xf numFmtId="43" fontId="5" fillId="7" borderId="5" xfId="1" applyFont="1" applyFill="1" applyBorder="1" applyAlignment="1">
      <alignment horizontal="center" vertical="center" shrinkToFit="1"/>
    </xf>
    <xf numFmtId="0" fontId="0" fillId="7" borderId="5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5" fontId="4" fillId="7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38"/>
  <sheetViews>
    <sheetView tabSelected="1" topLeftCell="E4" workbookViewId="0">
      <selection activeCell="K5" sqref="K5"/>
    </sheetView>
  </sheetViews>
  <sheetFormatPr defaultRowHeight="24.9" customHeight="1" x14ac:dyDescent="0.3"/>
  <cols>
    <col min="1" max="1" width="2.33203125" style="1" customWidth="1"/>
    <col min="2" max="2" width="23.77734375" style="4" customWidth="1"/>
    <col min="3" max="3" width="9.109375" style="4" customWidth="1"/>
    <col min="4" max="4" width="67.5546875" style="16" customWidth="1"/>
    <col min="5" max="5" width="9.44140625" style="4" customWidth="1"/>
    <col min="6" max="6" width="6.44140625" style="4" customWidth="1"/>
    <col min="7" max="7" width="10.6640625" style="4" customWidth="1"/>
    <col min="8" max="8" width="15.44140625" style="4" customWidth="1"/>
    <col min="9" max="10" width="11.33203125" style="27" customWidth="1"/>
    <col min="11" max="11" width="36.33203125" style="4" customWidth="1"/>
    <col min="12" max="12" width="9.6640625" style="27" bestFit="1" customWidth="1"/>
    <col min="13" max="13" width="11.6640625" style="27" bestFit="1" customWidth="1"/>
    <col min="14" max="14" width="35.88671875" style="4" customWidth="1"/>
    <col min="15" max="15" width="9.6640625" style="27" bestFit="1" customWidth="1"/>
    <col min="16" max="16" width="13.21875" style="27" bestFit="1" customWidth="1"/>
    <col min="17" max="17" width="36.5546875" style="1" customWidth="1"/>
    <col min="18" max="19" width="9.109375" style="1"/>
  </cols>
  <sheetData>
    <row r="2" spans="2:18" ht="24.9" customHeight="1" x14ac:dyDescent="0.3">
      <c r="D2" s="26" t="s">
        <v>51</v>
      </c>
      <c r="I2" s="46" t="s">
        <v>48</v>
      </c>
      <c r="J2" s="46"/>
      <c r="K2" s="46"/>
      <c r="L2" s="47" t="s">
        <v>49</v>
      </c>
      <c r="M2" s="47"/>
      <c r="N2" s="47"/>
      <c r="O2" s="48" t="s">
        <v>50</v>
      </c>
      <c r="P2" s="48"/>
      <c r="Q2" s="48"/>
    </row>
    <row r="3" spans="2:18" ht="24.9" customHeight="1" x14ac:dyDescent="0.3">
      <c r="B3" s="2" t="s">
        <v>0</v>
      </c>
      <c r="C3" s="2" t="s">
        <v>1</v>
      </c>
      <c r="D3" s="3" t="s">
        <v>2</v>
      </c>
      <c r="E3" s="3" t="s">
        <v>3</v>
      </c>
      <c r="F3" s="2" t="s">
        <v>4</v>
      </c>
      <c r="G3" s="3" t="s">
        <v>5</v>
      </c>
      <c r="H3" s="3" t="s">
        <v>6</v>
      </c>
      <c r="I3" s="30" t="s">
        <v>5</v>
      </c>
      <c r="J3" s="30"/>
      <c r="K3" s="18" t="s">
        <v>2</v>
      </c>
      <c r="L3" s="39" t="s">
        <v>5</v>
      </c>
      <c r="M3" s="39"/>
      <c r="N3" s="20" t="s">
        <v>2</v>
      </c>
      <c r="O3" s="28" t="s">
        <v>5</v>
      </c>
      <c r="P3" s="28"/>
      <c r="Q3" s="21" t="s">
        <v>2</v>
      </c>
    </row>
    <row r="4" spans="2:18" ht="24.9" customHeight="1" x14ac:dyDescent="0.3">
      <c r="B4" s="5">
        <v>1</v>
      </c>
      <c r="C4" s="5">
        <v>352606</v>
      </c>
      <c r="D4" s="6" t="s">
        <v>7</v>
      </c>
      <c r="E4" s="7">
        <v>5888</v>
      </c>
      <c r="F4" s="8" t="s">
        <v>8</v>
      </c>
      <c r="G4" s="7">
        <v>226.21</v>
      </c>
      <c r="H4" s="7">
        <f>G4*E4</f>
        <v>1331924.48</v>
      </c>
      <c r="I4" s="31">
        <v>133.21</v>
      </c>
      <c r="J4" s="31">
        <f>I4*E4</f>
        <v>784340.4800000001</v>
      </c>
      <c r="K4" s="19" t="s">
        <v>35</v>
      </c>
      <c r="L4" s="40">
        <v>133.21</v>
      </c>
      <c r="M4" s="40">
        <f>L4*E4</f>
        <v>784340.4800000001</v>
      </c>
      <c r="N4" s="22" t="s">
        <v>35</v>
      </c>
      <c r="O4" s="29">
        <v>133.21</v>
      </c>
      <c r="P4" s="29">
        <f>O4*E4</f>
        <v>784340.4800000001</v>
      </c>
      <c r="Q4" s="23" t="s">
        <v>35</v>
      </c>
    </row>
    <row r="5" spans="2:18" ht="24.9" customHeight="1" x14ac:dyDescent="0.3">
      <c r="B5" s="5">
        <v>2</v>
      </c>
      <c r="C5" s="5">
        <v>691611</v>
      </c>
      <c r="D5" s="6" t="s">
        <v>9</v>
      </c>
      <c r="E5" s="7">
        <v>23600</v>
      </c>
      <c r="F5" s="8" t="s">
        <v>10</v>
      </c>
      <c r="G5" s="7">
        <v>305.64</v>
      </c>
      <c r="H5" s="7">
        <f t="shared" ref="H5:H22" si="0">G5*E5</f>
        <v>7213104</v>
      </c>
      <c r="I5" s="31">
        <v>312.60000000000002</v>
      </c>
      <c r="J5" s="31">
        <f t="shared" ref="J5:J22" si="1">I5*E5</f>
        <v>7377360.0000000009</v>
      </c>
      <c r="K5" s="19" t="s">
        <v>33</v>
      </c>
      <c r="L5" s="40">
        <v>312.60000000000002</v>
      </c>
      <c r="M5" s="40">
        <f t="shared" ref="M5:M22" si="2">L5*E5</f>
        <v>7377360.0000000009</v>
      </c>
      <c r="N5" s="22" t="s">
        <v>33</v>
      </c>
      <c r="O5" s="29">
        <v>312.60000000000002</v>
      </c>
      <c r="P5" s="29">
        <f t="shared" ref="P5:P22" si="3">O5*E5</f>
        <v>7377360.0000000009</v>
      </c>
      <c r="Q5" s="23" t="s">
        <v>33</v>
      </c>
    </row>
    <row r="6" spans="2:18" ht="24.9" customHeight="1" x14ac:dyDescent="0.3">
      <c r="B6" s="5">
        <v>3</v>
      </c>
      <c r="C6" s="9">
        <v>350</v>
      </c>
      <c r="D6" s="6" t="s">
        <v>11</v>
      </c>
      <c r="E6" s="7">
        <v>81050</v>
      </c>
      <c r="F6" s="8" t="s">
        <v>8</v>
      </c>
      <c r="G6" s="7">
        <v>72.099999999999994</v>
      </c>
      <c r="H6" s="7">
        <f t="shared" si="0"/>
        <v>5843705</v>
      </c>
      <c r="I6" s="31">
        <v>82</v>
      </c>
      <c r="J6" s="31">
        <f t="shared" si="1"/>
        <v>6646100</v>
      </c>
      <c r="K6" s="19" t="s">
        <v>34</v>
      </c>
      <c r="L6" s="40">
        <v>147.72999999999999</v>
      </c>
      <c r="M6" s="40">
        <f t="shared" si="2"/>
        <v>11973516.5</v>
      </c>
      <c r="N6" s="22" t="s">
        <v>46</v>
      </c>
      <c r="O6" s="29">
        <v>147.72999999999999</v>
      </c>
      <c r="P6" s="29">
        <f t="shared" si="3"/>
        <v>11973516.5</v>
      </c>
      <c r="Q6" s="23" t="s">
        <v>46</v>
      </c>
    </row>
    <row r="7" spans="2:18" ht="24.9" customHeight="1" x14ac:dyDescent="0.3">
      <c r="B7" s="5">
        <v>4</v>
      </c>
      <c r="C7" s="5">
        <v>524895</v>
      </c>
      <c r="D7" s="10" t="s">
        <v>12</v>
      </c>
      <c r="E7" s="7">
        <v>2233.9151999999999</v>
      </c>
      <c r="F7" s="8" t="s">
        <v>13</v>
      </c>
      <c r="G7" s="7">
        <v>8783.34</v>
      </c>
      <c r="H7" s="7">
        <f t="shared" si="0"/>
        <v>19621236.732767999</v>
      </c>
      <c r="I7" s="32">
        <v>6800</v>
      </c>
      <c r="J7" s="31">
        <f t="shared" si="1"/>
        <v>15190623.359999999</v>
      </c>
      <c r="K7" s="19" t="s">
        <v>36</v>
      </c>
      <c r="L7" s="41">
        <v>6800</v>
      </c>
      <c r="M7" s="40">
        <f t="shared" si="2"/>
        <v>15190623.359999999</v>
      </c>
      <c r="N7" s="22" t="s">
        <v>36</v>
      </c>
      <c r="O7" s="36"/>
      <c r="P7" s="44"/>
      <c r="Q7" s="23"/>
      <c r="R7" s="53" t="s">
        <v>13</v>
      </c>
    </row>
    <row r="8" spans="2:18" ht="24.9" customHeight="1" x14ac:dyDescent="0.3">
      <c r="B8" s="11">
        <v>5</v>
      </c>
      <c r="C8" s="11">
        <v>494776</v>
      </c>
      <c r="D8" s="10" t="s">
        <v>31</v>
      </c>
      <c r="E8" s="7">
        <v>1015.4880000000001</v>
      </c>
      <c r="F8" s="12" t="s">
        <v>13</v>
      </c>
      <c r="G8" s="7">
        <v>12802.23</v>
      </c>
      <c r="H8" s="7">
        <f t="shared" si="0"/>
        <v>13000510.938240001</v>
      </c>
      <c r="I8" s="32">
        <v>10600</v>
      </c>
      <c r="J8" s="31">
        <f t="shared" si="1"/>
        <v>10764172.800000001</v>
      </c>
      <c r="K8" s="19" t="s">
        <v>37</v>
      </c>
      <c r="L8" s="41">
        <v>10600</v>
      </c>
      <c r="M8" s="40">
        <f t="shared" si="2"/>
        <v>10764172.800000001</v>
      </c>
      <c r="N8" s="22" t="s">
        <v>37</v>
      </c>
      <c r="O8" s="50">
        <v>8906.93</v>
      </c>
      <c r="P8" s="51">
        <f>O8*R8</f>
        <v>28942206.844175998</v>
      </c>
      <c r="Q8" s="52" t="s">
        <v>47</v>
      </c>
      <c r="R8" s="54">
        <f>E8+E7</f>
        <v>3249.4031999999997</v>
      </c>
    </row>
    <row r="9" spans="2:18" ht="24.9" customHeight="1" x14ac:dyDescent="0.3">
      <c r="B9" s="5">
        <v>6</v>
      </c>
      <c r="C9" s="9">
        <v>72856</v>
      </c>
      <c r="D9" s="13" t="s">
        <v>14</v>
      </c>
      <c r="E9" s="7">
        <v>25.344000000000001</v>
      </c>
      <c r="F9" s="8" t="s">
        <v>13</v>
      </c>
      <c r="G9" s="7">
        <v>18452.23</v>
      </c>
      <c r="H9" s="7">
        <f t="shared" si="0"/>
        <v>467653.31712000002</v>
      </c>
      <c r="I9" s="33">
        <v>18252.77</v>
      </c>
      <c r="J9" s="31">
        <f t="shared" si="1"/>
        <v>462598.20288000006</v>
      </c>
      <c r="K9" s="19" t="s">
        <v>43</v>
      </c>
      <c r="L9" s="42">
        <v>18252.77</v>
      </c>
      <c r="M9" s="40">
        <f t="shared" si="2"/>
        <v>462598.20288000006</v>
      </c>
      <c r="N9" s="22" t="s">
        <v>43</v>
      </c>
      <c r="O9" s="37">
        <v>18252.77</v>
      </c>
      <c r="P9" s="29">
        <f t="shared" si="3"/>
        <v>462598.20288000006</v>
      </c>
      <c r="Q9" s="23" t="s">
        <v>43</v>
      </c>
    </row>
    <row r="10" spans="2:18" ht="24.9" customHeight="1" x14ac:dyDescent="0.3">
      <c r="B10" s="5">
        <v>7</v>
      </c>
      <c r="C10" s="9">
        <v>72861</v>
      </c>
      <c r="D10" s="6" t="s">
        <v>15</v>
      </c>
      <c r="E10" s="7">
        <v>27.216000000000001</v>
      </c>
      <c r="F10" s="8" t="s">
        <v>13</v>
      </c>
      <c r="G10" s="7">
        <v>17205.560000000001</v>
      </c>
      <c r="H10" s="7">
        <f t="shared" si="0"/>
        <v>468266.52096000005</v>
      </c>
      <c r="I10" s="34">
        <v>18774</v>
      </c>
      <c r="J10" s="31">
        <f t="shared" si="1"/>
        <v>510953.18400000001</v>
      </c>
      <c r="K10" s="19" t="s">
        <v>44</v>
      </c>
      <c r="L10" s="43">
        <v>18774</v>
      </c>
      <c r="M10" s="40">
        <f t="shared" si="2"/>
        <v>510953.18400000001</v>
      </c>
      <c r="N10" s="22" t="s">
        <v>44</v>
      </c>
      <c r="O10" s="38">
        <v>18774</v>
      </c>
      <c r="P10" s="29">
        <f t="shared" si="3"/>
        <v>510953.18400000001</v>
      </c>
      <c r="Q10" s="23" t="s">
        <v>44</v>
      </c>
    </row>
    <row r="11" spans="2:18" ht="24.9" customHeight="1" x14ac:dyDescent="0.3">
      <c r="B11" s="5">
        <v>8</v>
      </c>
      <c r="C11" s="5">
        <v>617800</v>
      </c>
      <c r="D11" s="6" t="s">
        <v>16</v>
      </c>
      <c r="E11" s="7">
        <v>6.9119999999999999</v>
      </c>
      <c r="F11" s="8" t="s">
        <v>13</v>
      </c>
      <c r="G11" s="7">
        <v>15598.89</v>
      </c>
      <c r="H11" s="7">
        <f t="shared" si="0"/>
        <v>107819.52768</v>
      </c>
      <c r="I11" s="34">
        <v>19046</v>
      </c>
      <c r="J11" s="31">
        <f t="shared" si="1"/>
        <v>131645.95199999999</v>
      </c>
      <c r="K11" s="19" t="s">
        <v>45</v>
      </c>
      <c r="L11" s="43">
        <v>19046</v>
      </c>
      <c r="M11" s="40">
        <f t="shared" si="2"/>
        <v>131645.95199999999</v>
      </c>
      <c r="N11" s="22" t="s">
        <v>45</v>
      </c>
      <c r="O11" s="38">
        <v>19046</v>
      </c>
      <c r="P11" s="29">
        <f t="shared" si="3"/>
        <v>131645.95199999999</v>
      </c>
      <c r="Q11" s="23" t="s">
        <v>45</v>
      </c>
    </row>
    <row r="12" spans="2:18" ht="24.9" customHeight="1" x14ac:dyDescent="0.3">
      <c r="B12" s="5">
        <v>9</v>
      </c>
      <c r="C12" s="9">
        <v>90080</v>
      </c>
      <c r="D12" s="6" t="s">
        <v>17</v>
      </c>
      <c r="E12" s="7">
        <v>26535</v>
      </c>
      <c r="F12" s="8" t="s">
        <v>10</v>
      </c>
      <c r="G12" s="7">
        <v>274.57</v>
      </c>
      <c r="H12" s="7">
        <f t="shared" si="0"/>
        <v>7285714.9500000002</v>
      </c>
      <c r="I12" s="31">
        <v>312.60000000000002</v>
      </c>
      <c r="J12" s="31">
        <f t="shared" si="1"/>
        <v>8294841.0000000009</v>
      </c>
      <c r="K12" s="19" t="s">
        <v>33</v>
      </c>
      <c r="L12" s="40">
        <v>312.60000000000002</v>
      </c>
      <c r="M12" s="40">
        <f t="shared" si="2"/>
        <v>8294841.0000000009</v>
      </c>
      <c r="N12" s="22" t="s">
        <v>33</v>
      </c>
      <c r="O12" s="29">
        <v>312.60000000000002</v>
      </c>
      <c r="P12" s="29">
        <f t="shared" si="3"/>
        <v>8294841.0000000009</v>
      </c>
      <c r="Q12" s="23" t="s">
        <v>33</v>
      </c>
    </row>
    <row r="13" spans="2:18" ht="24.9" customHeight="1" x14ac:dyDescent="0.3">
      <c r="B13" s="5">
        <v>10</v>
      </c>
      <c r="C13" s="9">
        <v>22450</v>
      </c>
      <c r="D13" s="6" t="s">
        <v>18</v>
      </c>
      <c r="E13" s="7">
        <v>25430</v>
      </c>
      <c r="F13" s="8" t="s">
        <v>10</v>
      </c>
      <c r="G13" s="7">
        <v>451.28</v>
      </c>
      <c r="H13" s="7">
        <f t="shared" si="0"/>
        <v>11476050.399999999</v>
      </c>
      <c r="I13" s="31">
        <v>360.32</v>
      </c>
      <c r="J13" s="31">
        <f t="shared" si="1"/>
        <v>9162937.5999999996</v>
      </c>
      <c r="K13" s="19" t="s">
        <v>32</v>
      </c>
      <c r="L13" s="40">
        <v>360.32</v>
      </c>
      <c r="M13" s="40">
        <f t="shared" si="2"/>
        <v>9162937.5999999996</v>
      </c>
      <c r="N13" s="22" t="s">
        <v>32</v>
      </c>
      <c r="O13" s="29">
        <v>360.32</v>
      </c>
      <c r="P13" s="29">
        <f t="shared" si="3"/>
        <v>9162937.5999999996</v>
      </c>
      <c r="Q13" s="23" t="s">
        <v>32</v>
      </c>
    </row>
    <row r="14" spans="2:18" ht="24.9" customHeight="1" x14ac:dyDescent="0.3">
      <c r="B14" s="5">
        <v>11</v>
      </c>
      <c r="C14" s="9">
        <v>34591</v>
      </c>
      <c r="D14" s="17" t="s">
        <v>19</v>
      </c>
      <c r="E14" s="14">
        <v>103</v>
      </c>
      <c r="F14" s="8" t="s">
        <v>20</v>
      </c>
      <c r="G14" s="7">
        <v>911.6</v>
      </c>
      <c r="H14" s="7">
        <f t="shared" si="0"/>
        <v>93894.8</v>
      </c>
      <c r="I14" s="31">
        <v>9192</v>
      </c>
      <c r="J14" s="31">
        <f t="shared" si="1"/>
        <v>946776</v>
      </c>
      <c r="K14" s="19" t="s">
        <v>39</v>
      </c>
      <c r="L14" s="40">
        <v>9192</v>
      </c>
      <c r="M14" s="40">
        <f t="shared" si="2"/>
        <v>946776</v>
      </c>
      <c r="N14" s="22" t="s">
        <v>39</v>
      </c>
      <c r="O14" s="29">
        <v>9192</v>
      </c>
      <c r="P14" s="29">
        <f t="shared" si="3"/>
        <v>946776</v>
      </c>
      <c r="Q14" s="23" t="s">
        <v>39</v>
      </c>
    </row>
    <row r="15" spans="2:18" ht="24.9" customHeight="1" x14ac:dyDescent="0.3">
      <c r="B15" s="5">
        <v>12</v>
      </c>
      <c r="C15" s="5">
        <v>539796</v>
      </c>
      <c r="D15" s="6" t="s">
        <v>21</v>
      </c>
      <c r="E15" s="7">
        <v>1290</v>
      </c>
      <c r="F15" s="8" t="s">
        <v>10</v>
      </c>
      <c r="G15" s="7">
        <v>329.97</v>
      </c>
      <c r="H15" s="7">
        <f t="shared" si="0"/>
        <v>425661.30000000005</v>
      </c>
      <c r="I15" s="31"/>
      <c r="J15" s="35">
        <f t="shared" si="1"/>
        <v>0</v>
      </c>
      <c r="K15" s="19"/>
      <c r="L15" s="40"/>
      <c r="M15" s="35">
        <f t="shared" si="2"/>
        <v>0</v>
      </c>
      <c r="N15" s="22"/>
      <c r="O15" s="29"/>
      <c r="P15" s="35">
        <f>O15*E15</f>
        <v>0</v>
      </c>
      <c r="Q15" s="23"/>
    </row>
    <row r="16" spans="2:18" ht="24.9" customHeight="1" x14ac:dyDescent="0.3">
      <c r="B16" s="5">
        <v>13</v>
      </c>
      <c r="C16" s="5">
        <v>142198</v>
      </c>
      <c r="D16" s="6" t="s">
        <v>22</v>
      </c>
      <c r="E16" s="7">
        <v>1800</v>
      </c>
      <c r="F16" s="8" t="s">
        <v>23</v>
      </c>
      <c r="G16" s="7">
        <v>86.52</v>
      </c>
      <c r="H16" s="7">
        <f t="shared" si="0"/>
        <v>155736</v>
      </c>
      <c r="I16" s="31">
        <v>83.36</v>
      </c>
      <c r="J16" s="31">
        <f t="shared" si="1"/>
        <v>150048</v>
      </c>
      <c r="K16" s="19" t="s">
        <v>38</v>
      </c>
      <c r="L16" s="40">
        <v>83.36</v>
      </c>
      <c r="M16" s="40">
        <f t="shared" si="2"/>
        <v>150048</v>
      </c>
      <c r="N16" s="22" t="s">
        <v>38</v>
      </c>
      <c r="O16" s="29">
        <v>83.36</v>
      </c>
      <c r="P16" s="29">
        <f t="shared" si="3"/>
        <v>150048</v>
      </c>
      <c r="Q16" s="23" t="s">
        <v>38</v>
      </c>
    </row>
    <row r="17" spans="2:20" ht="24.9" customHeight="1" x14ac:dyDescent="0.3">
      <c r="B17" s="5">
        <v>14</v>
      </c>
      <c r="C17" s="5">
        <v>678008</v>
      </c>
      <c r="D17" s="6" t="s">
        <v>24</v>
      </c>
      <c r="E17" s="14">
        <v>408</v>
      </c>
      <c r="F17" s="8" t="s">
        <v>20</v>
      </c>
      <c r="G17" s="7">
        <v>518.91</v>
      </c>
      <c r="H17" s="7">
        <f t="shared" si="0"/>
        <v>211715.28</v>
      </c>
      <c r="I17" s="31">
        <v>487.58</v>
      </c>
      <c r="J17" s="31">
        <f t="shared" si="1"/>
        <v>198932.63999999998</v>
      </c>
      <c r="K17" s="19" t="s">
        <v>40</v>
      </c>
      <c r="L17" s="40">
        <v>487.58</v>
      </c>
      <c r="M17" s="40">
        <f t="shared" si="2"/>
        <v>198932.63999999998</v>
      </c>
      <c r="N17" s="22" t="s">
        <v>40</v>
      </c>
      <c r="O17" s="29">
        <v>487.58</v>
      </c>
      <c r="P17" s="29">
        <f t="shared" si="3"/>
        <v>198932.63999999998</v>
      </c>
      <c r="Q17" s="23" t="s">
        <v>40</v>
      </c>
    </row>
    <row r="18" spans="2:20" ht="24.9" customHeight="1" x14ac:dyDescent="0.3">
      <c r="B18" s="5">
        <v>15</v>
      </c>
      <c r="C18" s="9">
        <v>30214</v>
      </c>
      <c r="D18" s="6" t="s">
        <v>25</v>
      </c>
      <c r="E18" s="7">
        <v>8500</v>
      </c>
      <c r="F18" s="8" t="s">
        <v>20</v>
      </c>
      <c r="G18" s="7">
        <v>4.59</v>
      </c>
      <c r="H18" s="7">
        <f t="shared" si="0"/>
        <v>39015</v>
      </c>
      <c r="I18" s="31">
        <v>4.1900000000000004</v>
      </c>
      <c r="J18" s="31">
        <f t="shared" si="1"/>
        <v>35615</v>
      </c>
      <c r="K18" s="19" t="s">
        <v>41</v>
      </c>
      <c r="L18" s="40">
        <v>4.1900000000000004</v>
      </c>
      <c r="M18" s="40">
        <f t="shared" si="2"/>
        <v>35615</v>
      </c>
      <c r="N18" s="22" t="s">
        <v>41</v>
      </c>
      <c r="O18" s="29">
        <v>4.1900000000000004</v>
      </c>
      <c r="P18" s="29">
        <f t="shared" si="3"/>
        <v>35615</v>
      </c>
      <c r="Q18" s="23" t="s">
        <v>41</v>
      </c>
    </row>
    <row r="19" spans="2:20" ht="24.9" customHeight="1" x14ac:dyDescent="0.3">
      <c r="B19" s="5">
        <v>16</v>
      </c>
      <c r="C19" s="9">
        <v>72871</v>
      </c>
      <c r="D19" s="17" t="s">
        <v>26</v>
      </c>
      <c r="E19" s="14">
        <v>17.28</v>
      </c>
      <c r="F19" s="8" t="s">
        <v>13</v>
      </c>
      <c r="G19" s="7">
        <v>22252.23</v>
      </c>
      <c r="H19" s="7">
        <f t="shared" si="0"/>
        <v>384518.5344</v>
      </c>
      <c r="I19" s="34"/>
      <c r="J19" s="35">
        <f t="shared" si="1"/>
        <v>0</v>
      </c>
      <c r="K19" s="19"/>
      <c r="L19" s="43"/>
      <c r="M19" s="35">
        <f t="shared" si="2"/>
        <v>0</v>
      </c>
      <c r="N19" s="22"/>
      <c r="O19" s="38"/>
      <c r="P19" s="35">
        <f t="shared" si="3"/>
        <v>0</v>
      </c>
      <c r="Q19" s="23"/>
    </row>
    <row r="20" spans="2:20" ht="24.9" customHeight="1" x14ac:dyDescent="0.3">
      <c r="B20" s="5">
        <v>17</v>
      </c>
      <c r="C20" s="5">
        <v>659573</v>
      </c>
      <c r="D20" s="17" t="s">
        <v>27</v>
      </c>
      <c r="E20" s="14">
        <v>308</v>
      </c>
      <c r="F20" s="8" t="s">
        <v>28</v>
      </c>
      <c r="G20" s="7">
        <v>8280.35</v>
      </c>
      <c r="H20" s="7">
        <f t="shared" si="0"/>
        <v>2550347.8000000003</v>
      </c>
      <c r="I20" s="34"/>
      <c r="J20" s="35">
        <f t="shared" si="1"/>
        <v>0</v>
      </c>
      <c r="K20" s="19"/>
      <c r="L20" s="43"/>
      <c r="M20" s="35">
        <f t="shared" si="2"/>
        <v>0</v>
      </c>
      <c r="N20" s="22"/>
      <c r="O20" s="38"/>
      <c r="P20" s="35">
        <f t="shared" si="3"/>
        <v>0</v>
      </c>
      <c r="Q20" s="23"/>
      <c r="T20" s="25"/>
    </row>
    <row r="21" spans="2:20" ht="24.9" customHeight="1" x14ac:dyDescent="0.3">
      <c r="B21" s="5">
        <v>18</v>
      </c>
      <c r="C21" s="15"/>
      <c r="D21" s="17" t="s">
        <v>29</v>
      </c>
      <c r="E21" s="7">
        <v>1236</v>
      </c>
      <c r="F21" s="8" t="s">
        <v>10</v>
      </c>
      <c r="G21" s="7">
        <v>684.25</v>
      </c>
      <c r="H21" s="7">
        <f t="shared" si="0"/>
        <v>845733</v>
      </c>
      <c r="I21" s="31"/>
      <c r="J21" s="35">
        <f t="shared" si="1"/>
        <v>0</v>
      </c>
      <c r="K21" s="19"/>
      <c r="L21" s="40"/>
      <c r="M21" s="35">
        <f t="shared" si="2"/>
        <v>0</v>
      </c>
      <c r="N21" s="22"/>
      <c r="O21" s="29"/>
      <c r="P21" s="35">
        <f t="shared" si="3"/>
        <v>0</v>
      </c>
      <c r="Q21" s="23"/>
      <c r="T21" s="25"/>
    </row>
    <row r="22" spans="2:20" ht="24.9" customHeight="1" x14ac:dyDescent="0.3">
      <c r="B22" s="5">
        <v>19</v>
      </c>
      <c r="C22" s="5">
        <v>124613</v>
      </c>
      <c r="D22" s="6" t="s">
        <v>30</v>
      </c>
      <c r="E22" s="7">
        <v>10000</v>
      </c>
      <c r="F22" s="8" t="s">
        <v>20</v>
      </c>
      <c r="G22" s="7">
        <v>2.58</v>
      </c>
      <c r="H22" s="7">
        <f t="shared" si="0"/>
        <v>25800</v>
      </c>
      <c r="I22" s="31">
        <v>3.24</v>
      </c>
      <c r="J22" s="31">
        <f t="shared" si="1"/>
        <v>32400.000000000004</v>
      </c>
      <c r="K22" s="19" t="s">
        <v>42</v>
      </c>
      <c r="L22" s="40">
        <v>3.24</v>
      </c>
      <c r="M22" s="40">
        <f t="shared" si="2"/>
        <v>32400.000000000004</v>
      </c>
      <c r="N22" s="22" t="s">
        <v>42</v>
      </c>
      <c r="O22" s="29">
        <v>3.24</v>
      </c>
      <c r="P22" s="29">
        <f t="shared" si="3"/>
        <v>32400.000000000004</v>
      </c>
      <c r="Q22" s="23" t="s">
        <v>42</v>
      </c>
      <c r="T22" s="25"/>
    </row>
    <row r="23" spans="2:20" ht="24.9" customHeight="1" x14ac:dyDescent="0.3">
      <c r="H23" s="45">
        <f>SUM(H4:H22)</f>
        <v>71548407.581168011</v>
      </c>
      <c r="J23" s="27">
        <f>SUM(J4:J22)+SUM(H15,H19:H21)</f>
        <v>64895604.853280008</v>
      </c>
      <c r="M23" s="27">
        <f>SUM(M4:M22)+SUM(H15,H19:H21)</f>
        <v>70223021.353280008</v>
      </c>
      <c r="P23" s="49">
        <f>SUM(P4:P22)+SUM(H15,H19:H21)</f>
        <v>73210432.037455991</v>
      </c>
    </row>
    <row r="25" spans="2:20" ht="24.9" customHeight="1" x14ac:dyDescent="0.3">
      <c r="T25" s="24"/>
    </row>
    <row r="26" spans="2:20" ht="24.9" customHeight="1" x14ac:dyDescent="0.3">
      <c r="T26" s="24"/>
    </row>
    <row r="27" spans="2:20" ht="24.9" customHeight="1" x14ac:dyDescent="0.3">
      <c r="T27" s="24"/>
    </row>
    <row r="28" spans="2:20" ht="24.9" customHeight="1" x14ac:dyDescent="0.3">
      <c r="T28" s="25"/>
    </row>
    <row r="29" spans="2:20" ht="24.9" customHeight="1" x14ac:dyDescent="0.3">
      <c r="T29" s="25"/>
    </row>
    <row r="30" spans="2:20" ht="24.9" customHeight="1" x14ac:dyDescent="0.3">
      <c r="T30" s="25"/>
    </row>
    <row r="31" spans="2:20" ht="24.9" customHeight="1" x14ac:dyDescent="0.3">
      <c r="T31" s="25"/>
    </row>
    <row r="32" spans="2:20" ht="24.9" customHeight="1" x14ac:dyDescent="0.3">
      <c r="T32" s="25"/>
    </row>
    <row r="33" spans="20:20" ht="24.9" customHeight="1" x14ac:dyDescent="0.3">
      <c r="T33" s="25"/>
    </row>
    <row r="34" spans="20:20" ht="24.9" customHeight="1" x14ac:dyDescent="0.3">
      <c r="T34" s="25"/>
    </row>
    <row r="35" spans="20:20" ht="24.9" customHeight="1" x14ac:dyDescent="0.3">
      <c r="T35" s="24"/>
    </row>
    <row r="36" spans="20:20" ht="24.9" customHeight="1" x14ac:dyDescent="0.3">
      <c r="T36" s="24"/>
    </row>
    <row r="37" spans="20:20" ht="24.9" customHeight="1" x14ac:dyDescent="0.3">
      <c r="T37" s="25"/>
    </row>
    <row r="38" spans="20:20" ht="24.9" customHeight="1" x14ac:dyDescent="0.3">
      <c r="T38" s="25"/>
    </row>
  </sheetData>
  <mergeCells count="3">
    <mergeCell ref="I2:K2"/>
    <mergeCell ref="L2:N2"/>
    <mergeCell ref="O2:Q2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2025-11-05T18:26:20Z</cp:lastPrinted>
  <dcterms:created xsi:type="dcterms:W3CDTF">2025-10-21T13:54:53Z</dcterms:created>
  <dcterms:modified xsi:type="dcterms:W3CDTF">2026-01-20T14:53:07Z</dcterms:modified>
</cp:coreProperties>
</file>