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витражи М10\ВИННЕР\"/>
    </mc:Choice>
  </mc:AlternateContent>
  <xr:revisionPtr revIDLastSave="0" documentId="13_ncr:1_{F116CF9F-1E4C-4180-8B95-4354E072E0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2" i="1" l="1"/>
  <c r="F162" i="1"/>
  <c r="K162" i="1" s="1"/>
  <c r="J161" i="1"/>
  <c r="F161" i="1"/>
  <c r="K161" i="1" s="1"/>
  <c r="J160" i="1"/>
  <c r="F160" i="1"/>
  <c r="K160" i="1" s="1"/>
  <c r="J159" i="1"/>
  <c r="F159" i="1"/>
  <c r="H159" i="1" s="1"/>
  <c r="F158" i="1"/>
  <c r="K158" i="1" s="1"/>
  <c r="J157" i="1"/>
  <c r="F157" i="1"/>
  <c r="K157" i="1" s="1"/>
  <c r="F156" i="1"/>
  <c r="J155" i="1"/>
  <c r="F155" i="1"/>
  <c r="F154" i="1"/>
  <c r="K154" i="1" s="1"/>
  <c r="J153" i="1"/>
  <c r="F153" i="1"/>
  <c r="K153" i="1" s="1"/>
  <c r="F152" i="1"/>
  <c r="K152" i="1" s="1"/>
  <c r="G151" i="1"/>
  <c r="F151" i="1"/>
  <c r="K151" i="1" s="1"/>
  <c r="G150" i="1"/>
  <c r="F150" i="1"/>
  <c r="F149" i="1"/>
  <c r="K149" i="1" s="1"/>
  <c r="J148" i="1"/>
  <c r="F148" i="1"/>
  <c r="K148" i="1" s="1"/>
  <c r="F147" i="1"/>
  <c r="K147" i="1" s="1"/>
  <c r="J146" i="1"/>
  <c r="F146" i="1"/>
  <c r="K146" i="1" s="1"/>
  <c r="J145" i="1"/>
  <c r="F145" i="1"/>
  <c r="H145" i="1" s="1"/>
  <c r="K144" i="1"/>
  <c r="J144" i="1"/>
  <c r="F144" i="1"/>
  <c r="H144" i="1" s="1"/>
  <c r="J143" i="1"/>
  <c r="F143" i="1"/>
  <c r="K143" i="1" s="1"/>
  <c r="J142" i="1"/>
  <c r="F142" i="1"/>
  <c r="J141" i="1"/>
  <c r="F141" i="1"/>
  <c r="H141" i="1" s="1"/>
  <c r="J140" i="1"/>
  <c r="F140" i="1"/>
  <c r="J139" i="1"/>
  <c r="F139" i="1"/>
  <c r="K139" i="1" s="1"/>
  <c r="J138" i="1"/>
  <c r="F138" i="1"/>
  <c r="K138" i="1" s="1"/>
  <c r="J137" i="1"/>
  <c r="F137" i="1"/>
  <c r="H137" i="1" s="1"/>
  <c r="F136" i="1"/>
  <c r="K136" i="1" s="1"/>
  <c r="J135" i="1"/>
  <c r="F135" i="1"/>
  <c r="H135" i="1" s="1"/>
  <c r="J134" i="1"/>
  <c r="F134" i="1"/>
  <c r="F133" i="1"/>
  <c r="K133" i="1" s="1"/>
  <c r="J132" i="1"/>
  <c r="F132" i="1"/>
  <c r="K132" i="1" s="1"/>
  <c r="J131" i="1"/>
  <c r="F131" i="1"/>
  <c r="J130" i="1"/>
  <c r="F130" i="1"/>
  <c r="H130" i="1" s="1"/>
  <c r="F129" i="1"/>
  <c r="K129" i="1" s="1"/>
  <c r="J128" i="1"/>
  <c r="F128" i="1"/>
  <c r="H128" i="1" s="1"/>
  <c r="J127" i="1"/>
  <c r="F127" i="1"/>
  <c r="H127" i="1" s="1"/>
  <c r="J126" i="1"/>
  <c r="F126" i="1"/>
  <c r="F125" i="1"/>
  <c r="K125" i="1" s="1"/>
  <c r="F124" i="1"/>
  <c r="K124" i="1" s="1"/>
  <c r="J123" i="1"/>
  <c r="F123" i="1"/>
  <c r="H123" i="1" s="1"/>
  <c r="J122" i="1"/>
  <c r="F122" i="1"/>
  <c r="J121" i="1"/>
  <c r="F121" i="1"/>
  <c r="K121" i="1" s="1"/>
  <c r="J120" i="1"/>
  <c r="F120" i="1"/>
  <c r="K120" i="1" s="1"/>
  <c r="F119" i="1"/>
  <c r="K119" i="1" s="1"/>
  <c r="J118" i="1"/>
  <c r="F118" i="1"/>
  <c r="K118" i="1" s="1"/>
  <c r="F117" i="1"/>
  <c r="K117" i="1" s="1"/>
  <c r="J116" i="1"/>
  <c r="F116" i="1"/>
  <c r="K116" i="1" s="1"/>
  <c r="F115" i="1"/>
  <c r="K115" i="1" s="1"/>
  <c r="J114" i="1"/>
  <c r="F114" i="1"/>
  <c r="K114" i="1" s="1"/>
  <c r="F113" i="1"/>
  <c r="K113" i="1" s="1"/>
  <c r="G112" i="1"/>
  <c r="F112" i="1"/>
  <c r="G111" i="1"/>
  <c r="F111" i="1"/>
  <c r="F110" i="1"/>
  <c r="K110" i="1" s="1"/>
  <c r="J109" i="1"/>
  <c r="F109" i="1"/>
  <c r="K109" i="1" s="1"/>
  <c r="F108" i="1"/>
  <c r="K108" i="1" s="1"/>
  <c r="J107" i="1"/>
  <c r="F107" i="1"/>
  <c r="K107" i="1" s="1"/>
  <c r="J106" i="1"/>
  <c r="F106" i="1"/>
  <c r="H106" i="1" s="1"/>
  <c r="J105" i="1"/>
  <c r="F105" i="1"/>
  <c r="J104" i="1"/>
  <c r="F104" i="1"/>
  <c r="H104" i="1" s="1"/>
  <c r="J103" i="1"/>
  <c r="F103" i="1"/>
  <c r="J102" i="1"/>
  <c r="F102" i="1"/>
  <c r="H102" i="1" s="1"/>
  <c r="J101" i="1"/>
  <c r="F101" i="1"/>
  <c r="J100" i="1"/>
  <c r="F100" i="1"/>
  <c r="K100" i="1" s="1"/>
  <c r="J99" i="1"/>
  <c r="F99" i="1"/>
  <c r="K99" i="1" s="1"/>
  <c r="J98" i="1"/>
  <c r="F98" i="1"/>
  <c r="H98" i="1" s="1"/>
  <c r="F97" i="1"/>
  <c r="K97" i="1" s="1"/>
  <c r="J96" i="1"/>
  <c r="F96" i="1"/>
  <c r="K96" i="1" s="1"/>
  <c r="J95" i="1"/>
  <c r="F95" i="1"/>
  <c r="H95" i="1" s="1"/>
  <c r="F94" i="1"/>
  <c r="K94" i="1" s="1"/>
  <c r="J93" i="1"/>
  <c r="F93" i="1"/>
  <c r="H93" i="1" s="1"/>
  <c r="J92" i="1"/>
  <c r="F92" i="1"/>
  <c r="J91" i="1"/>
  <c r="F91" i="1"/>
  <c r="F90" i="1"/>
  <c r="K90" i="1" s="1"/>
  <c r="J89" i="1"/>
  <c r="F89" i="1"/>
  <c r="J88" i="1"/>
  <c r="F88" i="1"/>
  <c r="K88" i="1" s="1"/>
  <c r="J87" i="1"/>
  <c r="F87" i="1"/>
  <c r="F86" i="1"/>
  <c r="K86" i="1" s="1"/>
  <c r="F85" i="1"/>
  <c r="K85" i="1" s="1"/>
  <c r="J84" i="1"/>
  <c r="F84" i="1"/>
  <c r="H84" i="1" s="1"/>
  <c r="J83" i="1"/>
  <c r="F83" i="1"/>
  <c r="J82" i="1"/>
  <c r="F82" i="1"/>
  <c r="K82" i="1" s="1"/>
  <c r="J81" i="1"/>
  <c r="F81" i="1"/>
  <c r="F80" i="1"/>
  <c r="K80" i="1" s="1"/>
  <c r="J79" i="1"/>
  <c r="F79" i="1"/>
  <c r="F78" i="1"/>
  <c r="K78" i="1" s="1"/>
  <c r="J77" i="1"/>
  <c r="F77" i="1"/>
  <c r="F76" i="1"/>
  <c r="K76" i="1" s="1"/>
  <c r="J75" i="1"/>
  <c r="F75" i="1"/>
  <c r="F74" i="1"/>
  <c r="K74" i="1" s="1"/>
  <c r="G73" i="1"/>
  <c r="F73" i="1"/>
  <c r="G72" i="1"/>
  <c r="F72" i="1"/>
  <c r="F71" i="1"/>
  <c r="K71" i="1" s="1"/>
  <c r="J70" i="1"/>
  <c r="F70" i="1"/>
  <c r="K70" i="1" s="1"/>
  <c r="F69" i="1"/>
  <c r="K69" i="1" s="1"/>
  <c r="J68" i="1"/>
  <c r="F68" i="1"/>
  <c r="K68" i="1" s="1"/>
  <c r="J67" i="1"/>
  <c r="F67" i="1"/>
  <c r="K67" i="1" s="1"/>
  <c r="J66" i="1"/>
  <c r="F66" i="1"/>
  <c r="H66" i="1" s="1"/>
  <c r="J65" i="1"/>
  <c r="F65" i="1"/>
  <c r="H65" i="1" s="1"/>
  <c r="J64" i="1"/>
  <c r="F64" i="1"/>
  <c r="K64" i="1" s="1"/>
  <c r="J63" i="1"/>
  <c r="F63" i="1"/>
  <c r="J62" i="1"/>
  <c r="F62" i="1"/>
  <c r="K62" i="1" s="1"/>
  <c r="J61" i="1"/>
  <c r="F61" i="1"/>
  <c r="J60" i="1"/>
  <c r="F60" i="1"/>
  <c r="K60" i="1" s="1"/>
  <c r="J59" i="1"/>
  <c r="F59" i="1"/>
  <c r="K59" i="1" s="1"/>
  <c r="F58" i="1"/>
  <c r="K58" i="1" s="1"/>
  <c r="J57" i="1"/>
  <c r="F57" i="1"/>
  <c r="K57" i="1" s="1"/>
  <c r="J56" i="1"/>
  <c r="F56" i="1"/>
  <c r="H56" i="1" s="1"/>
  <c r="F55" i="1"/>
  <c r="K55" i="1" s="1"/>
  <c r="J54" i="1"/>
  <c r="F54" i="1"/>
  <c r="K54" i="1" s="1"/>
  <c r="J53" i="1"/>
  <c r="F53" i="1"/>
  <c r="H53" i="1" s="1"/>
  <c r="J52" i="1"/>
  <c r="F52" i="1"/>
  <c r="H52" i="1" s="1"/>
  <c r="F51" i="1"/>
  <c r="K51" i="1" s="1"/>
  <c r="J50" i="1"/>
  <c r="F50" i="1"/>
  <c r="K50" i="1" s="1"/>
  <c r="J49" i="1"/>
  <c r="F49" i="1"/>
  <c r="J48" i="1"/>
  <c r="F48" i="1"/>
  <c r="F47" i="1"/>
  <c r="K47" i="1" s="1"/>
  <c r="F46" i="1"/>
  <c r="K46" i="1" s="1"/>
  <c r="J45" i="1"/>
  <c r="F45" i="1"/>
  <c r="J44" i="1"/>
  <c r="F44" i="1"/>
  <c r="K44" i="1" s="1"/>
  <c r="J43" i="1"/>
  <c r="F43" i="1"/>
  <c r="J42" i="1"/>
  <c r="F42" i="1"/>
  <c r="K42" i="1" s="1"/>
  <c r="F41" i="1"/>
  <c r="K41" i="1" s="1"/>
  <c r="J40" i="1"/>
  <c r="F40" i="1"/>
  <c r="K40" i="1" s="1"/>
  <c r="F39" i="1"/>
  <c r="K39" i="1" s="1"/>
  <c r="J38" i="1"/>
  <c r="F38" i="1"/>
  <c r="K38" i="1" s="1"/>
  <c r="F37" i="1"/>
  <c r="K37" i="1" s="1"/>
  <c r="F36" i="1"/>
  <c r="K36" i="1" s="1"/>
  <c r="F35" i="1"/>
  <c r="K35" i="1" s="1"/>
  <c r="G34" i="1"/>
  <c r="F34" i="1"/>
  <c r="K34" i="1" s="1"/>
  <c r="G33" i="1"/>
  <c r="F33" i="1"/>
  <c r="F32" i="1"/>
  <c r="K32" i="1" s="1"/>
  <c r="J31" i="1"/>
  <c r="F31" i="1"/>
  <c r="H31" i="1" s="1"/>
  <c r="F30" i="1"/>
  <c r="K30" i="1" s="1"/>
  <c r="J29" i="1"/>
  <c r="F29" i="1"/>
  <c r="K29" i="1" s="1"/>
  <c r="J28" i="1"/>
  <c r="F28" i="1"/>
  <c r="J27" i="1"/>
  <c r="F27" i="1"/>
  <c r="H27" i="1" s="1"/>
  <c r="J26" i="1"/>
  <c r="F26" i="1"/>
  <c r="J25" i="1"/>
  <c r="F25" i="1"/>
  <c r="K25" i="1" s="1"/>
  <c r="J24" i="1"/>
  <c r="F24" i="1"/>
  <c r="K24" i="1" s="1"/>
  <c r="J23" i="1"/>
  <c r="F23" i="1"/>
  <c r="H23" i="1" s="1"/>
  <c r="J22" i="1"/>
  <c r="F22" i="1"/>
  <c r="H22" i="1" s="1"/>
  <c r="J21" i="1"/>
  <c r="F21" i="1"/>
  <c r="H21" i="1" s="1"/>
  <c r="J20" i="1"/>
  <c r="F20" i="1"/>
  <c r="F19" i="1"/>
  <c r="K19" i="1" s="1"/>
  <c r="J18" i="1"/>
  <c r="F18" i="1"/>
  <c r="J17" i="1"/>
  <c r="F17" i="1"/>
  <c r="H17" i="1" s="1"/>
  <c r="F16" i="1"/>
  <c r="K16" i="1" s="1"/>
  <c r="J15" i="1"/>
  <c r="F15" i="1"/>
  <c r="K15" i="1" s="1"/>
  <c r="J14" i="1"/>
  <c r="F14" i="1"/>
  <c r="F13" i="1"/>
  <c r="K13" i="1" s="1"/>
  <c r="J12" i="1"/>
  <c r="F12" i="1"/>
  <c r="J11" i="1"/>
  <c r="F11" i="1"/>
  <c r="K11" i="1" s="1"/>
  <c r="F10" i="1"/>
  <c r="K10" i="1" s="1"/>
  <c r="F9" i="1"/>
  <c r="K9" i="1" s="1"/>
  <c r="K159" i="1" l="1"/>
  <c r="K141" i="1"/>
  <c r="K106" i="1"/>
  <c r="K56" i="1"/>
  <c r="H73" i="1"/>
  <c r="K104" i="1"/>
  <c r="H112" i="1"/>
  <c r="K98" i="1"/>
  <c r="H109" i="1"/>
  <c r="H132" i="1"/>
  <c r="K135" i="1"/>
  <c r="K65" i="1"/>
  <c r="K23" i="1"/>
  <c r="K31" i="1"/>
  <c r="H54" i="1"/>
  <c r="H88" i="1"/>
  <c r="H107" i="1"/>
  <c r="H142" i="1"/>
  <c r="K142" i="1"/>
  <c r="H157" i="1"/>
  <c r="H160" i="1"/>
  <c r="K92" i="1"/>
  <c r="H92" i="1"/>
  <c r="H139" i="1"/>
  <c r="H153" i="1"/>
  <c r="H105" i="1"/>
  <c r="K105" i="1"/>
  <c r="H96" i="1"/>
  <c r="H99" i="1"/>
  <c r="K102" i="1"/>
  <c r="H121" i="1"/>
  <c r="H146" i="1"/>
  <c r="H48" i="1"/>
  <c r="K48" i="1"/>
  <c r="H118" i="1"/>
  <c r="K130" i="1"/>
  <c r="K134" i="1"/>
  <c r="H134" i="1"/>
  <c r="H150" i="1"/>
  <c r="K155" i="1"/>
  <c r="H155" i="1"/>
  <c r="K93" i="1"/>
  <c r="K131" i="1"/>
  <c r="H131" i="1"/>
  <c r="H162" i="1"/>
  <c r="H138" i="1"/>
  <c r="H151" i="1"/>
  <c r="K111" i="1"/>
  <c r="H111" i="1"/>
  <c r="H120" i="1"/>
  <c r="H148" i="1"/>
  <c r="K73" i="1"/>
  <c r="K95" i="1"/>
  <c r="K112" i="1"/>
  <c r="K128" i="1"/>
  <c r="K137" i="1"/>
  <c r="H143" i="1"/>
  <c r="K145" i="1"/>
  <c r="H161" i="1"/>
  <c r="K72" i="1"/>
  <c r="H57" i="1"/>
  <c r="K52" i="1"/>
  <c r="H64" i="1"/>
  <c r="H50" i="1"/>
  <c r="K66" i="1"/>
  <c r="H82" i="1"/>
  <c r="K84" i="1"/>
  <c r="H62" i="1"/>
  <c r="K53" i="1"/>
  <c r="H59" i="1"/>
  <c r="H67" i="1"/>
  <c r="H72" i="1"/>
  <c r="K17" i="1"/>
  <c r="K21" i="1"/>
  <c r="H34" i="1"/>
  <c r="H29" i="1"/>
  <c r="K22" i="1"/>
  <c r="H15" i="1"/>
  <c r="H24" i="1"/>
  <c r="K27" i="1"/>
  <c r="H44" i="1"/>
  <c r="H33" i="1"/>
  <c r="K49" i="1"/>
  <c r="H49" i="1"/>
  <c r="K77" i="1"/>
  <c r="H77" i="1"/>
  <c r="K81" i="1"/>
  <c r="H81" i="1"/>
  <c r="K103" i="1"/>
  <c r="H103" i="1"/>
  <c r="K18" i="1"/>
  <c r="H18" i="1"/>
  <c r="K26" i="1"/>
  <c r="H26" i="1"/>
  <c r="K43" i="1"/>
  <c r="H43" i="1"/>
  <c r="K91" i="1"/>
  <c r="H91" i="1"/>
  <c r="K12" i="1"/>
  <c r="K163" i="1" s="1"/>
  <c r="K165" i="1" s="1"/>
  <c r="K164" i="1" s="1"/>
  <c r="H12" i="1"/>
  <c r="K63" i="1"/>
  <c r="H63" i="1"/>
  <c r="K101" i="1"/>
  <c r="H101" i="1"/>
  <c r="K75" i="1"/>
  <c r="H75" i="1"/>
  <c r="K79" i="1"/>
  <c r="H79" i="1"/>
  <c r="K126" i="1"/>
  <c r="H126" i="1"/>
  <c r="K20" i="1"/>
  <c r="H20" i="1"/>
  <c r="K33" i="1"/>
  <c r="K61" i="1"/>
  <c r="H61" i="1"/>
  <c r="K89" i="1"/>
  <c r="H89" i="1"/>
  <c r="K14" i="1"/>
  <c r="H14" i="1"/>
  <c r="K83" i="1"/>
  <c r="H83" i="1"/>
  <c r="K122" i="1"/>
  <c r="H122" i="1"/>
  <c r="K156" i="1"/>
  <c r="H156" i="1"/>
  <c r="K28" i="1"/>
  <c r="H28" i="1"/>
  <c r="K45" i="1"/>
  <c r="H45" i="1"/>
  <c r="K87" i="1"/>
  <c r="H87" i="1"/>
  <c r="H11" i="1"/>
  <c r="H25" i="1"/>
  <c r="H38" i="1"/>
  <c r="H40" i="1"/>
  <c r="H42" i="1"/>
  <c r="H60" i="1"/>
  <c r="H68" i="1"/>
  <c r="H70" i="1"/>
  <c r="H100" i="1"/>
  <c r="H114" i="1"/>
  <c r="H116" i="1"/>
  <c r="H36" i="1"/>
  <c r="K123" i="1"/>
  <c r="K127" i="1"/>
  <c r="K140" i="1"/>
  <c r="H140" i="1"/>
  <c r="K150" i="1"/>
  <c r="A9" i="1" l="1"/>
  <c r="A10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l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47" i="1"/>
  <c r="A125" i="1" l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72" authorId="0" shapeId="0" xr:uid="{3300B945-869B-4169-BD78-EDA26B9B2A6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стоимость мтериалоов и работы</t>
        </r>
      </text>
    </comment>
  </commentList>
</comments>
</file>

<file path=xl/sharedStrings.xml><?xml version="1.0" encoding="utf-8"?>
<sst xmlns="http://schemas.openxmlformats.org/spreadsheetml/2006/main" count="388" uniqueCount="151">
  <si>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</si>
  <si>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</si>
  <si>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</si>
  <si>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</si>
  <si>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</si>
  <si>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</si>
  <si>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</si>
  <si>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</si>
  <si>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</si>
  <si>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</si>
  <si>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</si>
  <si>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</si>
  <si>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</si>
  <si>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шт</t>
  </si>
  <si>
    <t>м</t>
  </si>
  <si>
    <t>м2</t>
  </si>
  <si>
    <t>Демонтажные работы</t>
  </si>
  <si>
    <t>Монтажные работы</t>
  </si>
  <si>
    <t>т</t>
  </si>
  <si>
    <t>м реза</t>
  </si>
  <si>
    <t>Разборка металлических пожарных лестниц</t>
  </si>
  <si>
    <t>Устройство выравнивающих стяжек: цементно-песчаных толщиной 20мм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</si>
  <si>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</si>
  <si>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</si>
  <si>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</si>
  <si>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</si>
  <si>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</si>
  <si>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Утепление покрытий плитами второй слой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</si>
  <si>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</si>
  <si>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</si>
  <si>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</si>
  <si>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</si>
  <si>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Техноэласт: Пламя-Стоп ЭКП (расход 1,15)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</si>
  <si>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</si>
  <si>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</si>
  <si>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</si>
  <si>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</si>
  <si>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</si>
  <si>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</si>
  <si>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</si>
  <si>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</si>
  <si>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</si>
  <si>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</si>
  <si>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</si>
  <si>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</si>
  <si>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</si>
  <si>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</si>
  <si>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</si>
  <si>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</si>
  <si>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</si>
  <si>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</si>
  <si>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</si>
  <si>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</si>
  <si>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</si>
  <si>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</si>
  <si>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</si>
  <si>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</si>
  <si>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</si>
  <si>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</si>
  <si>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</si>
  <si>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</si>
  <si>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</si>
  <si>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</si>
  <si>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</si>
  <si>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</si>
  <si>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</si>
  <si>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</si>
  <si>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</si>
  <si>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</si>
  <si>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</si>
  <si>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</si>
  <si>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</si>
  <si>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</si>
  <si>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</si>
  <si>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</si>
  <si>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</si>
  <si>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</si>
  <si>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</si>
  <si>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</si>
  <si>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</si>
  <si>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</si>
  <si>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</si>
  <si>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</si>
  <si>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</si>
  <si>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</si>
  <si>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</si>
  <si>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</si>
  <si>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</si>
  <si>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</si>
  <si>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</si>
  <si>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</si>
  <si>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</si>
  <si>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</si>
  <si>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</si>
  <si>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</si>
  <si>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</si>
  <si>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</si>
  <si>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</si>
  <si>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</si>
  <si>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</si>
  <si>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</si>
  <si>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</si>
  <si>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</si>
  <si>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</si>
  <si>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</si>
  <si>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</si>
  <si>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</si>
  <si>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</si>
  <si>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</si>
  <si>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</si>
  <si>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</si>
  <si>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</si>
  <si>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</si>
  <si>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</si>
  <si>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</si>
  <si>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</si>
  <si>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</si>
  <si>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</si>
  <si>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</si>
  <si>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</si>
  <si>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</si>
  <si>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</si>
  <si>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</si>
  <si>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</si>
  <si>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</si>
  <si>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</si>
  <si>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</si>
  <si>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</si>
  <si>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</si>
  <si>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</si>
  <si>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</si>
  <si>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</si>
  <si>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</si>
  <si>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</si>
  <si>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</si>
  <si>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</si>
  <si>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</si>
  <si>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</si>
  <si>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</si>
  <si>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</si>
  <si>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</si>
  <si>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</si>
  <si>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</si>
  <si>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</si>
  <si>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</si>
  <si>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</si>
  <si>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</si>
  <si>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</si>
  <si>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ИТОГО по объекту</t>
  </si>
  <si>
    <t>ВСЕГО с НДС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</si>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</sst>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\-??\ _₽_-;_-@_-"/>
    <numFmt numFmtId="165" formatCode="0.0"/>
    <numFmt numFmtId="166" formatCode="0.0000"/>
    <numFmt numFmtId="167" formatCode="_-* #,##0.00_-;\-* #,##0.00_-;_-* \-??_-;_-@_-"/>
    <numFmt numFmtId="168" formatCode="0.000"/>
    <numFmt numFmtId="169" formatCode="0.00000"/>
  </numFmts>
  <fonts count="15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rgb="FFFFC000"/>
      </patternFill>
    </fill>
    <fill>
      <patternFill patternType="solid">
        <fgColor theme="2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80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167" fontId="1" fillId="0" borderId="0" xfId="0" applyNumberFormat="1" applyFont="1"/>
    <xf numFmtId="0" fontId="1" fillId="0" borderId="1" xfId="0" applyNumberFormat="1" applyFont="1" applyBorder="1" applyAlignment="1">
      <alignment horizontal="center" vertical="center" textRotation="90" wrapText="1"/>
    </xf>
    <xf numFmtId="0" fontId="2" fillId="0" borderId="1" xfId="0" applyNumberFormat="1" applyFont="1" applyBorder="1" applyAlignment="1">
      <alignment horizontal="center" vertical="center" textRotation="90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1" fillId="0" borderId="2" xfId="0" applyNumberFormat="1" applyFont="1" applyBorder="1"/>
    <xf numFmtId="167" fontId="1" fillId="0" borderId="2" xfId="0" applyNumberFormat="1" applyFont="1" applyBorder="1"/>
    <xf numFmtId="164" fontId="1" fillId="3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vertical="center" wrapText="1"/>
    </xf>
    <xf numFmtId="0" fontId="7" fillId="4" borderId="2" xfId="0" applyNumberFormat="1" applyFont="1" applyFill="1" applyBorder="1" applyAlignment="1">
      <alignment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3" borderId="2" xfId="0" applyNumberFormat="1" applyFont="1" applyFill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right" vertical="top" wrapText="1"/>
    </xf>
    <xf numFmtId="164" fontId="1" fillId="0" borderId="2" xfId="0" applyNumberFormat="1" applyFont="1" applyBorder="1"/>
    <xf numFmtId="0" fontId="6" fillId="3" borderId="2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6" fillId="3" borderId="2" xfId="0" applyNumberFormat="1" applyFont="1" applyFill="1" applyBorder="1" applyAlignment="1">
      <alignment horizontal="right" vertical="top" wrapText="1"/>
    </xf>
    <xf numFmtId="0" fontId="6" fillId="3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vertical="center" wrapText="1"/>
    </xf>
    <xf numFmtId="2" fontId="6" fillId="0" borderId="2" xfId="0" applyNumberFormat="1" applyFont="1" applyBorder="1" applyAlignment="1">
      <alignment horizontal="right" vertical="top" wrapText="1"/>
    </xf>
    <xf numFmtId="166" fontId="6" fillId="0" borderId="2" xfId="0" applyNumberFormat="1" applyFont="1" applyBorder="1" applyAlignment="1">
      <alignment horizontal="right" vertical="top" wrapText="1"/>
    </xf>
    <xf numFmtId="1" fontId="6" fillId="0" borderId="2" xfId="0" applyNumberFormat="1" applyFont="1" applyBorder="1" applyAlignment="1">
      <alignment horizontal="right" vertical="top" wrapText="1"/>
    </xf>
    <xf numFmtId="168" fontId="6" fillId="0" borderId="2" xfId="0" applyNumberFormat="1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169" fontId="6" fillId="0" borderId="2" xfId="0" applyNumberFormat="1" applyFont="1" applyBorder="1" applyAlignment="1">
      <alignment horizontal="right" vertical="top" wrapText="1"/>
    </xf>
    <xf numFmtId="0" fontId="8" fillId="0" borderId="2" xfId="0" applyNumberFormat="1" applyFont="1" applyBorder="1" applyAlignment="1">
      <alignment horizontal="center" vertical="center"/>
    </xf>
    <xf numFmtId="169" fontId="4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right" vertical="top" wrapText="1"/>
    </xf>
    <xf numFmtId="0" fontId="6" fillId="3" borderId="2" xfId="0" applyNumberFormat="1" applyFont="1" applyFill="1" applyBorder="1" applyAlignment="1">
      <alignment vertical="center" wrapText="1"/>
    </xf>
    <xf numFmtId="0" fontId="4" fillId="5" borderId="2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/>
    </xf>
    <xf numFmtId="0" fontId="1" fillId="5" borderId="2" xfId="0" applyNumberFormat="1" applyFont="1" applyFill="1" applyBorder="1"/>
    <xf numFmtId="167" fontId="1" fillId="5" borderId="2" xfId="0" applyNumberFormat="1" applyFont="1" applyFill="1" applyBorder="1"/>
    <xf numFmtId="164" fontId="9" fillId="5" borderId="16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7" fontId="1" fillId="5" borderId="2" xfId="0" applyNumberFormat="1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left"/>
    </xf>
    <xf numFmtId="164" fontId="1" fillId="0" borderId="16" xfId="0" applyNumberFormat="1" applyFont="1" applyBorder="1" applyAlignment="1">
      <alignment horizontal="center" vertical="center"/>
    </xf>
    <xf numFmtId="167" fontId="9" fillId="0" borderId="2" xfId="0" applyNumberFormat="1" applyFont="1" applyBorder="1"/>
    <xf numFmtId="164" fontId="9" fillId="0" borderId="16" xfId="0" applyNumberFormat="1" applyFont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vertical="center"/>
    </xf>
    <xf numFmtId="0" fontId="10" fillId="0" borderId="0" xfId="0" applyNumberFormat="1" applyFont="1"/>
    <xf numFmtId="167" fontId="10" fillId="0" borderId="0" xfId="0" applyNumberFormat="1" applyFont="1"/>
    <xf numFmtId="0" fontId="12" fillId="0" borderId="2" xfId="0" applyNumberFormat="1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textRotation="90" wrapText="1"/>
    </xf>
    <xf numFmtId="0" fontId="2" fillId="0" borderId="6" xfId="0" applyNumberFormat="1" applyFont="1" applyBorder="1" applyAlignment="1">
      <alignment horizontal="center" vertical="center" textRotation="90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4:L165"/>
  <sheetViews>
    <sheetView tabSelected="1" topLeftCell="C1" workbookViewId="0">
      <pane ySplit="7" topLeftCell="A8" activePane="bottomLeft" state="frozen"/>
      <selection pane="bottomLeft" activeCell="C82" sqref="C82"/>
    </sheetView>
  </sheetViews>
  <sheetFormatPr defaultColWidth="9.109375" defaultRowHeight="14.4" outlineLevelRow="1" x14ac:dyDescent="0.3"/>
  <cols>
    <col min="1" max="1" width="9.109375" style="1" bestFit="1" customWidth="1"/>
    <col min="2" max="2" width="6.6640625" style="2" customWidth="1"/>
    <col min="3" max="3" width="49" customWidth="1"/>
    <col min="4" max="4" width="5.88671875" customWidth="1"/>
    <col min="5" max="5" width="10.44140625" style="3" bestFit="1" customWidth="1"/>
    <col min="6" max="6" width="18.44140625" customWidth="1"/>
    <col min="7" max="7" width="19.5546875" customWidth="1"/>
    <col min="8" max="8" width="17" bestFit="1" customWidth="1"/>
    <col min="9" max="9" width="16.33203125" customWidth="1"/>
    <col min="10" max="10" width="13.33203125" customWidth="1"/>
    <col min="11" max="11" width="17.21875" customWidth="1"/>
    <col min="12" max="12" width="82.5546875" customWidth="1"/>
  </cols>
  <sheetData>
    <row r="4" spans="1:12" s="57" customFormat="1" x14ac:dyDescent="0.3">
      <c r="A4" s="55"/>
      <c r="B4" s="56"/>
      <c r="C4" s="57" t="s">
        <v>0</v>
      </c>
      <c r="E4" s="58"/>
    </row>
    <row r="6" spans="1:12" x14ac:dyDescent="0.3">
      <c r="A6" s="63" t="s">
        <v>1</v>
      </c>
      <c r="B6" s="67" t="s">
        <v>2</v>
      </c>
      <c r="C6" s="65" t="s">
        <v>3</v>
      </c>
      <c r="D6" s="65" t="s">
        <v>4</v>
      </c>
      <c r="E6" s="69" t="s">
        <v>5</v>
      </c>
      <c r="F6" s="74" t="s">
        <v>6</v>
      </c>
      <c r="G6" s="77"/>
      <c r="H6" s="65" t="s">
        <v>7</v>
      </c>
      <c r="I6" s="74" t="s">
        <v>8</v>
      </c>
      <c r="J6" s="75"/>
      <c r="K6" s="65" t="s">
        <v>9</v>
      </c>
      <c r="L6" s="65" t="s">
        <v>10</v>
      </c>
    </row>
    <row r="7" spans="1:12" x14ac:dyDescent="0.3">
      <c r="A7" s="64"/>
      <c r="B7" s="68"/>
      <c r="C7" s="66"/>
      <c r="D7" s="71"/>
      <c r="E7" s="70"/>
      <c r="F7" s="7" t="s">
        <v>11</v>
      </c>
      <c r="G7" s="7" t="s">
        <v>12</v>
      </c>
      <c r="H7" s="76"/>
      <c r="I7" s="7" t="s">
        <v>11</v>
      </c>
      <c r="J7" s="7" t="s">
        <v>12</v>
      </c>
      <c r="K7" s="73"/>
      <c r="L7" s="72"/>
    </row>
    <row r="8" spans="1:12" x14ac:dyDescent="0.3">
      <c r="A8" s="4"/>
      <c r="B8" s="5"/>
      <c r="C8" s="60"/>
      <c r="D8" s="61"/>
      <c r="E8" s="62"/>
      <c r="F8" s="7"/>
      <c r="G8" s="7"/>
      <c r="H8" s="6"/>
      <c r="I8" s="7"/>
      <c r="J8" s="7"/>
      <c r="K8" s="6"/>
      <c r="L8" s="6"/>
    </row>
    <row r="9" spans="1:12" x14ac:dyDescent="0.3">
      <c r="A9" s="38" t="e">
        <f>#REF!+1</f>
        <v>#REF!</v>
      </c>
      <c r="B9" s="16"/>
      <c r="C9" s="30" t="s">
        <v>33</v>
      </c>
      <c r="D9" s="18"/>
      <c r="E9" s="18"/>
      <c r="F9" s="24">
        <f t="shared" ref="F9:F36" si="0">I9*E9</f>
        <v>0</v>
      </c>
      <c r="G9" s="10"/>
      <c r="H9" s="14"/>
      <c r="I9" s="14"/>
      <c r="J9" s="15"/>
      <c r="K9" s="15">
        <f t="shared" ref="K9:K36" si="1">F9+G9</f>
        <v>0</v>
      </c>
      <c r="L9" s="18"/>
    </row>
    <row r="10" spans="1:12" outlineLevel="1" x14ac:dyDescent="0.3">
      <c r="A10" s="38" t="e">
        <f>A9+1</f>
        <v>#REF!</v>
      </c>
      <c r="B10" s="16"/>
      <c r="C10" s="17" t="s">
        <v>16</v>
      </c>
      <c r="D10" s="18"/>
      <c r="E10" s="13"/>
      <c r="F10" s="24">
        <f t="shared" si="0"/>
        <v>0</v>
      </c>
      <c r="G10" s="10"/>
      <c r="H10" s="14"/>
      <c r="I10" s="14"/>
      <c r="J10" s="15"/>
      <c r="K10" s="15">
        <f t="shared" si="1"/>
        <v>0</v>
      </c>
      <c r="L10" s="18"/>
    </row>
    <row r="11" spans="1:12" outlineLevel="1" x14ac:dyDescent="0.3">
      <c r="A11" s="8" t="e">
        <f>A9</f>
        <v>#REF!</v>
      </c>
      <c r="B11" s="20">
        <v>143</v>
      </c>
      <c r="C11" s="25" t="s">
        <v>34</v>
      </c>
      <c r="D11" s="22" t="s">
        <v>15</v>
      </c>
      <c r="E11" s="26">
        <v>57.6</v>
      </c>
      <c r="F11" s="24">
        <f t="shared" si="0"/>
        <v>39168</v>
      </c>
      <c r="G11" s="10"/>
      <c r="H11" s="14">
        <f>G11+F11</f>
        <v>39168</v>
      </c>
      <c r="I11" s="14">
        <v>680</v>
      </c>
      <c r="J11" s="15">
        <f>G11/E11</f>
        <v>0</v>
      </c>
      <c r="K11" s="15">
        <f t="shared" si="1"/>
        <v>39168</v>
      </c>
      <c r="L11" s="21"/>
    </row>
    <row r="12" spans="1:12" outlineLevel="1" x14ac:dyDescent="0.3">
      <c r="A12" s="8" t="e">
        <f>A11+1</f>
        <v>#REF!</v>
      </c>
      <c r="B12" s="20">
        <v>144</v>
      </c>
      <c r="C12" s="21" t="s">
        <v>35</v>
      </c>
      <c r="D12" s="22" t="s">
        <v>18</v>
      </c>
      <c r="E12" s="39">
        <v>0.56305000000000005</v>
      </c>
      <c r="F12" s="24">
        <f t="shared" si="0"/>
        <v>29785.345000000001</v>
      </c>
      <c r="G12" s="10"/>
      <c r="H12" s="14">
        <f>G12+F12</f>
        <v>29785.345000000001</v>
      </c>
      <c r="I12" s="14">
        <v>52900</v>
      </c>
      <c r="J12" s="15">
        <f>G12/E12</f>
        <v>0</v>
      </c>
      <c r="K12" s="15">
        <f t="shared" si="1"/>
        <v>29785.345000000001</v>
      </c>
      <c r="L12" s="21" t="s">
        <v>36</v>
      </c>
    </row>
    <row r="13" spans="1:12" outlineLevel="1" x14ac:dyDescent="0.3">
      <c r="A13" s="38" t="e">
        <f>A12+1</f>
        <v>#REF!</v>
      </c>
      <c r="B13" s="16"/>
      <c r="C13" s="18" t="s">
        <v>17</v>
      </c>
      <c r="D13" s="18"/>
      <c r="E13" s="13"/>
      <c r="F13" s="24">
        <f t="shared" si="0"/>
        <v>0</v>
      </c>
      <c r="G13" s="10"/>
      <c r="H13" s="14"/>
      <c r="I13" s="14"/>
      <c r="J13" s="15"/>
      <c r="K13" s="15">
        <f t="shared" si="1"/>
        <v>0</v>
      </c>
      <c r="L13" s="18"/>
    </row>
    <row r="14" spans="1:12" ht="41.4" outlineLevel="1" x14ac:dyDescent="0.3">
      <c r="A14" s="8" t="e">
        <f>A13</f>
        <v>#REF!</v>
      </c>
      <c r="B14" s="20">
        <v>145</v>
      </c>
      <c r="C14" s="21" t="s">
        <v>37</v>
      </c>
      <c r="D14" s="22" t="s">
        <v>18</v>
      </c>
      <c r="E14" s="39">
        <v>3.0770400000000002</v>
      </c>
      <c r="F14" s="24">
        <f t="shared" si="0"/>
        <v>363090.72000000003</v>
      </c>
      <c r="G14" s="10"/>
      <c r="H14" s="14">
        <f>G14+F14</f>
        <v>363090.72000000003</v>
      </c>
      <c r="I14" s="14">
        <v>118000</v>
      </c>
      <c r="J14" s="15">
        <f>G14/E14</f>
        <v>0</v>
      </c>
      <c r="K14" s="15">
        <f t="shared" si="1"/>
        <v>363090.72000000003</v>
      </c>
      <c r="L14" s="21" t="s">
        <v>38</v>
      </c>
    </row>
    <row r="15" spans="1:12" ht="55.2" outlineLevel="1" x14ac:dyDescent="0.3">
      <c r="A15" s="8" t="e">
        <f>A14+1</f>
        <v>#REF!</v>
      </c>
      <c r="B15" s="20">
        <v>146</v>
      </c>
      <c r="C15" s="21" t="s">
        <v>39</v>
      </c>
      <c r="D15" s="22" t="s">
        <v>13</v>
      </c>
      <c r="E15" s="27">
        <v>48</v>
      </c>
      <c r="F15" s="24">
        <f t="shared" si="0"/>
        <v>32640</v>
      </c>
      <c r="G15" s="10"/>
      <c r="H15" s="14">
        <f>G15+F15</f>
        <v>32640</v>
      </c>
      <c r="I15" s="14">
        <v>680</v>
      </c>
      <c r="J15" s="15">
        <f>G15/E15</f>
        <v>0</v>
      </c>
      <c r="K15" s="15">
        <f t="shared" si="1"/>
        <v>32640</v>
      </c>
      <c r="L15" s="21" t="s">
        <v>40</v>
      </c>
    </row>
    <row r="16" spans="1:12" outlineLevel="1" x14ac:dyDescent="0.3">
      <c r="A16" s="38" t="e">
        <f>A15+1</f>
        <v>#REF!</v>
      </c>
      <c r="B16" s="16"/>
      <c r="C16" s="17" t="s">
        <v>41</v>
      </c>
      <c r="D16" s="18"/>
      <c r="E16" s="13"/>
      <c r="F16" s="24">
        <f t="shared" si="0"/>
        <v>0</v>
      </c>
      <c r="G16" s="10"/>
      <c r="H16" s="14"/>
      <c r="I16" s="14"/>
      <c r="J16" s="15"/>
      <c r="K16" s="15">
        <f t="shared" si="1"/>
        <v>0</v>
      </c>
      <c r="L16" s="18"/>
    </row>
    <row r="17" spans="1:12" ht="55.2" outlineLevel="1" x14ac:dyDescent="0.3">
      <c r="A17" s="8" t="e">
        <f>A16</f>
        <v>#REF!</v>
      </c>
      <c r="B17" s="20">
        <v>147</v>
      </c>
      <c r="C17" s="21" t="s">
        <v>42</v>
      </c>
      <c r="D17" s="22" t="s">
        <v>15</v>
      </c>
      <c r="E17" s="40">
        <v>135.28</v>
      </c>
      <c r="F17" s="24">
        <f t="shared" si="0"/>
        <v>240798.4</v>
      </c>
      <c r="G17" s="10"/>
      <c r="H17" s="14">
        <f>G17+F17</f>
        <v>240798.4</v>
      </c>
      <c r="I17" s="14">
        <v>1780</v>
      </c>
      <c r="J17" s="15">
        <f>G17/E17</f>
        <v>0</v>
      </c>
      <c r="K17" s="15">
        <f t="shared" si="1"/>
        <v>240798.4</v>
      </c>
      <c r="L17" s="21" t="s">
        <v>43</v>
      </c>
    </row>
    <row r="18" spans="1:12" ht="27.6" outlineLevel="1" x14ac:dyDescent="0.3">
      <c r="A18" s="8" t="e">
        <f>A17+1</f>
        <v>#REF!</v>
      </c>
      <c r="B18" s="20">
        <v>148</v>
      </c>
      <c r="C18" s="21" t="s">
        <v>44</v>
      </c>
      <c r="D18" s="22" t="s">
        <v>19</v>
      </c>
      <c r="E18" s="36">
        <v>54.32</v>
      </c>
      <c r="F18" s="24">
        <f t="shared" si="0"/>
        <v>47801.599999999999</v>
      </c>
      <c r="G18" s="10"/>
      <c r="H18" s="14">
        <f>G18+F18</f>
        <v>47801.599999999999</v>
      </c>
      <c r="I18" s="14">
        <v>880</v>
      </c>
      <c r="J18" s="15">
        <f>G18/E18</f>
        <v>0</v>
      </c>
      <c r="K18" s="15">
        <f t="shared" si="1"/>
        <v>47801.599999999999</v>
      </c>
      <c r="L18" s="21" t="s">
        <v>45</v>
      </c>
    </row>
    <row r="19" spans="1:12" outlineLevel="1" x14ac:dyDescent="0.3">
      <c r="A19" s="38" t="e">
        <f>A18+1</f>
        <v>#REF!</v>
      </c>
      <c r="B19" s="16"/>
      <c r="C19" s="17" t="s">
        <v>46</v>
      </c>
      <c r="D19" s="18"/>
      <c r="E19" s="18"/>
      <c r="F19" s="24">
        <f t="shared" si="0"/>
        <v>0</v>
      </c>
      <c r="G19" s="10"/>
      <c r="H19" s="14"/>
      <c r="I19" s="14"/>
      <c r="J19" s="15"/>
      <c r="K19" s="15">
        <f t="shared" si="1"/>
        <v>0</v>
      </c>
      <c r="L19" s="18"/>
    </row>
    <row r="20" spans="1:12" ht="27.6" outlineLevel="1" x14ac:dyDescent="0.3">
      <c r="A20" s="8" t="e">
        <f>A19</f>
        <v>#REF!</v>
      </c>
      <c r="B20" s="20">
        <v>149</v>
      </c>
      <c r="C20" s="21" t="s">
        <v>47</v>
      </c>
      <c r="D20" s="22" t="s">
        <v>15</v>
      </c>
      <c r="E20" s="33">
        <v>218</v>
      </c>
      <c r="F20" s="24">
        <f t="shared" si="0"/>
        <v>366240</v>
      </c>
      <c r="G20" s="10"/>
      <c r="H20" s="14">
        <f t="shared" ref="H20:H29" si="2">G20+F20</f>
        <v>366240</v>
      </c>
      <c r="I20" s="14">
        <v>1680</v>
      </c>
      <c r="J20" s="15">
        <f t="shared" ref="J20:J29" si="3">G20/E20</f>
        <v>0</v>
      </c>
      <c r="K20" s="15">
        <f t="shared" si="1"/>
        <v>366240</v>
      </c>
      <c r="L20" s="21" t="s">
        <v>48</v>
      </c>
    </row>
    <row r="21" spans="1:12" ht="27.6" outlineLevel="1" x14ac:dyDescent="0.3">
      <c r="A21" s="8" t="e">
        <f t="shared" ref="A21:A30" si="4">A20+1</f>
        <v>#REF!</v>
      </c>
      <c r="B21" s="20">
        <v>150</v>
      </c>
      <c r="C21" s="21" t="s">
        <v>22</v>
      </c>
      <c r="D21" s="22" t="s">
        <v>15</v>
      </c>
      <c r="E21" s="31">
        <v>221.55</v>
      </c>
      <c r="F21" s="24">
        <f t="shared" si="0"/>
        <v>21047.25</v>
      </c>
      <c r="G21" s="10"/>
      <c r="H21" s="14">
        <f t="shared" si="2"/>
        <v>21047.25</v>
      </c>
      <c r="I21" s="14">
        <v>95</v>
      </c>
      <c r="J21" s="15">
        <f t="shared" si="3"/>
        <v>0</v>
      </c>
      <c r="K21" s="15">
        <f t="shared" si="1"/>
        <v>21047.25</v>
      </c>
      <c r="L21" s="21" t="s">
        <v>23</v>
      </c>
    </row>
    <row r="22" spans="1:12" ht="27.6" outlineLevel="1" x14ac:dyDescent="0.3">
      <c r="A22" s="8" t="e">
        <f t="shared" si="4"/>
        <v>#REF!</v>
      </c>
      <c r="B22" s="20">
        <v>151</v>
      </c>
      <c r="C22" s="21" t="s">
        <v>24</v>
      </c>
      <c r="D22" s="22" t="s">
        <v>15</v>
      </c>
      <c r="E22" s="31">
        <v>238.77</v>
      </c>
      <c r="F22" s="24">
        <f t="shared" si="0"/>
        <v>114609.60000000001</v>
      </c>
      <c r="G22" s="10"/>
      <c r="H22" s="14">
        <f t="shared" si="2"/>
        <v>114609.60000000001</v>
      </c>
      <c r="I22" s="14">
        <v>480</v>
      </c>
      <c r="J22" s="15">
        <f t="shared" si="3"/>
        <v>0</v>
      </c>
      <c r="K22" s="15">
        <f t="shared" si="1"/>
        <v>114609.60000000001</v>
      </c>
      <c r="L22" s="21" t="s">
        <v>25</v>
      </c>
    </row>
    <row r="23" spans="1:12" ht="27.6" outlineLevel="1" x14ac:dyDescent="0.3">
      <c r="A23" s="8" t="e">
        <f t="shared" si="4"/>
        <v>#REF!</v>
      </c>
      <c r="B23" s="20">
        <v>152</v>
      </c>
      <c r="C23" s="21" t="s">
        <v>49</v>
      </c>
      <c r="D23" s="22" t="s">
        <v>15</v>
      </c>
      <c r="E23" s="31">
        <v>221.58</v>
      </c>
      <c r="F23" s="24">
        <f t="shared" si="0"/>
        <v>128516.40000000001</v>
      </c>
      <c r="G23" s="10"/>
      <c r="H23" s="14">
        <f t="shared" si="2"/>
        <v>128516.40000000001</v>
      </c>
      <c r="I23" s="14">
        <v>580</v>
      </c>
      <c r="J23" s="15">
        <f t="shared" si="3"/>
        <v>0</v>
      </c>
      <c r="K23" s="15">
        <f t="shared" si="1"/>
        <v>128516.40000000001</v>
      </c>
      <c r="L23" s="21" t="s">
        <v>50</v>
      </c>
    </row>
    <row r="24" spans="1:12" ht="27.6" outlineLevel="1" x14ac:dyDescent="0.3">
      <c r="A24" s="8" t="e">
        <f t="shared" si="4"/>
        <v>#REF!</v>
      </c>
      <c r="B24" s="20">
        <v>153</v>
      </c>
      <c r="C24" s="21" t="s">
        <v>27</v>
      </c>
      <c r="D24" s="22" t="s">
        <v>15</v>
      </c>
      <c r="E24" s="35">
        <v>246.6</v>
      </c>
      <c r="F24" s="24">
        <f t="shared" si="0"/>
        <v>143028</v>
      </c>
      <c r="G24" s="10"/>
      <c r="H24" s="14">
        <f t="shared" si="2"/>
        <v>143028</v>
      </c>
      <c r="I24" s="14">
        <v>580</v>
      </c>
      <c r="J24" s="15">
        <f t="shared" si="3"/>
        <v>0</v>
      </c>
      <c r="K24" s="15">
        <f t="shared" si="1"/>
        <v>143028</v>
      </c>
      <c r="L24" s="21" t="s">
        <v>51</v>
      </c>
    </row>
    <row r="25" spans="1:12" ht="27.6" outlineLevel="1" x14ac:dyDescent="0.3">
      <c r="A25" s="8" t="e">
        <f t="shared" si="4"/>
        <v>#REF!</v>
      </c>
      <c r="B25" s="20">
        <v>154</v>
      </c>
      <c r="C25" s="21" t="s">
        <v>28</v>
      </c>
      <c r="D25" s="22" t="s">
        <v>15</v>
      </c>
      <c r="E25" s="31">
        <v>228.88</v>
      </c>
      <c r="F25" s="24">
        <f t="shared" si="0"/>
        <v>155638.39999999999</v>
      </c>
      <c r="G25" s="10"/>
      <c r="H25" s="14">
        <f t="shared" si="2"/>
        <v>155638.39999999999</v>
      </c>
      <c r="I25" s="14">
        <v>680</v>
      </c>
      <c r="J25" s="15">
        <f t="shared" si="3"/>
        <v>0</v>
      </c>
      <c r="K25" s="15">
        <f t="shared" si="1"/>
        <v>155638.39999999999</v>
      </c>
      <c r="L25" s="21" t="s">
        <v>52</v>
      </c>
    </row>
    <row r="26" spans="1:12" ht="27.6" outlineLevel="1" x14ac:dyDescent="0.3">
      <c r="A26" s="8" t="e">
        <f t="shared" si="4"/>
        <v>#REF!</v>
      </c>
      <c r="B26" s="20">
        <v>155</v>
      </c>
      <c r="C26" s="25" t="s">
        <v>30</v>
      </c>
      <c r="D26" s="29" t="s">
        <v>15</v>
      </c>
      <c r="E26" s="31">
        <v>246.36</v>
      </c>
      <c r="F26" s="24">
        <f t="shared" si="0"/>
        <v>167524.80000000002</v>
      </c>
      <c r="G26" s="10"/>
      <c r="H26" s="14">
        <f t="shared" si="2"/>
        <v>167524.80000000002</v>
      </c>
      <c r="I26" s="14">
        <v>680</v>
      </c>
      <c r="J26" s="15">
        <f t="shared" si="3"/>
        <v>0</v>
      </c>
      <c r="K26" s="15">
        <f t="shared" si="1"/>
        <v>167524.80000000002</v>
      </c>
      <c r="L26" s="21" t="s">
        <v>53</v>
      </c>
    </row>
    <row r="27" spans="1:12" ht="27.6" outlineLevel="1" x14ac:dyDescent="0.3">
      <c r="A27" s="8" t="e">
        <f t="shared" si="4"/>
        <v>#REF!</v>
      </c>
      <c r="B27" s="20">
        <v>156</v>
      </c>
      <c r="C27" s="21" t="s">
        <v>54</v>
      </c>
      <c r="D27" s="22" t="s">
        <v>15</v>
      </c>
      <c r="E27" s="31">
        <v>34.479999999999997</v>
      </c>
      <c r="F27" s="24">
        <f t="shared" si="0"/>
        <v>51030.399999999994</v>
      </c>
      <c r="G27" s="10"/>
      <c r="H27" s="14">
        <f t="shared" si="2"/>
        <v>51030.399999999994</v>
      </c>
      <c r="I27" s="14">
        <v>1480</v>
      </c>
      <c r="J27" s="15">
        <f t="shared" si="3"/>
        <v>0</v>
      </c>
      <c r="K27" s="15">
        <f t="shared" si="1"/>
        <v>51030.399999999994</v>
      </c>
      <c r="L27" s="21" t="s">
        <v>55</v>
      </c>
    </row>
    <row r="28" spans="1:12" ht="27.6" outlineLevel="1" x14ac:dyDescent="0.3">
      <c r="A28" s="8" t="e">
        <f t="shared" si="4"/>
        <v>#REF!</v>
      </c>
      <c r="B28" s="20">
        <v>157</v>
      </c>
      <c r="C28" s="21" t="s">
        <v>56</v>
      </c>
      <c r="D28" s="22" t="s">
        <v>15</v>
      </c>
      <c r="E28" s="31">
        <v>58.26</v>
      </c>
      <c r="F28" s="24">
        <f t="shared" si="0"/>
        <v>51851.4</v>
      </c>
      <c r="G28" s="10"/>
      <c r="H28" s="14">
        <f t="shared" si="2"/>
        <v>51851.4</v>
      </c>
      <c r="I28" s="14">
        <v>890</v>
      </c>
      <c r="J28" s="15">
        <f t="shared" si="3"/>
        <v>0</v>
      </c>
      <c r="K28" s="15">
        <f t="shared" si="1"/>
        <v>51851.4</v>
      </c>
      <c r="L28" s="21" t="s">
        <v>57</v>
      </c>
    </row>
    <row r="29" spans="1:12" ht="27.6" outlineLevel="1" x14ac:dyDescent="0.3">
      <c r="A29" s="8" t="e">
        <f t="shared" si="4"/>
        <v>#REF!</v>
      </c>
      <c r="B29" s="20">
        <v>158</v>
      </c>
      <c r="C29" s="21" t="s">
        <v>58</v>
      </c>
      <c r="D29" s="22" t="s">
        <v>13</v>
      </c>
      <c r="E29" s="33">
        <v>701</v>
      </c>
      <c r="F29" s="24">
        <f t="shared" si="0"/>
        <v>10515</v>
      </c>
      <c r="G29" s="10"/>
      <c r="H29" s="14">
        <f t="shared" si="2"/>
        <v>10515</v>
      </c>
      <c r="I29" s="14">
        <v>15</v>
      </c>
      <c r="J29" s="15">
        <f t="shared" si="3"/>
        <v>0</v>
      </c>
      <c r="K29" s="15">
        <f t="shared" si="1"/>
        <v>10515</v>
      </c>
      <c r="L29" s="21" t="s">
        <v>59</v>
      </c>
    </row>
    <row r="30" spans="1:12" outlineLevel="1" x14ac:dyDescent="0.3">
      <c r="A30" s="38" t="e">
        <f t="shared" si="4"/>
        <v>#REF!</v>
      </c>
      <c r="B30" s="16"/>
      <c r="C30" s="17" t="s">
        <v>60</v>
      </c>
      <c r="D30" s="18"/>
      <c r="E30" s="18"/>
      <c r="F30" s="24">
        <f t="shared" si="0"/>
        <v>0</v>
      </c>
      <c r="G30" s="10"/>
      <c r="H30" s="14"/>
      <c r="I30" s="14"/>
      <c r="J30" s="15"/>
      <c r="K30" s="15">
        <f t="shared" si="1"/>
        <v>0</v>
      </c>
      <c r="L30" s="18"/>
    </row>
    <row r="31" spans="1:12" ht="27.6" outlineLevel="1" x14ac:dyDescent="0.3">
      <c r="A31" s="8" t="e">
        <f>A30</f>
        <v>#REF!</v>
      </c>
      <c r="B31" s="20">
        <v>159</v>
      </c>
      <c r="C31" s="21" t="s">
        <v>61</v>
      </c>
      <c r="D31" s="22" t="s">
        <v>13</v>
      </c>
      <c r="E31" s="33">
        <v>2</v>
      </c>
      <c r="F31" s="24">
        <f t="shared" si="0"/>
        <v>128000</v>
      </c>
      <c r="G31" s="10"/>
      <c r="H31" s="14">
        <f>G31+F31</f>
        <v>128000</v>
      </c>
      <c r="I31" s="14">
        <v>64000</v>
      </c>
      <c r="J31" s="15">
        <f>G31/E31</f>
        <v>0</v>
      </c>
      <c r="K31" s="15">
        <f t="shared" si="1"/>
        <v>128000</v>
      </c>
      <c r="L31" s="21" t="s">
        <v>62</v>
      </c>
    </row>
    <row r="32" spans="1:12" outlineLevel="1" x14ac:dyDescent="0.3">
      <c r="A32" s="38" t="e">
        <f>A31+1</f>
        <v>#REF!</v>
      </c>
      <c r="B32" s="16"/>
      <c r="C32" s="17" t="s">
        <v>63</v>
      </c>
      <c r="D32" s="18"/>
      <c r="E32" s="18"/>
      <c r="F32" s="24">
        <f t="shared" si="0"/>
        <v>0</v>
      </c>
      <c r="G32" s="10"/>
      <c r="H32" s="14"/>
      <c r="I32" s="14"/>
      <c r="J32" s="15"/>
      <c r="K32" s="15">
        <f t="shared" si="1"/>
        <v>0</v>
      </c>
      <c r="L32" s="18"/>
    </row>
    <row r="33" spans="1:12" ht="96.6" outlineLevel="1" x14ac:dyDescent="0.3">
      <c r="A33" s="8" t="e">
        <f>A32</f>
        <v>#REF!</v>
      </c>
      <c r="B33" s="20">
        <v>160</v>
      </c>
      <c r="C33" s="21" t="s">
        <v>64</v>
      </c>
      <c r="D33" s="22" t="s">
        <v>15</v>
      </c>
      <c r="E33" s="31">
        <v>75.930000000000007</v>
      </c>
      <c r="F33" s="24">
        <f t="shared" si="0"/>
        <v>1359147.0000000002</v>
      </c>
      <c r="G33" s="24">
        <f>J33*E33</f>
        <v>0</v>
      </c>
      <c r="H33" s="14">
        <f>G33+F33</f>
        <v>1359147.0000000002</v>
      </c>
      <c r="I33" s="14">
        <v>17900</v>
      </c>
      <c r="J33" s="15"/>
      <c r="K33" s="15">
        <f t="shared" si="1"/>
        <v>1359147.0000000002</v>
      </c>
      <c r="L33" s="21" t="s">
        <v>65</v>
      </c>
    </row>
    <row r="34" spans="1:12" ht="27.6" outlineLevel="1" x14ac:dyDescent="0.3">
      <c r="A34" s="8" t="e">
        <f>A33+1</f>
        <v>#REF!</v>
      </c>
      <c r="B34" s="20">
        <v>161</v>
      </c>
      <c r="C34" s="21" t="s">
        <v>66</v>
      </c>
      <c r="D34" s="22" t="s">
        <v>67</v>
      </c>
      <c r="E34" s="33">
        <v>24</v>
      </c>
      <c r="F34" s="24">
        <f t="shared" si="0"/>
        <v>23520</v>
      </c>
      <c r="G34" s="24">
        <f>J34*E34</f>
        <v>0</v>
      </c>
      <c r="H34" s="14">
        <f>G34+F34</f>
        <v>23520</v>
      </c>
      <c r="I34" s="14">
        <v>980</v>
      </c>
      <c r="J34" s="15"/>
      <c r="K34" s="15">
        <f t="shared" si="1"/>
        <v>23520</v>
      </c>
      <c r="L34" s="21" t="s">
        <v>68</v>
      </c>
    </row>
    <row r="35" spans="1:12" ht="41.4" outlineLevel="1" x14ac:dyDescent="0.3">
      <c r="A35" s="38" t="e">
        <f>A34+1</f>
        <v>#REF!</v>
      </c>
      <c r="B35" s="16"/>
      <c r="C35" s="17" t="s">
        <v>69</v>
      </c>
      <c r="D35" s="18"/>
      <c r="E35" s="18"/>
      <c r="F35" s="24">
        <f t="shared" si="0"/>
        <v>0</v>
      </c>
      <c r="G35" s="10"/>
      <c r="H35" s="14"/>
      <c r="I35" s="14"/>
      <c r="J35" s="15"/>
      <c r="K35" s="15">
        <f t="shared" si="1"/>
        <v>0</v>
      </c>
      <c r="L35" s="18"/>
    </row>
    <row r="36" spans="1:12" outlineLevel="1" x14ac:dyDescent="0.3">
      <c r="A36" s="8" t="e">
        <f>A35</f>
        <v>#REF!</v>
      </c>
      <c r="B36" s="20">
        <v>162</v>
      </c>
      <c r="C36" s="21" t="s">
        <v>70</v>
      </c>
      <c r="D36" s="22" t="s">
        <v>14</v>
      </c>
      <c r="E36" s="31">
        <v>652.04</v>
      </c>
      <c r="F36" s="24">
        <f t="shared" si="0"/>
        <v>247775.19999999998</v>
      </c>
      <c r="G36" s="10"/>
      <c r="H36" s="14">
        <f>G36+F36</f>
        <v>247775.19999999998</v>
      </c>
      <c r="I36" s="14">
        <v>380</v>
      </c>
      <c r="J36" s="15"/>
      <c r="K36" s="15">
        <f t="shared" si="1"/>
        <v>247775.19999999998</v>
      </c>
      <c r="L36" s="21" t="s">
        <v>71</v>
      </c>
    </row>
    <row r="37" spans="1:12" outlineLevel="1" x14ac:dyDescent="0.3">
      <c r="A37" s="38" t="e">
        <f>A36+1</f>
        <v>#REF!</v>
      </c>
      <c r="B37" s="16"/>
      <c r="C37" s="17" t="s">
        <v>72</v>
      </c>
      <c r="D37" s="18"/>
      <c r="E37" s="18"/>
      <c r="F37" s="24">
        <f t="shared" ref="F37:F100" si="5">I37*E37</f>
        <v>0</v>
      </c>
      <c r="G37" s="10"/>
      <c r="H37" s="14"/>
      <c r="I37" s="14"/>
      <c r="J37" s="15"/>
      <c r="K37" s="15">
        <f t="shared" ref="K37:K100" si="6">F37+G37</f>
        <v>0</v>
      </c>
      <c r="L37" s="18"/>
    </row>
    <row r="38" spans="1:12" ht="41.4" outlineLevel="1" x14ac:dyDescent="0.3">
      <c r="A38" s="8" t="e">
        <f>A37</f>
        <v>#REF!</v>
      </c>
      <c r="B38" s="20">
        <v>163</v>
      </c>
      <c r="C38" s="21" t="s">
        <v>73</v>
      </c>
      <c r="D38" s="22" t="s">
        <v>18</v>
      </c>
      <c r="E38" s="32">
        <v>0.6371</v>
      </c>
      <c r="F38" s="24">
        <f t="shared" si="5"/>
        <v>96839.2</v>
      </c>
      <c r="G38" s="10"/>
      <c r="H38" s="14">
        <f>G38+F38</f>
        <v>96839.2</v>
      </c>
      <c r="I38" s="14">
        <v>152000</v>
      </c>
      <c r="J38" s="15">
        <f>G38/E38</f>
        <v>0</v>
      </c>
      <c r="K38" s="15">
        <f t="shared" si="6"/>
        <v>96839.2</v>
      </c>
      <c r="L38" s="21" t="s">
        <v>74</v>
      </c>
    </row>
    <row r="39" spans="1:12" outlineLevel="1" x14ac:dyDescent="0.3">
      <c r="A39" s="38" t="e">
        <f>A38+1</f>
        <v>#REF!</v>
      </c>
      <c r="B39" s="16"/>
      <c r="C39" s="17" t="s">
        <v>75</v>
      </c>
      <c r="D39" s="18"/>
      <c r="E39" s="18"/>
      <c r="F39" s="24">
        <f t="shared" si="5"/>
        <v>0</v>
      </c>
      <c r="G39" s="10"/>
      <c r="H39" s="14"/>
      <c r="I39" s="14"/>
      <c r="J39" s="15"/>
      <c r="K39" s="15">
        <f t="shared" si="6"/>
        <v>0</v>
      </c>
      <c r="L39" s="18"/>
    </row>
    <row r="40" spans="1:12" ht="27.6" outlineLevel="1" x14ac:dyDescent="0.3">
      <c r="A40" s="8" t="e">
        <f>A39</f>
        <v>#REF!</v>
      </c>
      <c r="B40" s="20">
        <v>164</v>
      </c>
      <c r="C40" s="21" t="s">
        <v>76</v>
      </c>
      <c r="D40" s="22" t="s">
        <v>15</v>
      </c>
      <c r="E40" s="31">
        <v>129.02000000000001</v>
      </c>
      <c r="F40" s="24">
        <f t="shared" si="5"/>
        <v>80637.5</v>
      </c>
      <c r="G40" s="10"/>
      <c r="H40" s="14">
        <f>G40+F40</f>
        <v>80637.5</v>
      </c>
      <c r="I40" s="14">
        <v>625</v>
      </c>
      <c r="J40" s="15">
        <f>G40/E40</f>
        <v>0</v>
      </c>
      <c r="K40" s="15">
        <f t="shared" si="6"/>
        <v>80637.5</v>
      </c>
      <c r="L40" s="21" t="s">
        <v>77</v>
      </c>
    </row>
    <row r="41" spans="1:12" outlineLevel="1" x14ac:dyDescent="0.3">
      <c r="A41" s="38" t="e">
        <f>A40+1</f>
        <v>#REF!</v>
      </c>
      <c r="B41" s="16"/>
      <c r="C41" s="17" t="s">
        <v>78</v>
      </c>
      <c r="D41" s="18"/>
      <c r="E41" s="18"/>
      <c r="F41" s="24">
        <f t="shared" si="5"/>
        <v>0</v>
      </c>
      <c r="G41" s="10"/>
      <c r="H41" s="14"/>
      <c r="I41" s="14"/>
      <c r="J41" s="15"/>
      <c r="K41" s="15">
        <f t="shared" si="6"/>
        <v>0</v>
      </c>
      <c r="L41" s="18"/>
    </row>
    <row r="42" spans="1:12" ht="124.2" outlineLevel="1" x14ac:dyDescent="0.3">
      <c r="A42" s="8" t="e">
        <f>A41</f>
        <v>#REF!</v>
      </c>
      <c r="B42" s="20">
        <v>165</v>
      </c>
      <c r="C42" s="21" t="s">
        <v>79</v>
      </c>
      <c r="D42" s="22" t="s">
        <v>14</v>
      </c>
      <c r="E42" s="33">
        <v>84</v>
      </c>
      <c r="F42" s="24">
        <f t="shared" si="5"/>
        <v>57960</v>
      </c>
      <c r="G42" s="10"/>
      <c r="H42" s="14">
        <f>G42+F42</f>
        <v>57960</v>
      </c>
      <c r="I42" s="14">
        <v>690</v>
      </c>
      <c r="J42" s="15">
        <f>G42/E42</f>
        <v>0</v>
      </c>
      <c r="K42" s="15">
        <f t="shared" si="6"/>
        <v>57960</v>
      </c>
      <c r="L42" s="21" t="s">
        <v>80</v>
      </c>
    </row>
    <row r="43" spans="1:12" ht="27.6" outlineLevel="1" x14ac:dyDescent="0.3">
      <c r="A43" s="8" t="e">
        <f>A42+1</f>
        <v>#REF!</v>
      </c>
      <c r="B43" s="20">
        <v>166</v>
      </c>
      <c r="C43" s="21" t="s">
        <v>81</v>
      </c>
      <c r="D43" s="22" t="s">
        <v>13</v>
      </c>
      <c r="E43" s="33">
        <v>4</v>
      </c>
      <c r="F43" s="24">
        <f t="shared" si="5"/>
        <v>2760</v>
      </c>
      <c r="G43" s="10"/>
      <c r="H43" s="14">
        <f>G43+F43</f>
        <v>2760</v>
      </c>
      <c r="I43" s="14">
        <v>690</v>
      </c>
      <c r="J43" s="15">
        <f>G43/E43</f>
        <v>0</v>
      </c>
      <c r="K43" s="15">
        <f t="shared" si="6"/>
        <v>2760</v>
      </c>
      <c r="L43" s="21" t="s">
        <v>82</v>
      </c>
    </row>
    <row r="44" spans="1:12" ht="69" outlineLevel="1" x14ac:dyDescent="0.3">
      <c r="A44" s="8" t="e">
        <f>A43+1</f>
        <v>#REF!</v>
      </c>
      <c r="B44" s="20">
        <v>167</v>
      </c>
      <c r="C44" s="21" t="s">
        <v>83</v>
      </c>
      <c r="D44" s="22" t="s">
        <v>14</v>
      </c>
      <c r="E44" s="33">
        <v>12</v>
      </c>
      <c r="F44" s="24">
        <f t="shared" si="5"/>
        <v>8280</v>
      </c>
      <c r="G44" s="10"/>
      <c r="H44" s="14">
        <f>G44+F44</f>
        <v>8280</v>
      </c>
      <c r="I44" s="14">
        <v>690</v>
      </c>
      <c r="J44" s="15">
        <f>G44/E44</f>
        <v>0</v>
      </c>
      <c r="K44" s="15">
        <f t="shared" si="6"/>
        <v>8280</v>
      </c>
      <c r="L44" s="21" t="s">
        <v>84</v>
      </c>
    </row>
    <row r="45" spans="1:12" ht="27.6" outlineLevel="1" x14ac:dyDescent="0.3">
      <c r="A45" s="8" t="e">
        <f>A44+1</f>
        <v>#REF!</v>
      </c>
      <c r="B45" s="20">
        <v>168</v>
      </c>
      <c r="C45" s="21" t="s">
        <v>85</v>
      </c>
      <c r="D45" s="22" t="s">
        <v>13</v>
      </c>
      <c r="E45" s="33">
        <v>4</v>
      </c>
      <c r="F45" s="24">
        <f t="shared" si="5"/>
        <v>3520</v>
      </c>
      <c r="G45" s="10"/>
      <c r="H45" s="14">
        <f>G45+F45</f>
        <v>3520</v>
      </c>
      <c r="I45" s="14">
        <v>880</v>
      </c>
      <c r="J45" s="15">
        <f>G45/E45</f>
        <v>0</v>
      </c>
      <c r="K45" s="15">
        <f t="shared" si="6"/>
        <v>3520</v>
      </c>
      <c r="L45" s="21" t="s">
        <v>86</v>
      </c>
    </row>
    <row r="46" spans="1:12" x14ac:dyDescent="0.3">
      <c r="A46" s="38" t="e">
        <f>A45+1</f>
        <v>#REF!</v>
      </c>
      <c r="B46" s="16"/>
      <c r="C46" s="30" t="s">
        <v>87</v>
      </c>
      <c r="D46" s="18"/>
      <c r="E46" s="18"/>
      <c r="F46" s="24">
        <f t="shared" si="5"/>
        <v>0</v>
      </c>
      <c r="G46" s="10"/>
      <c r="H46" s="14"/>
      <c r="I46" s="14"/>
      <c r="J46" s="15"/>
      <c r="K46" s="15">
        <f t="shared" si="6"/>
        <v>0</v>
      </c>
      <c r="L46" s="18"/>
    </row>
    <row r="47" spans="1:12" outlineLevel="1" x14ac:dyDescent="0.3">
      <c r="A47" s="38" t="e">
        <f>A46+1</f>
        <v>#REF!</v>
      </c>
      <c r="B47" s="16"/>
      <c r="C47" s="17" t="s">
        <v>16</v>
      </c>
      <c r="D47" s="18"/>
      <c r="E47" s="18"/>
      <c r="F47" s="24">
        <f t="shared" si="5"/>
        <v>0</v>
      </c>
      <c r="G47" s="10"/>
      <c r="H47" s="14"/>
      <c r="I47" s="14"/>
      <c r="J47" s="15"/>
      <c r="K47" s="15">
        <f t="shared" si="6"/>
        <v>0</v>
      </c>
      <c r="L47" s="18"/>
    </row>
    <row r="48" spans="1:12" outlineLevel="1" x14ac:dyDescent="0.3">
      <c r="A48" s="8" t="e">
        <f>A46</f>
        <v>#REF!</v>
      </c>
      <c r="B48" s="20">
        <v>169</v>
      </c>
      <c r="C48" s="21" t="s">
        <v>34</v>
      </c>
      <c r="D48" s="22" t="s">
        <v>15</v>
      </c>
      <c r="E48" s="31">
        <v>633.22</v>
      </c>
      <c r="F48" s="24">
        <f t="shared" si="5"/>
        <v>430589.60000000003</v>
      </c>
      <c r="G48" s="10"/>
      <c r="H48" s="14">
        <f>G48+F48</f>
        <v>430589.60000000003</v>
      </c>
      <c r="I48" s="14">
        <v>680</v>
      </c>
      <c r="J48" s="15">
        <f>G48/E48</f>
        <v>0</v>
      </c>
      <c r="K48" s="15">
        <f t="shared" si="6"/>
        <v>430589.60000000003</v>
      </c>
      <c r="L48" s="21"/>
    </row>
    <row r="49" spans="1:12" outlineLevel="1" x14ac:dyDescent="0.3">
      <c r="A49" s="8" t="e">
        <f>A48+1</f>
        <v>#REF!</v>
      </c>
      <c r="B49" s="20">
        <v>170</v>
      </c>
      <c r="C49" s="21" t="s">
        <v>35</v>
      </c>
      <c r="D49" s="22" t="s">
        <v>18</v>
      </c>
      <c r="E49" s="37">
        <v>2.90856</v>
      </c>
      <c r="F49" s="24">
        <f t="shared" si="5"/>
        <v>153862.82399999999</v>
      </c>
      <c r="G49" s="10"/>
      <c r="H49" s="14">
        <f>G49+F49</f>
        <v>153862.82399999999</v>
      </c>
      <c r="I49" s="14">
        <v>52900</v>
      </c>
      <c r="J49" s="15">
        <f>G49/E49</f>
        <v>0</v>
      </c>
      <c r="K49" s="15">
        <f t="shared" si="6"/>
        <v>153862.82399999999</v>
      </c>
      <c r="L49" s="21" t="s">
        <v>88</v>
      </c>
    </row>
    <row r="50" spans="1:12" outlineLevel="1" x14ac:dyDescent="0.3">
      <c r="A50" s="8" t="e">
        <f>A49+1</f>
        <v>#REF!</v>
      </c>
      <c r="B50" s="20">
        <v>171</v>
      </c>
      <c r="C50" s="21" t="s">
        <v>20</v>
      </c>
      <c r="D50" s="22" t="s">
        <v>18</v>
      </c>
      <c r="E50" s="37">
        <v>0.22581999999999999</v>
      </c>
      <c r="F50" s="24">
        <f t="shared" si="5"/>
        <v>11945.877999999999</v>
      </c>
      <c r="G50" s="10"/>
      <c r="H50" s="14">
        <f>G50+F50</f>
        <v>11945.877999999999</v>
      </c>
      <c r="I50" s="14">
        <v>52900</v>
      </c>
      <c r="J50" s="15">
        <f>G50/E50</f>
        <v>0</v>
      </c>
      <c r="K50" s="15">
        <f t="shared" si="6"/>
        <v>11945.877999999999</v>
      </c>
      <c r="L50" s="21" t="s">
        <v>89</v>
      </c>
    </row>
    <row r="51" spans="1:12" outlineLevel="1" x14ac:dyDescent="0.3">
      <c r="A51" s="38" t="e">
        <f>A50+1</f>
        <v>#REF!</v>
      </c>
      <c r="B51" s="16"/>
      <c r="C51" s="17" t="s">
        <v>17</v>
      </c>
      <c r="D51" s="18"/>
      <c r="E51" s="18"/>
      <c r="F51" s="24">
        <f t="shared" si="5"/>
        <v>0</v>
      </c>
      <c r="G51" s="10"/>
      <c r="H51" s="14"/>
      <c r="I51" s="14"/>
      <c r="J51" s="15"/>
      <c r="K51" s="15">
        <f t="shared" si="6"/>
        <v>0</v>
      </c>
      <c r="L51" s="18"/>
    </row>
    <row r="52" spans="1:12" ht="41.4" outlineLevel="1" x14ac:dyDescent="0.3">
      <c r="A52" s="8" t="e">
        <f>A51</f>
        <v>#REF!</v>
      </c>
      <c r="B52" s="20">
        <v>172</v>
      </c>
      <c r="C52" s="21" t="s">
        <v>37</v>
      </c>
      <c r="D52" s="22" t="s">
        <v>18</v>
      </c>
      <c r="E52" s="37">
        <v>12.35543</v>
      </c>
      <c r="F52" s="24">
        <f t="shared" si="5"/>
        <v>1457940.74</v>
      </c>
      <c r="G52" s="10"/>
      <c r="H52" s="14">
        <f>G52+F52</f>
        <v>1457940.74</v>
      </c>
      <c r="I52" s="14">
        <v>118000</v>
      </c>
      <c r="J52" s="15">
        <f>G52/E52</f>
        <v>0</v>
      </c>
      <c r="K52" s="15">
        <f t="shared" si="6"/>
        <v>1457940.74</v>
      </c>
      <c r="L52" s="21" t="s">
        <v>38</v>
      </c>
    </row>
    <row r="53" spans="1:12" ht="55.2" outlineLevel="1" x14ac:dyDescent="0.3">
      <c r="A53" s="8" t="e">
        <f>A52+1</f>
        <v>#REF!</v>
      </c>
      <c r="B53" s="20">
        <v>173</v>
      </c>
      <c r="C53" s="21" t="s">
        <v>39</v>
      </c>
      <c r="D53" s="22" t="s">
        <v>13</v>
      </c>
      <c r="E53" s="33">
        <v>152</v>
      </c>
      <c r="F53" s="24">
        <f t="shared" si="5"/>
        <v>103360</v>
      </c>
      <c r="G53" s="10"/>
      <c r="H53" s="14">
        <f>G53+F53</f>
        <v>103360</v>
      </c>
      <c r="I53" s="14">
        <v>680</v>
      </c>
      <c r="J53" s="15">
        <f>G53/E53</f>
        <v>0</v>
      </c>
      <c r="K53" s="15">
        <f t="shared" si="6"/>
        <v>103360</v>
      </c>
      <c r="L53" s="21" t="s">
        <v>90</v>
      </c>
    </row>
    <row r="54" spans="1:12" ht="27.6" outlineLevel="1" x14ac:dyDescent="0.3">
      <c r="A54" s="8" t="e">
        <f>A53+1</f>
        <v>#REF!</v>
      </c>
      <c r="B54" s="20">
        <v>174</v>
      </c>
      <c r="C54" s="21" t="s">
        <v>91</v>
      </c>
      <c r="D54" s="22" t="s">
        <v>15</v>
      </c>
      <c r="E54" s="35">
        <v>17.3</v>
      </c>
      <c r="F54" s="24">
        <f t="shared" si="5"/>
        <v>10034</v>
      </c>
      <c r="G54" s="10"/>
      <c r="H54" s="14">
        <f>G54+F54</f>
        <v>10034</v>
      </c>
      <c r="I54" s="14">
        <v>580</v>
      </c>
      <c r="J54" s="15">
        <f>G54/E54</f>
        <v>0</v>
      </c>
      <c r="K54" s="15">
        <f t="shared" si="6"/>
        <v>10034</v>
      </c>
      <c r="L54" s="21" t="s">
        <v>92</v>
      </c>
    </row>
    <row r="55" spans="1:12" outlineLevel="1" x14ac:dyDescent="0.3">
      <c r="A55" s="38" t="e">
        <f>A54+1</f>
        <v>#REF!</v>
      </c>
      <c r="B55" s="16"/>
      <c r="C55" s="17" t="s">
        <v>41</v>
      </c>
      <c r="D55" s="18"/>
      <c r="E55" s="18"/>
      <c r="F55" s="24">
        <f t="shared" si="5"/>
        <v>0</v>
      </c>
      <c r="G55" s="10"/>
      <c r="H55" s="14"/>
      <c r="I55" s="14"/>
      <c r="J55" s="15"/>
      <c r="K55" s="15">
        <f t="shared" si="6"/>
        <v>0</v>
      </c>
      <c r="L55" s="18"/>
    </row>
    <row r="56" spans="1:12" ht="55.2" outlineLevel="1" x14ac:dyDescent="0.3">
      <c r="A56" s="8" t="e">
        <f>A55</f>
        <v>#REF!</v>
      </c>
      <c r="B56" s="20">
        <v>175</v>
      </c>
      <c r="C56" s="21" t="s">
        <v>42</v>
      </c>
      <c r="D56" s="22" t="s">
        <v>15</v>
      </c>
      <c r="E56" s="34">
        <v>440.23599999999999</v>
      </c>
      <c r="F56" s="24">
        <f t="shared" si="5"/>
        <v>783620.08</v>
      </c>
      <c r="G56" s="10"/>
      <c r="H56" s="14">
        <f>G56+F56</f>
        <v>783620.08</v>
      </c>
      <c r="I56" s="14">
        <v>1780</v>
      </c>
      <c r="J56" s="15">
        <f>G56/E56</f>
        <v>0</v>
      </c>
      <c r="K56" s="15">
        <f t="shared" si="6"/>
        <v>783620.08</v>
      </c>
      <c r="L56" s="21" t="s">
        <v>43</v>
      </c>
    </row>
    <row r="57" spans="1:12" ht="27.6" outlineLevel="1" x14ac:dyDescent="0.3">
      <c r="A57" s="8" t="e">
        <f>A56+1</f>
        <v>#REF!</v>
      </c>
      <c r="B57" s="20">
        <v>176</v>
      </c>
      <c r="C57" s="21" t="s">
        <v>44</v>
      </c>
      <c r="D57" s="22" t="s">
        <v>19</v>
      </c>
      <c r="E57" s="33">
        <v>138</v>
      </c>
      <c r="F57" s="24">
        <f t="shared" si="5"/>
        <v>121440</v>
      </c>
      <c r="G57" s="10"/>
      <c r="H57" s="14">
        <f>G57+F57</f>
        <v>121440</v>
      </c>
      <c r="I57" s="14">
        <v>880</v>
      </c>
      <c r="J57" s="15">
        <f>G57/E57</f>
        <v>0</v>
      </c>
      <c r="K57" s="15">
        <f t="shared" si="6"/>
        <v>121440</v>
      </c>
      <c r="L57" s="21" t="s">
        <v>93</v>
      </c>
    </row>
    <row r="58" spans="1:12" outlineLevel="1" x14ac:dyDescent="0.3">
      <c r="A58" s="38" t="e">
        <f>A57+1</f>
        <v>#REF!</v>
      </c>
      <c r="B58" s="16"/>
      <c r="C58" s="17" t="s">
        <v>46</v>
      </c>
      <c r="D58" s="18"/>
      <c r="E58" s="18"/>
      <c r="F58" s="24">
        <f t="shared" si="5"/>
        <v>0</v>
      </c>
      <c r="G58" s="10"/>
      <c r="H58" s="14"/>
      <c r="I58" s="14"/>
      <c r="J58" s="15"/>
      <c r="K58" s="15">
        <f t="shared" si="6"/>
        <v>0</v>
      </c>
      <c r="L58" s="18"/>
    </row>
    <row r="59" spans="1:12" ht="27.6" outlineLevel="1" x14ac:dyDescent="0.3">
      <c r="A59" s="8" t="e">
        <f>A58</f>
        <v>#REF!</v>
      </c>
      <c r="B59" s="20">
        <v>177</v>
      </c>
      <c r="C59" s="21" t="s">
        <v>21</v>
      </c>
      <c r="D59" s="22" t="s">
        <v>15</v>
      </c>
      <c r="E59" s="33">
        <v>1367</v>
      </c>
      <c r="F59" s="24">
        <f t="shared" si="5"/>
        <v>2296560</v>
      </c>
      <c r="G59" s="10"/>
      <c r="H59" s="14">
        <f t="shared" ref="H59:H68" si="7">G59+F59</f>
        <v>2296560</v>
      </c>
      <c r="I59" s="14">
        <v>1680</v>
      </c>
      <c r="J59" s="15">
        <f t="shared" ref="J59:J68" si="8">G59/E59</f>
        <v>0</v>
      </c>
      <c r="K59" s="15">
        <f t="shared" si="6"/>
        <v>2296560</v>
      </c>
      <c r="L59" s="21" t="s">
        <v>94</v>
      </c>
    </row>
    <row r="60" spans="1:12" ht="27.6" outlineLevel="1" x14ac:dyDescent="0.3">
      <c r="A60" s="8" t="e">
        <f t="shared" ref="A60:A69" si="9">A59+1</f>
        <v>#REF!</v>
      </c>
      <c r="B60" s="20">
        <v>178</v>
      </c>
      <c r="C60" s="21" t="s">
        <v>22</v>
      </c>
      <c r="D60" s="22" t="s">
        <v>15</v>
      </c>
      <c r="E60" s="31">
        <v>1370.75</v>
      </c>
      <c r="F60" s="24">
        <f t="shared" si="5"/>
        <v>130221.25</v>
      </c>
      <c r="G60" s="10"/>
      <c r="H60" s="14">
        <f t="shared" si="7"/>
        <v>130221.25</v>
      </c>
      <c r="I60" s="14">
        <v>95</v>
      </c>
      <c r="J60" s="15">
        <f t="shared" si="8"/>
        <v>0</v>
      </c>
      <c r="K60" s="15">
        <f t="shared" si="6"/>
        <v>130221.25</v>
      </c>
      <c r="L60" s="21" t="s">
        <v>23</v>
      </c>
    </row>
    <row r="61" spans="1:12" ht="27.6" outlineLevel="1" x14ac:dyDescent="0.3">
      <c r="A61" s="8" t="e">
        <f t="shared" si="9"/>
        <v>#REF!</v>
      </c>
      <c r="B61" s="20">
        <v>179</v>
      </c>
      <c r="C61" s="21" t="s">
        <v>24</v>
      </c>
      <c r="D61" s="22" t="s">
        <v>15</v>
      </c>
      <c r="E61" s="31">
        <v>1387.56</v>
      </c>
      <c r="F61" s="24">
        <f t="shared" si="5"/>
        <v>666028.79999999993</v>
      </c>
      <c r="G61" s="10"/>
      <c r="H61" s="14">
        <f t="shared" si="7"/>
        <v>666028.79999999993</v>
      </c>
      <c r="I61" s="14">
        <v>480</v>
      </c>
      <c r="J61" s="15">
        <f t="shared" si="8"/>
        <v>0</v>
      </c>
      <c r="K61" s="15">
        <f t="shared" si="6"/>
        <v>666028.79999999993</v>
      </c>
      <c r="L61" s="21" t="s">
        <v>25</v>
      </c>
    </row>
    <row r="62" spans="1:12" ht="27.6" outlineLevel="1" x14ac:dyDescent="0.3">
      <c r="A62" s="8" t="e">
        <f t="shared" si="9"/>
        <v>#REF!</v>
      </c>
      <c r="B62" s="20">
        <v>180</v>
      </c>
      <c r="C62" s="21" t="s">
        <v>49</v>
      </c>
      <c r="D62" s="22" t="s">
        <v>15</v>
      </c>
      <c r="E62" s="31">
        <v>1370.75</v>
      </c>
      <c r="F62" s="24">
        <f t="shared" si="5"/>
        <v>795035</v>
      </c>
      <c r="G62" s="10"/>
      <c r="H62" s="14">
        <f t="shared" si="7"/>
        <v>795035</v>
      </c>
      <c r="I62" s="14">
        <v>580</v>
      </c>
      <c r="J62" s="15">
        <f t="shared" si="8"/>
        <v>0</v>
      </c>
      <c r="K62" s="15">
        <f t="shared" si="6"/>
        <v>795035</v>
      </c>
      <c r="L62" s="21" t="s">
        <v>95</v>
      </c>
    </row>
    <row r="63" spans="1:12" ht="27.6" outlineLevel="1" x14ac:dyDescent="0.3">
      <c r="A63" s="8" t="e">
        <f t="shared" si="9"/>
        <v>#REF!</v>
      </c>
      <c r="B63" s="20">
        <v>181</v>
      </c>
      <c r="C63" s="21" t="s">
        <v>27</v>
      </c>
      <c r="D63" s="22" t="s">
        <v>15</v>
      </c>
      <c r="E63" s="35">
        <v>1395.2</v>
      </c>
      <c r="F63" s="24">
        <f t="shared" si="5"/>
        <v>809216</v>
      </c>
      <c r="G63" s="10"/>
      <c r="H63" s="14">
        <f t="shared" si="7"/>
        <v>809216</v>
      </c>
      <c r="I63" s="14">
        <v>580</v>
      </c>
      <c r="J63" s="15">
        <f t="shared" si="8"/>
        <v>0</v>
      </c>
      <c r="K63" s="15">
        <f t="shared" si="6"/>
        <v>809216</v>
      </c>
      <c r="L63" s="21" t="s">
        <v>96</v>
      </c>
    </row>
    <row r="64" spans="1:12" ht="27.6" outlineLevel="1" x14ac:dyDescent="0.3">
      <c r="A64" s="8" t="e">
        <f t="shared" si="9"/>
        <v>#REF!</v>
      </c>
      <c r="B64" s="20">
        <v>182</v>
      </c>
      <c r="C64" s="21" t="s">
        <v>28</v>
      </c>
      <c r="D64" s="22" t="s">
        <v>15</v>
      </c>
      <c r="E64" s="31">
        <v>1393.64</v>
      </c>
      <c r="F64" s="24">
        <f t="shared" si="5"/>
        <v>947675.20000000007</v>
      </c>
      <c r="G64" s="10"/>
      <c r="H64" s="14">
        <f t="shared" si="7"/>
        <v>947675.20000000007</v>
      </c>
      <c r="I64" s="14">
        <v>680</v>
      </c>
      <c r="J64" s="15">
        <f t="shared" si="8"/>
        <v>0</v>
      </c>
      <c r="K64" s="15">
        <f t="shared" si="6"/>
        <v>947675.20000000007</v>
      </c>
      <c r="L64" s="25" t="s">
        <v>53</v>
      </c>
    </row>
    <row r="65" spans="1:12" ht="27.6" outlineLevel="1" x14ac:dyDescent="0.3">
      <c r="A65" s="8" t="e">
        <f t="shared" si="9"/>
        <v>#REF!</v>
      </c>
      <c r="B65" s="20">
        <v>183</v>
      </c>
      <c r="C65" s="21" t="s">
        <v>30</v>
      </c>
      <c r="D65" s="22" t="s">
        <v>15</v>
      </c>
      <c r="E65" s="31">
        <v>1411.11</v>
      </c>
      <c r="F65" s="24">
        <f t="shared" si="5"/>
        <v>959554.79999999993</v>
      </c>
      <c r="G65" s="10"/>
      <c r="H65" s="14">
        <f t="shared" si="7"/>
        <v>959554.79999999993</v>
      </c>
      <c r="I65" s="14">
        <v>680</v>
      </c>
      <c r="J65" s="15">
        <f t="shared" si="8"/>
        <v>0</v>
      </c>
      <c r="K65" s="15">
        <f t="shared" si="6"/>
        <v>959554.79999999993</v>
      </c>
      <c r="L65" s="25" t="s">
        <v>32</v>
      </c>
    </row>
    <row r="66" spans="1:12" ht="27.6" outlineLevel="1" x14ac:dyDescent="0.3">
      <c r="A66" s="8" t="e">
        <f t="shared" si="9"/>
        <v>#REF!</v>
      </c>
      <c r="B66" s="20">
        <v>184</v>
      </c>
      <c r="C66" s="21" t="s">
        <v>54</v>
      </c>
      <c r="D66" s="22" t="s">
        <v>15</v>
      </c>
      <c r="E66" s="34">
        <v>107.55500000000001</v>
      </c>
      <c r="F66" s="24">
        <f t="shared" si="5"/>
        <v>159181.40000000002</v>
      </c>
      <c r="G66" s="10"/>
      <c r="H66" s="14">
        <f t="shared" si="7"/>
        <v>159181.40000000002</v>
      </c>
      <c r="I66" s="14">
        <v>1480</v>
      </c>
      <c r="J66" s="15">
        <f t="shared" si="8"/>
        <v>0</v>
      </c>
      <c r="K66" s="15">
        <f t="shared" si="6"/>
        <v>159181.40000000002</v>
      </c>
      <c r="L66" s="21" t="s">
        <v>55</v>
      </c>
    </row>
    <row r="67" spans="1:12" outlineLevel="1" x14ac:dyDescent="0.3">
      <c r="A67" s="8" t="e">
        <f t="shared" si="9"/>
        <v>#REF!</v>
      </c>
      <c r="B67" s="20">
        <v>185</v>
      </c>
      <c r="C67" s="21" t="s">
        <v>97</v>
      </c>
      <c r="D67" s="22" t="s">
        <v>15</v>
      </c>
      <c r="E67" s="31">
        <v>126.41</v>
      </c>
      <c r="F67" s="24">
        <f t="shared" si="5"/>
        <v>112504.9</v>
      </c>
      <c r="G67" s="10"/>
      <c r="H67" s="14">
        <f t="shared" si="7"/>
        <v>112504.9</v>
      </c>
      <c r="I67" s="14">
        <v>890</v>
      </c>
      <c r="J67" s="15">
        <f t="shared" si="8"/>
        <v>0</v>
      </c>
      <c r="K67" s="15">
        <f t="shared" si="6"/>
        <v>112504.9</v>
      </c>
      <c r="L67" s="21" t="s">
        <v>57</v>
      </c>
    </row>
    <row r="68" spans="1:12" ht="27.6" outlineLevel="1" x14ac:dyDescent="0.3">
      <c r="A68" s="8" t="e">
        <f t="shared" si="9"/>
        <v>#REF!</v>
      </c>
      <c r="B68" s="20">
        <v>186</v>
      </c>
      <c r="C68" s="21" t="s">
        <v>58</v>
      </c>
      <c r="D68" s="22" t="s">
        <v>13</v>
      </c>
      <c r="E68" s="33">
        <v>2005</v>
      </c>
      <c r="F68" s="24">
        <f t="shared" si="5"/>
        <v>30075</v>
      </c>
      <c r="G68" s="10"/>
      <c r="H68" s="14">
        <f t="shared" si="7"/>
        <v>30075</v>
      </c>
      <c r="I68" s="14">
        <v>15</v>
      </c>
      <c r="J68" s="15">
        <f t="shared" si="8"/>
        <v>0</v>
      </c>
      <c r="K68" s="15">
        <f t="shared" si="6"/>
        <v>30075</v>
      </c>
      <c r="L68" s="21" t="s">
        <v>98</v>
      </c>
    </row>
    <row r="69" spans="1:12" outlineLevel="1" x14ac:dyDescent="0.3">
      <c r="A69" s="38" t="e">
        <f t="shared" si="9"/>
        <v>#REF!</v>
      </c>
      <c r="B69" s="16"/>
      <c r="C69" s="17" t="s">
        <v>60</v>
      </c>
      <c r="D69" s="18"/>
      <c r="E69" s="18"/>
      <c r="F69" s="24">
        <f t="shared" si="5"/>
        <v>0</v>
      </c>
      <c r="G69" s="10"/>
      <c r="H69" s="14"/>
      <c r="I69" s="14"/>
      <c r="J69" s="15"/>
      <c r="K69" s="15">
        <f t="shared" si="6"/>
        <v>0</v>
      </c>
      <c r="L69" s="18"/>
    </row>
    <row r="70" spans="1:12" ht="69" outlineLevel="1" x14ac:dyDescent="0.3">
      <c r="A70" s="8" t="e">
        <f>A69</f>
        <v>#REF!</v>
      </c>
      <c r="B70" s="20">
        <v>187</v>
      </c>
      <c r="C70" s="21" t="s">
        <v>61</v>
      </c>
      <c r="D70" s="22" t="s">
        <v>13</v>
      </c>
      <c r="E70" s="33">
        <v>3</v>
      </c>
      <c r="F70" s="24">
        <f t="shared" si="5"/>
        <v>192000</v>
      </c>
      <c r="G70" s="10"/>
      <c r="H70" s="14">
        <f>G70+F70</f>
        <v>192000</v>
      </c>
      <c r="I70" s="14">
        <v>64000</v>
      </c>
      <c r="J70" s="15">
        <f>G70/E70</f>
        <v>0</v>
      </c>
      <c r="K70" s="15">
        <f t="shared" si="6"/>
        <v>192000</v>
      </c>
      <c r="L70" s="21" t="s">
        <v>99</v>
      </c>
    </row>
    <row r="71" spans="1:12" outlineLevel="1" x14ac:dyDescent="0.3">
      <c r="A71" s="38" t="e">
        <f>A70+1</f>
        <v>#REF!</v>
      </c>
      <c r="B71" s="16"/>
      <c r="C71" s="17" t="s">
        <v>63</v>
      </c>
      <c r="D71" s="18"/>
      <c r="E71" s="18"/>
      <c r="F71" s="24">
        <f t="shared" si="5"/>
        <v>0</v>
      </c>
      <c r="G71" s="10"/>
      <c r="H71" s="14"/>
      <c r="I71" s="14"/>
      <c r="J71" s="15"/>
      <c r="K71" s="15">
        <f t="shared" si="6"/>
        <v>0</v>
      </c>
      <c r="L71" s="18"/>
    </row>
    <row r="72" spans="1:12" ht="96.6" outlineLevel="1" x14ac:dyDescent="0.3">
      <c r="A72" s="8" t="e">
        <f>A71</f>
        <v>#REF!</v>
      </c>
      <c r="B72" s="20">
        <v>188</v>
      </c>
      <c r="C72" s="21" t="s">
        <v>64</v>
      </c>
      <c r="D72" s="22" t="s">
        <v>15</v>
      </c>
      <c r="E72" s="33">
        <v>495</v>
      </c>
      <c r="F72" s="24">
        <f t="shared" si="5"/>
        <v>8860500</v>
      </c>
      <c r="G72" s="24">
        <f>J72*E72</f>
        <v>0</v>
      </c>
      <c r="H72" s="14">
        <f>G72+F72</f>
        <v>8860500</v>
      </c>
      <c r="I72" s="78">
        <v>17900</v>
      </c>
      <c r="J72" s="15"/>
      <c r="K72" s="15">
        <f t="shared" si="6"/>
        <v>8860500</v>
      </c>
      <c r="L72" s="21" t="s">
        <v>100</v>
      </c>
    </row>
    <row r="73" spans="1:12" ht="27.6" outlineLevel="1" x14ac:dyDescent="0.3">
      <c r="A73" s="8" t="e">
        <f>A72+1</f>
        <v>#REF!</v>
      </c>
      <c r="B73" s="20">
        <v>189</v>
      </c>
      <c r="C73" s="21" t="s">
        <v>66</v>
      </c>
      <c r="D73" s="22" t="s">
        <v>67</v>
      </c>
      <c r="E73" s="33">
        <v>120</v>
      </c>
      <c r="F73" s="24">
        <f t="shared" si="5"/>
        <v>117600</v>
      </c>
      <c r="G73" s="24">
        <f>J73*E73</f>
        <v>2650800</v>
      </c>
      <c r="H73" s="14">
        <f>G73+F73</f>
        <v>2768400</v>
      </c>
      <c r="I73" s="78">
        <v>980</v>
      </c>
      <c r="J73" s="79">
        <v>22090</v>
      </c>
      <c r="K73" s="15">
        <f t="shared" si="6"/>
        <v>2768400</v>
      </c>
      <c r="L73" s="21" t="s">
        <v>68</v>
      </c>
    </row>
    <row r="74" spans="1:12" ht="41.4" outlineLevel="1" x14ac:dyDescent="0.3">
      <c r="A74" s="38" t="e">
        <f>A73+1</f>
        <v>#REF!</v>
      </c>
      <c r="B74" s="16"/>
      <c r="C74" s="17" t="s">
        <v>69</v>
      </c>
      <c r="D74" s="18"/>
      <c r="E74" s="18"/>
      <c r="F74" s="24">
        <f t="shared" si="5"/>
        <v>0</v>
      </c>
      <c r="G74" s="10"/>
      <c r="H74" s="14"/>
      <c r="I74" s="14"/>
      <c r="J74" s="15"/>
      <c r="K74" s="15">
        <f t="shared" si="6"/>
        <v>0</v>
      </c>
      <c r="L74" s="18"/>
    </row>
    <row r="75" spans="1:12" outlineLevel="1" x14ac:dyDescent="0.3">
      <c r="A75" s="8" t="e">
        <f>A74</f>
        <v>#REF!</v>
      </c>
      <c r="B75" s="20">
        <v>190</v>
      </c>
      <c r="C75" s="21" t="s">
        <v>101</v>
      </c>
      <c r="D75" s="22" t="s">
        <v>14</v>
      </c>
      <c r="E75" s="35">
        <v>1943.6</v>
      </c>
      <c r="F75" s="24">
        <f t="shared" si="5"/>
        <v>738568</v>
      </c>
      <c r="G75" s="10"/>
      <c r="H75" s="14">
        <f>G75+F75</f>
        <v>738568</v>
      </c>
      <c r="I75" s="14">
        <v>380</v>
      </c>
      <c r="J75" s="15">
        <f>G75/E75</f>
        <v>0</v>
      </c>
      <c r="K75" s="15">
        <f t="shared" si="6"/>
        <v>738568</v>
      </c>
      <c r="L75" s="25" t="s">
        <v>71</v>
      </c>
    </row>
    <row r="76" spans="1:12" outlineLevel="1" x14ac:dyDescent="0.3">
      <c r="A76" s="38" t="e">
        <f>A75+1</f>
        <v>#REF!</v>
      </c>
      <c r="B76" s="16"/>
      <c r="C76" s="17" t="s">
        <v>102</v>
      </c>
      <c r="D76" s="18"/>
      <c r="E76" s="18"/>
      <c r="F76" s="24">
        <f t="shared" si="5"/>
        <v>0</v>
      </c>
      <c r="G76" s="10"/>
      <c r="H76" s="14"/>
      <c r="I76" s="14"/>
      <c r="J76" s="15"/>
      <c r="K76" s="15">
        <f t="shared" si="6"/>
        <v>0</v>
      </c>
      <c r="L76" s="18"/>
    </row>
    <row r="77" spans="1:12" ht="41.4" outlineLevel="1" x14ac:dyDescent="0.3">
      <c r="A77" s="8" t="e">
        <f>A76</f>
        <v>#REF!</v>
      </c>
      <c r="B77" s="20">
        <v>191</v>
      </c>
      <c r="C77" s="21" t="s">
        <v>73</v>
      </c>
      <c r="D77" s="22" t="s">
        <v>18</v>
      </c>
      <c r="E77" s="32">
        <v>4.4603999999999999</v>
      </c>
      <c r="F77" s="24">
        <f t="shared" si="5"/>
        <v>352371.6</v>
      </c>
      <c r="G77" s="10"/>
      <c r="H77" s="14">
        <f>G77+F77</f>
        <v>352371.6</v>
      </c>
      <c r="I77" s="14">
        <v>79000</v>
      </c>
      <c r="J77" s="15">
        <f>G77/E77</f>
        <v>0</v>
      </c>
      <c r="K77" s="15">
        <f t="shared" si="6"/>
        <v>352371.6</v>
      </c>
      <c r="L77" s="21" t="s">
        <v>103</v>
      </c>
    </row>
    <row r="78" spans="1:12" outlineLevel="1" x14ac:dyDescent="0.3">
      <c r="A78" s="38" t="e">
        <f>A77+1</f>
        <v>#REF!</v>
      </c>
      <c r="B78" s="16"/>
      <c r="C78" s="17" t="s">
        <v>75</v>
      </c>
      <c r="D78" s="18"/>
      <c r="E78" s="18"/>
      <c r="F78" s="24">
        <f t="shared" si="5"/>
        <v>0</v>
      </c>
      <c r="G78" s="10"/>
      <c r="H78" s="14"/>
      <c r="I78" s="14"/>
      <c r="J78" s="15"/>
      <c r="K78" s="15">
        <f t="shared" si="6"/>
        <v>0</v>
      </c>
      <c r="L78" s="18"/>
    </row>
    <row r="79" spans="1:12" ht="27.6" outlineLevel="1" x14ac:dyDescent="0.3">
      <c r="A79" s="8" t="e">
        <f>A78</f>
        <v>#REF!</v>
      </c>
      <c r="B79" s="20">
        <v>192</v>
      </c>
      <c r="C79" s="21" t="s">
        <v>76</v>
      </c>
      <c r="D79" s="22" t="s">
        <v>15</v>
      </c>
      <c r="E79" s="31">
        <v>506.64</v>
      </c>
      <c r="F79" s="24">
        <f t="shared" si="5"/>
        <v>316650</v>
      </c>
      <c r="G79" s="10"/>
      <c r="H79" s="14">
        <f>G79+F79</f>
        <v>316650</v>
      </c>
      <c r="I79" s="14">
        <v>625</v>
      </c>
      <c r="J79" s="15">
        <f>G79/E79</f>
        <v>0</v>
      </c>
      <c r="K79" s="15">
        <f t="shared" si="6"/>
        <v>316650</v>
      </c>
      <c r="L79" s="21" t="s">
        <v>104</v>
      </c>
    </row>
    <row r="80" spans="1:12" outlineLevel="1" x14ac:dyDescent="0.3">
      <c r="A80" s="38" t="e">
        <f>A79+1</f>
        <v>#REF!</v>
      </c>
      <c r="B80" s="16"/>
      <c r="C80" s="17" t="s">
        <v>78</v>
      </c>
      <c r="D80" s="18"/>
      <c r="E80" s="18"/>
      <c r="F80" s="24">
        <f t="shared" si="5"/>
        <v>0</v>
      </c>
      <c r="G80" s="10"/>
      <c r="H80" s="14"/>
      <c r="I80" s="14"/>
      <c r="J80" s="15"/>
      <c r="K80" s="15">
        <f t="shared" si="6"/>
        <v>0</v>
      </c>
      <c r="L80" s="18"/>
    </row>
    <row r="81" spans="1:12" ht="110.4" outlineLevel="1" x14ac:dyDescent="0.3">
      <c r="A81" s="8" t="e">
        <f>A80</f>
        <v>#REF!</v>
      </c>
      <c r="B81" s="20">
        <v>193</v>
      </c>
      <c r="C81" s="21" t="s">
        <v>79</v>
      </c>
      <c r="D81" s="22" t="s">
        <v>14</v>
      </c>
      <c r="E81" s="33">
        <v>228</v>
      </c>
      <c r="F81" s="24">
        <f t="shared" si="5"/>
        <v>157320</v>
      </c>
      <c r="G81" s="10"/>
      <c r="H81" s="14">
        <f>G81+F81</f>
        <v>157320</v>
      </c>
      <c r="I81" s="14">
        <v>690</v>
      </c>
      <c r="J81" s="15">
        <f>G81/E81</f>
        <v>0</v>
      </c>
      <c r="K81" s="15">
        <f t="shared" si="6"/>
        <v>157320</v>
      </c>
      <c r="L81" s="21" t="s">
        <v>105</v>
      </c>
    </row>
    <row r="82" spans="1:12" ht="27.6" outlineLevel="1" x14ac:dyDescent="0.3">
      <c r="A82" s="8" t="e">
        <f>A81+1</f>
        <v>#REF!</v>
      </c>
      <c r="B82" s="20">
        <v>194</v>
      </c>
      <c r="C82" s="21" t="s">
        <v>81</v>
      </c>
      <c r="D82" s="22" t="s">
        <v>13</v>
      </c>
      <c r="E82" s="33">
        <v>18</v>
      </c>
      <c r="F82" s="24">
        <f t="shared" si="5"/>
        <v>12420</v>
      </c>
      <c r="G82" s="10"/>
      <c r="H82" s="14">
        <f>G82+F82</f>
        <v>12420</v>
      </c>
      <c r="I82" s="14">
        <v>690</v>
      </c>
      <c r="J82" s="15">
        <f>G82/E82</f>
        <v>0</v>
      </c>
      <c r="K82" s="15">
        <f t="shared" si="6"/>
        <v>12420</v>
      </c>
      <c r="L82" s="21" t="s">
        <v>82</v>
      </c>
    </row>
    <row r="83" spans="1:12" ht="69" outlineLevel="1" x14ac:dyDescent="0.3">
      <c r="A83" s="8" t="e">
        <f>A82+1</f>
        <v>#REF!</v>
      </c>
      <c r="B83" s="20">
        <v>195</v>
      </c>
      <c r="C83" s="21" t="s">
        <v>83</v>
      </c>
      <c r="D83" s="22" t="s">
        <v>14</v>
      </c>
      <c r="E83" s="33">
        <v>72</v>
      </c>
      <c r="F83" s="24">
        <f t="shared" si="5"/>
        <v>49680</v>
      </c>
      <c r="G83" s="10"/>
      <c r="H83" s="14">
        <f>G83+F83</f>
        <v>49680</v>
      </c>
      <c r="I83" s="14">
        <v>690</v>
      </c>
      <c r="J83" s="15">
        <f>G83/E83</f>
        <v>0</v>
      </c>
      <c r="K83" s="15">
        <f t="shared" si="6"/>
        <v>49680</v>
      </c>
      <c r="L83" s="21" t="s">
        <v>106</v>
      </c>
    </row>
    <row r="84" spans="1:12" ht="27.6" outlineLevel="1" x14ac:dyDescent="0.3">
      <c r="A84" s="8" t="e">
        <f>A83+1</f>
        <v>#REF!</v>
      </c>
      <c r="B84" s="20">
        <v>196</v>
      </c>
      <c r="C84" s="21" t="s">
        <v>85</v>
      </c>
      <c r="D84" s="22" t="s">
        <v>13</v>
      </c>
      <c r="E84" s="33">
        <v>18</v>
      </c>
      <c r="F84" s="24">
        <f t="shared" si="5"/>
        <v>12420</v>
      </c>
      <c r="G84" s="10"/>
      <c r="H84" s="14">
        <f>G84+F84</f>
        <v>12420</v>
      </c>
      <c r="I84" s="14">
        <v>690</v>
      </c>
      <c r="J84" s="15">
        <f>G84/E84</f>
        <v>0</v>
      </c>
      <c r="K84" s="15">
        <f t="shared" si="6"/>
        <v>12420</v>
      </c>
      <c r="L84" s="21" t="s">
        <v>107</v>
      </c>
    </row>
    <row r="85" spans="1:12" x14ac:dyDescent="0.3">
      <c r="A85" s="8"/>
      <c r="B85" s="41"/>
      <c r="C85" s="30" t="s">
        <v>108</v>
      </c>
      <c r="D85" s="19"/>
      <c r="E85" s="19"/>
      <c r="F85" s="24">
        <f t="shared" si="5"/>
        <v>0</v>
      </c>
      <c r="G85" s="10"/>
      <c r="H85" s="14"/>
      <c r="I85" s="14"/>
      <c r="J85" s="15"/>
      <c r="K85" s="15">
        <f t="shared" si="6"/>
        <v>0</v>
      </c>
      <c r="L85" s="19"/>
    </row>
    <row r="86" spans="1:12" outlineLevel="1" x14ac:dyDescent="0.3">
      <c r="A86" s="8"/>
      <c r="B86" s="16"/>
      <c r="C86" s="17" t="s">
        <v>16</v>
      </c>
      <c r="D86" s="18"/>
      <c r="E86" s="18"/>
      <c r="F86" s="24">
        <f t="shared" si="5"/>
        <v>0</v>
      </c>
      <c r="G86" s="10"/>
      <c r="H86" s="14"/>
      <c r="I86" s="14"/>
      <c r="J86" s="15"/>
      <c r="K86" s="15">
        <f t="shared" si="6"/>
        <v>0</v>
      </c>
      <c r="L86" s="18"/>
    </row>
    <row r="87" spans="1:12" outlineLevel="1" x14ac:dyDescent="0.3">
      <c r="A87" s="8" t="e">
        <f>A84</f>
        <v>#REF!</v>
      </c>
      <c r="B87" s="20">
        <v>197</v>
      </c>
      <c r="C87" s="21" t="s">
        <v>34</v>
      </c>
      <c r="D87" s="22" t="s">
        <v>15</v>
      </c>
      <c r="E87" s="31">
        <v>809.96</v>
      </c>
      <c r="F87" s="24">
        <f t="shared" si="5"/>
        <v>550772.80000000005</v>
      </c>
      <c r="G87" s="10"/>
      <c r="H87" s="14">
        <f>G87+F87</f>
        <v>550772.80000000005</v>
      </c>
      <c r="I87" s="14">
        <v>680</v>
      </c>
      <c r="J87" s="15">
        <f>G87/E87</f>
        <v>0</v>
      </c>
      <c r="K87" s="15">
        <f t="shared" si="6"/>
        <v>550772.80000000005</v>
      </c>
      <c r="L87" s="21"/>
    </row>
    <row r="88" spans="1:12" outlineLevel="1" x14ac:dyDescent="0.3">
      <c r="A88" s="8" t="e">
        <f>A87+1</f>
        <v>#REF!</v>
      </c>
      <c r="B88" s="20">
        <v>198</v>
      </c>
      <c r="C88" s="21" t="s">
        <v>35</v>
      </c>
      <c r="D88" s="22" t="s">
        <v>18</v>
      </c>
      <c r="E88" s="37">
        <v>3.0522399999999998</v>
      </c>
      <c r="F88" s="24">
        <f t="shared" si="5"/>
        <v>161463.49599999998</v>
      </c>
      <c r="G88" s="10"/>
      <c r="H88" s="14">
        <f>G88+F88</f>
        <v>161463.49599999998</v>
      </c>
      <c r="I88" s="14">
        <v>52900</v>
      </c>
      <c r="J88" s="15">
        <f>G88/E88</f>
        <v>0</v>
      </c>
      <c r="K88" s="15">
        <f t="shared" si="6"/>
        <v>161463.49599999998</v>
      </c>
      <c r="L88" s="21" t="s">
        <v>109</v>
      </c>
    </row>
    <row r="89" spans="1:12" outlineLevel="1" x14ac:dyDescent="0.3">
      <c r="A89" s="8" t="e">
        <f>A88+1</f>
        <v>#REF!</v>
      </c>
      <c r="B89" s="20">
        <v>199</v>
      </c>
      <c r="C89" s="21" t="s">
        <v>20</v>
      </c>
      <c r="D89" s="22" t="s">
        <v>18</v>
      </c>
      <c r="E89" s="37">
        <v>0.30414999999999998</v>
      </c>
      <c r="F89" s="24">
        <f t="shared" si="5"/>
        <v>16089.534999999998</v>
      </c>
      <c r="G89" s="10"/>
      <c r="H89" s="14">
        <f>G89+F89</f>
        <v>16089.534999999998</v>
      </c>
      <c r="I89" s="14">
        <v>52900</v>
      </c>
      <c r="J89" s="15">
        <f>G89/E89</f>
        <v>0</v>
      </c>
      <c r="K89" s="15">
        <f t="shared" si="6"/>
        <v>16089.534999999998</v>
      </c>
      <c r="L89" s="21" t="s">
        <v>110</v>
      </c>
    </row>
    <row r="90" spans="1:12" outlineLevel="1" x14ac:dyDescent="0.3">
      <c r="A90" s="38" t="e">
        <f>A89+1</f>
        <v>#REF!</v>
      </c>
      <c r="B90" s="41"/>
      <c r="C90" s="17" t="s">
        <v>17</v>
      </c>
      <c r="D90" s="19"/>
      <c r="E90" s="19"/>
      <c r="F90" s="24">
        <f t="shared" si="5"/>
        <v>0</v>
      </c>
      <c r="G90" s="10"/>
      <c r="H90" s="14"/>
      <c r="I90" s="14"/>
      <c r="J90" s="15"/>
      <c r="K90" s="15">
        <f t="shared" si="6"/>
        <v>0</v>
      </c>
      <c r="L90" s="19"/>
    </row>
    <row r="91" spans="1:12" ht="55.2" outlineLevel="1" x14ac:dyDescent="0.3">
      <c r="A91" s="8" t="e">
        <f>A90</f>
        <v>#REF!</v>
      </c>
      <c r="B91" s="20">
        <v>200</v>
      </c>
      <c r="C91" s="21" t="s">
        <v>37</v>
      </c>
      <c r="D91" s="22" t="s">
        <v>18</v>
      </c>
      <c r="E91" s="37">
        <v>18.367360000000001</v>
      </c>
      <c r="F91" s="24">
        <f t="shared" si="5"/>
        <v>2167348.48</v>
      </c>
      <c r="G91" s="10"/>
      <c r="H91" s="14">
        <f>G91+F91</f>
        <v>2167348.48</v>
      </c>
      <c r="I91" s="14">
        <v>118000</v>
      </c>
      <c r="J91" s="15">
        <f>G91/E91</f>
        <v>0</v>
      </c>
      <c r="K91" s="15">
        <f t="shared" si="6"/>
        <v>2167348.48</v>
      </c>
      <c r="L91" s="21" t="s">
        <v>111</v>
      </c>
    </row>
    <row r="92" spans="1:12" ht="69" outlineLevel="1" x14ac:dyDescent="0.3">
      <c r="A92" s="8" t="e">
        <f>A91+1</f>
        <v>#REF!</v>
      </c>
      <c r="B92" s="20">
        <v>201</v>
      </c>
      <c r="C92" s="21" t="s">
        <v>39</v>
      </c>
      <c r="D92" s="22" t="s">
        <v>13</v>
      </c>
      <c r="E92" s="33">
        <v>296</v>
      </c>
      <c r="F92" s="24">
        <f t="shared" si="5"/>
        <v>201280</v>
      </c>
      <c r="G92" s="10"/>
      <c r="H92" s="14">
        <f>G92+F92</f>
        <v>201280</v>
      </c>
      <c r="I92" s="14">
        <v>680</v>
      </c>
      <c r="J92" s="15">
        <f>G92/E92</f>
        <v>0</v>
      </c>
      <c r="K92" s="15">
        <f t="shared" si="6"/>
        <v>201280</v>
      </c>
      <c r="L92" s="21" t="s">
        <v>112</v>
      </c>
    </row>
    <row r="93" spans="1:12" ht="27.6" outlineLevel="1" x14ac:dyDescent="0.3">
      <c r="A93" s="8" t="e">
        <f>A92+1</f>
        <v>#REF!</v>
      </c>
      <c r="B93" s="20">
        <v>202</v>
      </c>
      <c r="C93" s="21" t="s">
        <v>91</v>
      </c>
      <c r="D93" s="22" t="s">
        <v>15</v>
      </c>
      <c r="E93" s="35">
        <v>25.4</v>
      </c>
      <c r="F93" s="24">
        <f t="shared" si="5"/>
        <v>14732</v>
      </c>
      <c r="G93" s="10"/>
      <c r="H93" s="14">
        <f>G93+F93</f>
        <v>14732</v>
      </c>
      <c r="I93" s="14">
        <v>580</v>
      </c>
      <c r="J93" s="15">
        <f>G93/E93</f>
        <v>0</v>
      </c>
      <c r="K93" s="15">
        <f t="shared" si="6"/>
        <v>14732</v>
      </c>
      <c r="L93" s="21" t="s">
        <v>113</v>
      </c>
    </row>
    <row r="94" spans="1:12" outlineLevel="1" x14ac:dyDescent="0.3">
      <c r="A94" s="38" t="e">
        <f>A93+1</f>
        <v>#REF!</v>
      </c>
      <c r="B94" s="16"/>
      <c r="C94" s="17" t="s">
        <v>41</v>
      </c>
      <c r="D94" s="18"/>
      <c r="E94" s="18"/>
      <c r="F94" s="24">
        <f t="shared" si="5"/>
        <v>0</v>
      </c>
      <c r="G94" s="10"/>
      <c r="H94" s="14"/>
      <c r="I94" s="14"/>
      <c r="J94" s="15"/>
      <c r="K94" s="15">
        <f t="shared" si="6"/>
        <v>0</v>
      </c>
      <c r="L94" s="18"/>
    </row>
    <row r="95" spans="1:12" ht="55.2" outlineLevel="1" x14ac:dyDescent="0.3">
      <c r="A95" s="8" t="e">
        <f>A94</f>
        <v>#REF!</v>
      </c>
      <c r="B95" s="20">
        <v>203</v>
      </c>
      <c r="C95" s="21" t="s">
        <v>42</v>
      </c>
      <c r="D95" s="22" t="s">
        <v>15</v>
      </c>
      <c r="E95" s="34">
        <v>592.68799999999999</v>
      </c>
      <c r="F95" s="24">
        <f t="shared" si="5"/>
        <v>1054984.6399999999</v>
      </c>
      <c r="G95" s="10"/>
      <c r="H95" s="14">
        <f>G95+F95</f>
        <v>1054984.6399999999</v>
      </c>
      <c r="I95" s="14">
        <v>1780</v>
      </c>
      <c r="J95" s="15">
        <f>G95/E95</f>
        <v>0</v>
      </c>
      <c r="K95" s="15">
        <f t="shared" si="6"/>
        <v>1054984.6399999999</v>
      </c>
      <c r="L95" s="21" t="s">
        <v>43</v>
      </c>
    </row>
    <row r="96" spans="1:12" ht="27.6" outlineLevel="1" x14ac:dyDescent="0.3">
      <c r="A96" s="8" t="e">
        <f>A95+1</f>
        <v>#REF!</v>
      </c>
      <c r="B96" s="20">
        <v>204</v>
      </c>
      <c r="C96" s="21" t="s">
        <v>44</v>
      </c>
      <c r="D96" s="22" t="s">
        <v>19</v>
      </c>
      <c r="E96" s="35">
        <v>164.8</v>
      </c>
      <c r="F96" s="24">
        <f t="shared" si="5"/>
        <v>145024</v>
      </c>
      <c r="G96" s="10"/>
      <c r="H96" s="14">
        <f>G96+F96</f>
        <v>145024</v>
      </c>
      <c r="I96" s="14">
        <v>880</v>
      </c>
      <c r="J96" s="15">
        <f>G96/E96</f>
        <v>0</v>
      </c>
      <c r="K96" s="15">
        <f t="shared" si="6"/>
        <v>145024</v>
      </c>
      <c r="L96" s="21" t="s">
        <v>114</v>
      </c>
    </row>
    <row r="97" spans="1:12" outlineLevel="1" x14ac:dyDescent="0.3">
      <c r="A97" s="38" t="e">
        <f>A96+1</f>
        <v>#REF!</v>
      </c>
      <c r="B97" s="16"/>
      <c r="C97" s="17" t="s">
        <v>46</v>
      </c>
      <c r="D97" s="18"/>
      <c r="E97" s="18"/>
      <c r="F97" s="24">
        <f t="shared" si="5"/>
        <v>0</v>
      </c>
      <c r="G97" s="10"/>
      <c r="H97" s="14"/>
      <c r="I97" s="14"/>
      <c r="J97" s="15"/>
      <c r="K97" s="15">
        <f t="shared" si="6"/>
        <v>0</v>
      </c>
      <c r="L97" s="18"/>
    </row>
    <row r="98" spans="1:12" ht="27.6" outlineLevel="1" x14ac:dyDescent="0.3">
      <c r="A98" s="8" t="e">
        <f>A97</f>
        <v>#REF!</v>
      </c>
      <c r="B98" s="20">
        <v>205</v>
      </c>
      <c r="C98" s="21" t="s">
        <v>21</v>
      </c>
      <c r="D98" s="22" t="s">
        <v>15</v>
      </c>
      <c r="E98" s="35">
        <v>1747.5</v>
      </c>
      <c r="F98" s="24">
        <f t="shared" si="5"/>
        <v>2935800</v>
      </c>
      <c r="G98" s="10"/>
      <c r="H98" s="14">
        <f t="shared" ref="H98:H107" si="10">G98+F98</f>
        <v>2935800</v>
      </c>
      <c r="I98" s="14">
        <v>1680</v>
      </c>
      <c r="J98" s="15">
        <f t="shared" ref="J98:J107" si="11">G98/E98</f>
        <v>0</v>
      </c>
      <c r="K98" s="15">
        <f t="shared" si="6"/>
        <v>2935800</v>
      </c>
      <c r="L98" s="21" t="s">
        <v>115</v>
      </c>
    </row>
    <row r="99" spans="1:12" ht="27.6" outlineLevel="1" x14ac:dyDescent="0.3">
      <c r="A99" s="8" t="e">
        <f t="shared" ref="A99:A108" si="12">A98+1</f>
        <v>#REF!</v>
      </c>
      <c r="B99" s="20">
        <v>206</v>
      </c>
      <c r="C99" s="21" t="s">
        <v>22</v>
      </c>
      <c r="D99" s="22" t="s">
        <v>15</v>
      </c>
      <c r="E99" s="35">
        <v>1747.5</v>
      </c>
      <c r="F99" s="24">
        <f t="shared" si="5"/>
        <v>166012.5</v>
      </c>
      <c r="G99" s="10"/>
      <c r="H99" s="14">
        <f t="shared" si="10"/>
        <v>166012.5</v>
      </c>
      <c r="I99" s="14">
        <v>95</v>
      </c>
      <c r="J99" s="15">
        <f t="shared" si="11"/>
        <v>0</v>
      </c>
      <c r="K99" s="15">
        <f t="shared" si="6"/>
        <v>166012.5</v>
      </c>
      <c r="L99" s="21" t="s">
        <v>23</v>
      </c>
    </row>
    <row r="100" spans="1:12" ht="27.6" outlineLevel="1" x14ac:dyDescent="0.3">
      <c r="A100" s="8" t="e">
        <f t="shared" si="12"/>
        <v>#REF!</v>
      </c>
      <c r="B100" s="20">
        <v>207</v>
      </c>
      <c r="C100" s="21" t="s">
        <v>24</v>
      </c>
      <c r="D100" s="22" t="s">
        <v>15</v>
      </c>
      <c r="E100" s="31">
        <v>1788.12</v>
      </c>
      <c r="F100" s="24">
        <f t="shared" si="5"/>
        <v>858297.6</v>
      </c>
      <c r="G100" s="10"/>
      <c r="H100" s="14">
        <f t="shared" si="10"/>
        <v>858297.6</v>
      </c>
      <c r="I100" s="14">
        <v>480</v>
      </c>
      <c r="J100" s="15">
        <f t="shared" si="11"/>
        <v>0</v>
      </c>
      <c r="K100" s="15">
        <f t="shared" si="6"/>
        <v>858297.6</v>
      </c>
      <c r="L100" s="21" t="s">
        <v>25</v>
      </c>
    </row>
    <row r="101" spans="1:12" ht="27.6" outlineLevel="1" x14ac:dyDescent="0.3">
      <c r="A101" s="8" t="e">
        <f t="shared" si="12"/>
        <v>#REF!</v>
      </c>
      <c r="B101" s="20">
        <v>208</v>
      </c>
      <c r="C101" s="21" t="s">
        <v>49</v>
      </c>
      <c r="D101" s="22" t="s">
        <v>15</v>
      </c>
      <c r="E101" s="35">
        <v>1754.5</v>
      </c>
      <c r="F101" s="24">
        <f t="shared" ref="F101:F162" si="13">I101*E101</f>
        <v>1017610</v>
      </c>
      <c r="G101" s="10"/>
      <c r="H101" s="14">
        <f t="shared" si="10"/>
        <v>1017610</v>
      </c>
      <c r="I101" s="14">
        <v>580</v>
      </c>
      <c r="J101" s="15">
        <f t="shared" si="11"/>
        <v>0</v>
      </c>
      <c r="K101" s="15">
        <f t="shared" ref="K101:K162" si="14">F101+G101</f>
        <v>1017610</v>
      </c>
      <c r="L101" s="21" t="s">
        <v>116</v>
      </c>
    </row>
    <row r="102" spans="1:12" ht="27.6" outlineLevel="1" x14ac:dyDescent="0.3">
      <c r="A102" s="8" t="e">
        <f t="shared" si="12"/>
        <v>#REF!</v>
      </c>
      <c r="B102" s="20">
        <v>209</v>
      </c>
      <c r="C102" s="21" t="s">
        <v>27</v>
      </c>
      <c r="D102" s="22" t="s">
        <v>15</v>
      </c>
      <c r="E102" s="35">
        <v>1803.6</v>
      </c>
      <c r="F102" s="24">
        <f t="shared" si="13"/>
        <v>1046088</v>
      </c>
      <c r="G102" s="10"/>
      <c r="H102" s="14">
        <f t="shared" si="10"/>
        <v>1046088</v>
      </c>
      <c r="I102" s="14">
        <v>580</v>
      </c>
      <c r="J102" s="15">
        <f t="shared" si="11"/>
        <v>0</v>
      </c>
      <c r="K102" s="15">
        <f t="shared" si="14"/>
        <v>1046088</v>
      </c>
      <c r="L102" s="21" t="s">
        <v>117</v>
      </c>
    </row>
    <row r="103" spans="1:12" ht="27.6" outlineLevel="1" x14ac:dyDescent="0.3">
      <c r="A103" s="8" t="e">
        <f t="shared" si="12"/>
        <v>#REF!</v>
      </c>
      <c r="B103" s="20">
        <v>210</v>
      </c>
      <c r="C103" s="21" t="s">
        <v>28</v>
      </c>
      <c r="D103" s="22" t="s">
        <v>15</v>
      </c>
      <c r="E103" s="31">
        <v>1783.55</v>
      </c>
      <c r="F103" s="24">
        <f t="shared" si="13"/>
        <v>1212814</v>
      </c>
      <c r="G103" s="10"/>
      <c r="H103" s="14">
        <f t="shared" si="10"/>
        <v>1212814</v>
      </c>
      <c r="I103" s="14">
        <v>680</v>
      </c>
      <c r="J103" s="15">
        <f t="shared" si="11"/>
        <v>0</v>
      </c>
      <c r="K103" s="15">
        <f t="shared" si="14"/>
        <v>1212814</v>
      </c>
      <c r="L103" s="21" t="s">
        <v>29</v>
      </c>
    </row>
    <row r="104" spans="1:12" ht="27.6" outlineLevel="1" x14ac:dyDescent="0.3">
      <c r="A104" s="8" t="e">
        <f t="shared" si="12"/>
        <v>#REF!</v>
      </c>
      <c r="B104" s="20">
        <v>211</v>
      </c>
      <c r="C104" s="21" t="s">
        <v>30</v>
      </c>
      <c r="D104" s="29" t="s">
        <v>15</v>
      </c>
      <c r="E104" s="23">
        <v>1817.93</v>
      </c>
      <c r="F104" s="24">
        <f t="shared" si="13"/>
        <v>1236192.4000000001</v>
      </c>
      <c r="G104" s="10"/>
      <c r="H104" s="14">
        <f t="shared" si="10"/>
        <v>1236192.4000000001</v>
      </c>
      <c r="I104" s="14">
        <v>680</v>
      </c>
      <c r="J104" s="15">
        <f t="shared" si="11"/>
        <v>0</v>
      </c>
      <c r="K104" s="15">
        <f t="shared" si="14"/>
        <v>1236192.4000000001</v>
      </c>
      <c r="L104" s="25" t="s">
        <v>31</v>
      </c>
    </row>
    <row r="105" spans="1:12" ht="27.6" outlineLevel="1" x14ac:dyDescent="0.3">
      <c r="A105" s="8" t="e">
        <f t="shared" si="12"/>
        <v>#REF!</v>
      </c>
      <c r="B105" s="20">
        <v>212</v>
      </c>
      <c r="C105" s="21" t="s">
        <v>54</v>
      </c>
      <c r="D105" s="22" t="s">
        <v>15</v>
      </c>
      <c r="E105" s="31">
        <v>136.53</v>
      </c>
      <c r="F105" s="24">
        <f t="shared" si="13"/>
        <v>202064.4</v>
      </c>
      <c r="G105" s="10"/>
      <c r="H105" s="14">
        <f t="shared" si="10"/>
        <v>202064.4</v>
      </c>
      <c r="I105" s="14">
        <v>1480</v>
      </c>
      <c r="J105" s="15">
        <f t="shared" si="11"/>
        <v>0</v>
      </c>
      <c r="K105" s="15">
        <f t="shared" si="14"/>
        <v>202064.4</v>
      </c>
      <c r="L105" s="21" t="s">
        <v>118</v>
      </c>
    </row>
    <row r="106" spans="1:12" outlineLevel="1" x14ac:dyDescent="0.3">
      <c r="A106" s="8" t="e">
        <f t="shared" si="12"/>
        <v>#REF!</v>
      </c>
      <c r="B106" s="20">
        <v>213</v>
      </c>
      <c r="C106" s="21" t="s">
        <v>97</v>
      </c>
      <c r="D106" s="22" t="s">
        <v>15</v>
      </c>
      <c r="E106" s="31">
        <v>179.16</v>
      </c>
      <c r="F106" s="24">
        <f t="shared" si="13"/>
        <v>159452.4</v>
      </c>
      <c r="G106" s="10"/>
      <c r="H106" s="14">
        <f t="shared" si="10"/>
        <v>159452.4</v>
      </c>
      <c r="I106" s="14">
        <v>890</v>
      </c>
      <c r="J106" s="15">
        <f t="shared" si="11"/>
        <v>0</v>
      </c>
      <c r="K106" s="15">
        <f t="shared" si="14"/>
        <v>159452.4</v>
      </c>
      <c r="L106" s="21" t="s">
        <v>57</v>
      </c>
    </row>
    <row r="107" spans="1:12" ht="27.6" outlineLevel="1" x14ac:dyDescent="0.3">
      <c r="A107" s="8" t="e">
        <f t="shared" si="12"/>
        <v>#REF!</v>
      </c>
      <c r="B107" s="20">
        <v>214</v>
      </c>
      <c r="C107" s="21" t="s">
        <v>119</v>
      </c>
      <c r="D107" s="22" t="s">
        <v>13</v>
      </c>
      <c r="E107" s="33">
        <v>2607</v>
      </c>
      <c r="F107" s="24">
        <f t="shared" si="13"/>
        <v>39105</v>
      </c>
      <c r="G107" s="10"/>
      <c r="H107" s="14">
        <f t="shared" si="10"/>
        <v>39105</v>
      </c>
      <c r="I107" s="14">
        <v>15</v>
      </c>
      <c r="J107" s="15">
        <f t="shared" si="11"/>
        <v>0</v>
      </c>
      <c r="K107" s="15">
        <f t="shared" si="14"/>
        <v>39105</v>
      </c>
      <c r="L107" s="21" t="s">
        <v>120</v>
      </c>
    </row>
    <row r="108" spans="1:12" outlineLevel="1" x14ac:dyDescent="0.3">
      <c r="A108" s="38" t="e">
        <f t="shared" si="12"/>
        <v>#REF!</v>
      </c>
      <c r="B108" s="16"/>
      <c r="C108" s="17" t="s">
        <v>60</v>
      </c>
      <c r="D108" s="18"/>
      <c r="E108" s="18"/>
      <c r="F108" s="24">
        <f t="shared" si="13"/>
        <v>0</v>
      </c>
      <c r="G108" s="10"/>
      <c r="H108" s="14"/>
      <c r="I108" s="14"/>
      <c r="J108" s="15"/>
      <c r="K108" s="15">
        <f t="shared" si="14"/>
        <v>0</v>
      </c>
      <c r="L108" s="18"/>
    </row>
    <row r="109" spans="1:12" ht="27.6" outlineLevel="1" x14ac:dyDescent="0.3">
      <c r="A109" s="8" t="e">
        <f>A108</f>
        <v>#REF!</v>
      </c>
      <c r="B109" s="20">
        <v>215</v>
      </c>
      <c r="C109" s="21" t="s">
        <v>61</v>
      </c>
      <c r="D109" s="22" t="s">
        <v>13</v>
      </c>
      <c r="E109" s="33">
        <v>4</v>
      </c>
      <c r="F109" s="24">
        <f t="shared" si="13"/>
        <v>256000</v>
      </c>
      <c r="G109" s="10"/>
      <c r="H109" s="14">
        <f>G109+F109</f>
        <v>256000</v>
      </c>
      <c r="I109" s="14">
        <v>64000</v>
      </c>
      <c r="J109" s="15">
        <f>G109/E109</f>
        <v>0</v>
      </c>
      <c r="K109" s="15">
        <f t="shared" si="14"/>
        <v>256000</v>
      </c>
      <c r="L109" s="21" t="s">
        <v>121</v>
      </c>
    </row>
    <row r="110" spans="1:12" outlineLevel="1" x14ac:dyDescent="0.3">
      <c r="A110" s="38" t="e">
        <f>A109+1</f>
        <v>#REF!</v>
      </c>
      <c r="B110" s="16"/>
      <c r="C110" s="17" t="s">
        <v>63</v>
      </c>
      <c r="D110" s="18"/>
      <c r="E110" s="18"/>
      <c r="F110" s="24">
        <f t="shared" si="13"/>
        <v>0</v>
      </c>
      <c r="G110" s="10"/>
      <c r="H110" s="14"/>
      <c r="I110" s="14"/>
      <c r="J110" s="15"/>
      <c r="K110" s="15">
        <f t="shared" si="14"/>
        <v>0</v>
      </c>
      <c r="L110" s="18"/>
    </row>
    <row r="111" spans="1:12" ht="96.6" outlineLevel="1" x14ac:dyDescent="0.3">
      <c r="A111" s="8" t="e">
        <f>A110</f>
        <v>#REF!</v>
      </c>
      <c r="B111" s="20">
        <v>216</v>
      </c>
      <c r="C111" s="21" t="s">
        <v>64</v>
      </c>
      <c r="D111" s="22" t="s">
        <v>15</v>
      </c>
      <c r="E111" s="31">
        <v>666.62</v>
      </c>
      <c r="F111" s="24">
        <f t="shared" si="13"/>
        <v>11932498</v>
      </c>
      <c r="G111" s="24">
        <f>E111*J111</f>
        <v>0</v>
      </c>
      <c r="H111" s="14">
        <f>G111+F111</f>
        <v>11932498</v>
      </c>
      <c r="I111" s="14">
        <v>17900</v>
      </c>
      <c r="J111" s="15">
        <v>0</v>
      </c>
      <c r="K111" s="15">
        <f t="shared" si="14"/>
        <v>11932498</v>
      </c>
      <c r="L111" s="21" t="s">
        <v>122</v>
      </c>
    </row>
    <row r="112" spans="1:12" ht="27.6" outlineLevel="1" x14ac:dyDescent="0.3">
      <c r="A112" s="8" t="e">
        <f>A111+1</f>
        <v>#REF!</v>
      </c>
      <c r="B112" s="20">
        <v>217</v>
      </c>
      <c r="C112" s="21" t="s">
        <v>66</v>
      </c>
      <c r="D112" s="22" t="s">
        <v>67</v>
      </c>
      <c r="E112" s="33">
        <v>160</v>
      </c>
      <c r="F112" s="24">
        <f t="shared" si="13"/>
        <v>156800</v>
      </c>
      <c r="G112" s="24">
        <f>E112*J112</f>
        <v>2688000</v>
      </c>
      <c r="H112" s="14">
        <f>G112+F112</f>
        <v>2844800</v>
      </c>
      <c r="I112" s="14">
        <v>980</v>
      </c>
      <c r="J112" s="15">
        <v>16800</v>
      </c>
      <c r="K112" s="15">
        <f t="shared" si="14"/>
        <v>2844800</v>
      </c>
      <c r="L112" s="21" t="s">
        <v>68</v>
      </c>
    </row>
    <row r="113" spans="1:12" ht="41.4" outlineLevel="1" x14ac:dyDescent="0.3">
      <c r="A113" s="38" t="e">
        <f>A112+1</f>
        <v>#REF!</v>
      </c>
      <c r="B113" s="16"/>
      <c r="C113" s="17" t="s">
        <v>69</v>
      </c>
      <c r="D113" s="18"/>
      <c r="E113" s="18"/>
      <c r="F113" s="24">
        <f t="shared" si="13"/>
        <v>0</v>
      </c>
      <c r="G113" s="10"/>
      <c r="H113" s="14"/>
      <c r="I113" s="14"/>
      <c r="J113" s="15"/>
      <c r="K113" s="15">
        <f t="shared" si="14"/>
        <v>0</v>
      </c>
      <c r="L113" s="18"/>
    </row>
    <row r="114" spans="1:12" outlineLevel="1" x14ac:dyDescent="0.3">
      <c r="A114" s="8" t="e">
        <f>A113</f>
        <v>#REF!</v>
      </c>
      <c r="B114" s="20">
        <v>218</v>
      </c>
      <c r="C114" s="21" t="s">
        <v>123</v>
      </c>
      <c r="D114" s="22" t="s">
        <v>14</v>
      </c>
      <c r="E114" s="31">
        <v>4907.24</v>
      </c>
      <c r="F114" s="24">
        <f t="shared" si="13"/>
        <v>1864751.2</v>
      </c>
      <c r="G114" s="10"/>
      <c r="H114" s="14">
        <f>G114+F114</f>
        <v>1864751.2</v>
      </c>
      <c r="I114" s="14">
        <v>380</v>
      </c>
      <c r="J114" s="15">
        <f>G114/E114</f>
        <v>0</v>
      </c>
      <c r="K114" s="15">
        <f t="shared" si="14"/>
        <v>1864751.2</v>
      </c>
      <c r="L114" s="21" t="s">
        <v>71</v>
      </c>
    </row>
    <row r="115" spans="1:12" ht="27.6" outlineLevel="1" x14ac:dyDescent="0.3">
      <c r="A115" s="38" t="e">
        <f>A114+1</f>
        <v>#REF!</v>
      </c>
      <c r="B115" s="16"/>
      <c r="C115" s="17" t="s">
        <v>124</v>
      </c>
      <c r="D115" s="18"/>
      <c r="E115" s="18"/>
      <c r="F115" s="24">
        <f t="shared" si="13"/>
        <v>0</v>
      </c>
      <c r="G115" s="10"/>
      <c r="H115" s="14"/>
      <c r="I115" s="14"/>
      <c r="J115" s="15"/>
      <c r="K115" s="15">
        <f t="shared" si="14"/>
        <v>0</v>
      </c>
      <c r="L115" s="18"/>
    </row>
    <row r="116" spans="1:12" ht="41.4" outlineLevel="1" x14ac:dyDescent="0.3">
      <c r="A116" s="8" t="e">
        <f>A115</f>
        <v>#REF!</v>
      </c>
      <c r="B116" s="20">
        <v>219</v>
      </c>
      <c r="C116" s="21" t="s">
        <v>73</v>
      </c>
      <c r="D116" s="22" t="s">
        <v>18</v>
      </c>
      <c r="E116" s="32">
        <v>5.4118000000000004</v>
      </c>
      <c r="F116" s="24">
        <f t="shared" si="13"/>
        <v>692710.40000000002</v>
      </c>
      <c r="G116" s="10"/>
      <c r="H116" s="14">
        <f>G116+F116</f>
        <v>692710.40000000002</v>
      </c>
      <c r="I116" s="14">
        <v>128000</v>
      </c>
      <c r="J116" s="15">
        <f>G116/E116</f>
        <v>0</v>
      </c>
      <c r="K116" s="15">
        <f t="shared" si="14"/>
        <v>692710.40000000002</v>
      </c>
      <c r="L116" s="21" t="s">
        <v>125</v>
      </c>
    </row>
    <row r="117" spans="1:12" outlineLevel="1" x14ac:dyDescent="0.3">
      <c r="A117" s="38" t="e">
        <f>A116+1</f>
        <v>#REF!</v>
      </c>
      <c r="B117" s="16"/>
      <c r="C117" s="17" t="s">
        <v>75</v>
      </c>
      <c r="D117" s="18"/>
      <c r="E117" s="18"/>
      <c r="F117" s="24">
        <f t="shared" si="13"/>
        <v>0</v>
      </c>
      <c r="G117" s="10"/>
      <c r="H117" s="14"/>
      <c r="I117" s="14"/>
      <c r="J117" s="15"/>
      <c r="K117" s="15">
        <f t="shared" si="14"/>
        <v>0</v>
      </c>
      <c r="L117" s="18"/>
    </row>
    <row r="118" spans="1:12" ht="27.6" outlineLevel="1" x14ac:dyDescent="0.3">
      <c r="A118" s="8" t="e">
        <f>A117</f>
        <v>#REF!</v>
      </c>
      <c r="B118" s="20">
        <v>220</v>
      </c>
      <c r="C118" s="21" t="s">
        <v>76</v>
      </c>
      <c r="D118" s="22" t="s">
        <v>15</v>
      </c>
      <c r="E118" s="31">
        <v>741.71</v>
      </c>
      <c r="F118" s="24">
        <f t="shared" si="13"/>
        <v>463568.75</v>
      </c>
      <c r="G118" s="10"/>
      <c r="H118" s="14">
        <f>G118+F118</f>
        <v>463568.75</v>
      </c>
      <c r="I118" s="14">
        <v>625</v>
      </c>
      <c r="J118" s="15">
        <f>G118/E118</f>
        <v>0</v>
      </c>
      <c r="K118" s="15">
        <f t="shared" si="14"/>
        <v>463568.75</v>
      </c>
      <c r="L118" s="21" t="s">
        <v>104</v>
      </c>
    </row>
    <row r="119" spans="1:12" outlineLevel="1" x14ac:dyDescent="0.3">
      <c r="A119" s="38" t="e">
        <f>A118+1</f>
        <v>#REF!</v>
      </c>
      <c r="B119" s="41"/>
      <c r="C119" s="17" t="s">
        <v>78</v>
      </c>
      <c r="D119" s="19"/>
      <c r="E119" s="19"/>
      <c r="F119" s="24">
        <f t="shared" si="13"/>
        <v>0</v>
      </c>
      <c r="G119" s="10"/>
      <c r="H119" s="14"/>
      <c r="I119" s="14"/>
      <c r="J119" s="15"/>
      <c r="K119" s="15">
        <f t="shared" si="14"/>
        <v>0</v>
      </c>
      <c r="L119" s="19"/>
    </row>
    <row r="120" spans="1:12" ht="124.2" outlineLevel="1" x14ac:dyDescent="0.3">
      <c r="A120" s="8" t="e">
        <f>A119</f>
        <v>#REF!</v>
      </c>
      <c r="B120" s="20">
        <v>221</v>
      </c>
      <c r="C120" s="21" t="s">
        <v>79</v>
      </c>
      <c r="D120" s="22" t="s">
        <v>14</v>
      </c>
      <c r="E120" s="33">
        <v>288</v>
      </c>
      <c r="F120" s="24">
        <f t="shared" si="13"/>
        <v>198720</v>
      </c>
      <c r="G120" s="10"/>
      <c r="H120" s="14">
        <f>G120+F120</f>
        <v>198720</v>
      </c>
      <c r="I120" s="14">
        <v>690</v>
      </c>
      <c r="J120" s="15">
        <f>G120/E120</f>
        <v>0</v>
      </c>
      <c r="K120" s="15">
        <f t="shared" si="14"/>
        <v>198720</v>
      </c>
      <c r="L120" s="21" t="s">
        <v>126</v>
      </c>
    </row>
    <row r="121" spans="1:12" ht="27.6" outlineLevel="1" x14ac:dyDescent="0.3">
      <c r="A121" s="8" t="e">
        <f>A120+1</f>
        <v>#REF!</v>
      </c>
      <c r="B121" s="20">
        <v>222</v>
      </c>
      <c r="C121" s="21" t="s">
        <v>81</v>
      </c>
      <c r="D121" s="22" t="s">
        <v>13</v>
      </c>
      <c r="E121" s="33">
        <v>24</v>
      </c>
      <c r="F121" s="24">
        <f t="shared" si="13"/>
        <v>16560</v>
      </c>
      <c r="G121" s="10"/>
      <c r="H121" s="14">
        <f>G121+F121</f>
        <v>16560</v>
      </c>
      <c r="I121" s="14">
        <v>690</v>
      </c>
      <c r="J121" s="15">
        <f>G121/E121</f>
        <v>0</v>
      </c>
      <c r="K121" s="15">
        <f t="shared" si="14"/>
        <v>16560</v>
      </c>
      <c r="L121" s="21" t="s">
        <v>82</v>
      </c>
    </row>
    <row r="122" spans="1:12" ht="69" outlineLevel="1" x14ac:dyDescent="0.3">
      <c r="A122" s="8" t="e">
        <f>A121+1</f>
        <v>#REF!</v>
      </c>
      <c r="B122" s="20">
        <v>223</v>
      </c>
      <c r="C122" s="21" t="s">
        <v>83</v>
      </c>
      <c r="D122" s="22" t="s">
        <v>14</v>
      </c>
      <c r="E122" s="33">
        <v>96</v>
      </c>
      <c r="F122" s="24">
        <f t="shared" si="13"/>
        <v>66240</v>
      </c>
      <c r="G122" s="10"/>
      <c r="H122" s="14">
        <f>G122+F122</f>
        <v>66240</v>
      </c>
      <c r="I122" s="14">
        <v>690</v>
      </c>
      <c r="J122" s="15">
        <f>G122/E122</f>
        <v>0</v>
      </c>
      <c r="K122" s="15">
        <f t="shared" si="14"/>
        <v>66240</v>
      </c>
      <c r="L122" s="21" t="s">
        <v>127</v>
      </c>
    </row>
    <row r="123" spans="1:12" ht="27.6" outlineLevel="1" x14ac:dyDescent="0.3">
      <c r="A123" s="8" t="e">
        <f>A122+1</f>
        <v>#REF!</v>
      </c>
      <c r="B123" s="20">
        <v>224</v>
      </c>
      <c r="C123" s="21" t="s">
        <v>85</v>
      </c>
      <c r="D123" s="22" t="s">
        <v>13</v>
      </c>
      <c r="E123" s="33">
        <v>24</v>
      </c>
      <c r="F123" s="24">
        <f t="shared" si="13"/>
        <v>21120</v>
      </c>
      <c r="G123" s="10"/>
      <c r="H123" s="14">
        <f>G123+F123</f>
        <v>21120</v>
      </c>
      <c r="I123" s="14">
        <v>880</v>
      </c>
      <c r="J123" s="15">
        <f>G123/E123</f>
        <v>0</v>
      </c>
      <c r="K123" s="15">
        <f t="shared" si="14"/>
        <v>21120</v>
      </c>
      <c r="L123" s="21" t="s">
        <v>107</v>
      </c>
    </row>
    <row r="124" spans="1:12" x14ac:dyDescent="0.3">
      <c r="A124" s="38" t="e">
        <f>A123+1</f>
        <v>#REF!</v>
      </c>
      <c r="B124" s="16"/>
      <c r="C124" s="30" t="s">
        <v>128</v>
      </c>
      <c r="D124" s="18"/>
      <c r="E124" s="18"/>
      <c r="F124" s="24">
        <f t="shared" si="13"/>
        <v>0</v>
      </c>
      <c r="G124" s="10"/>
      <c r="H124" s="14"/>
      <c r="I124" s="14"/>
      <c r="J124" s="15"/>
      <c r="K124" s="15">
        <f t="shared" si="14"/>
        <v>0</v>
      </c>
      <c r="L124" s="18"/>
    </row>
    <row r="125" spans="1:12" outlineLevel="1" x14ac:dyDescent="0.3">
      <c r="A125" s="38" t="e">
        <f>A124+1</f>
        <v>#REF!</v>
      </c>
      <c r="B125" s="16"/>
      <c r="C125" s="17" t="s">
        <v>16</v>
      </c>
      <c r="D125" s="18"/>
      <c r="E125" s="18"/>
      <c r="F125" s="24">
        <f t="shared" si="13"/>
        <v>0</v>
      </c>
      <c r="G125" s="10"/>
      <c r="H125" s="14"/>
      <c r="I125" s="14"/>
      <c r="J125" s="15"/>
      <c r="K125" s="15">
        <f t="shared" si="14"/>
        <v>0</v>
      </c>
      <c r="L125" s="18"/>
    </row>
    <row r="126" spans="1:12" outlineLevel="1" x14ac:dyDescent="0.3">
      <c r="A126" s="8" t="e">
        <f>A124</f>
        <v>#REF!</v>
      </c>
      <c r="B126" s="20">
        <v>225</v>
      </c>
      <c r="C126" s="21" t="s">
        <v>34</v>
      </c>
      <c r="D126" s="22" t="s">
        <v>15</v>
      </c>
      <c r="E126" s="31">
        <v>1329.44</v>
      </c>
      <c r="F126" s="24">
        <f t="shared" si="13"/>
        <v>904019.20000000007</v>
      </c>
      <c r="G126" s="10"/>
      <c r="H126" s="14">
        <f>G126+F126</f>
        <v>904019.20000000007</v>
      </c>
      <c r="I126" s="14">
        <v>680</v>
      </c>
      <c r="J126" s="15">
        <f>G126/E126</f>
        <v>0</v>
      </c>
      <c r="K126" s="15">
        <f t="shared" si="14"/>
        <v>904019.20000000007</v>
      </c>
      <c r="L126" s="21"/>
    </row>
    <row r="127" spans="1:12" outlineLevel="1" x14ac:dyDescent="0.3">
      <c r="A127" s="8" t="e">
        <f>A126+1</f>
        <v>#REF!</v>
      </c>
      <c r="B127" s="20">
        <v>226</v>
      </c>
      <c r="C127" s="21" t="s">
        <v>35</v>
      </c>
      <c r="D127" s="22" t="s">
        <v>18</v>
      </c>
      <c r="E127" s="37">
        <v>5.9280400000000002</v>
      </c>
      <c r="F127" s="24">
        <f t="shared" si="13"/>
        <v>313593.31599999999</v>
      </c>
      <c r="G127" s="10"/>
      <c r="H127" s="14">
        <f>G127+F127</f>
        <v>313593.31599999999</v>
      </c>
      <c r="I127" s="14">
        <v>52900</v>
      </c>
      <c r="J127" s="15">
        <f>G127/E127</f>
        <v>0</v>
      </c>
      <c r="K127" s="15">
        <f t="shared" si="14"/>
        <v>313593.31599999999</v>
      </c>
      <c r="L127" s="21" t="s">
        <v>129</v>
      </c>
    </row>
    <row r="128" spans="1:12" outlineLevel="1" x14ac:dyDescent="0.3">
      <c r="A128" s="8" t="e">
        <f>A127+1</f>
        <v>#REF!</v>
      </c>
      <c r="B128" s="20">
        <v>227</v>
      </c>
      <c r="C128" s="21" t="s">
        <v>20</v>
      </c>
      <c r="D128" s="22" t="s">
        <v>18</v>
      </c>
      <c r="E128" s="37">
        <v>0.57201000000000002</v>
      </c>
      <c r="F128" s="24">
        <f t="shared" si="13"/>
        <v>30259.329000000002</v>
      </c>
      <c r="G128" s="10"/>
      <c r="H128" s="14">
        <f>G128+F128</f>
        <v>30259.329000000002</v>
      </c>
      <c r="I128" s="14">
        <v>52900</v>
      </c>
      <c r="J128" s="15">
        <f>G128/E128</f>
        <v>0</v>
      </c>
      <c r="K128" s="15">
        <f t="shared" si="14"/>
        <v>30259.329000000002</v>
      </c>
      <c r="L128" s="21" t="s">
        <v>130</v>
      </c>
    </row>
    <row r="129" spans="1:12" outlineLevel="1" x14ac:dyDescent="0.3">
      <c r="A129" s="38" t="e">
        <f>A128+1</f>
        <v>#REF!</v>
      </c>
      <c r="B129" s="16"/>
      <c r="C129" s="17" t="s">
        <v>17</v>
      </c>
      <c r="D129" s="18"/>
      <c r="E129" s="18"/>
      <c r="F129" s="24">
        <f t="shared" si="13"/>
        <v>0</v>
      </c>
      <c r="G129" s="10"/>
      <c r="H129" s="14"/>
      <c r="I129" s="14"/>
      <c r="J129" s="15"/>
      <c r="K129" s="15">
        <f t="shared" si="14"/>
        <v>0</v>
      </c>
      <c r="L129" s="18"/>
    </row>
    <row r="130" spans="1:12" ht="82.8" outlineLevel="1" x14ac:dyDescent="0.3">
      <c r="A130" s="8" t="e">
        <f>A129</f>
        <v>#REF!</v>
      </c>
      <c r="B130" s="20">
        <v>228</v>
      </c>
      <c r="C130" s="21" t="s">
        <v>37</v>
      </c>
      <c r="D130" s="22" t="s">
        <v>18</v>
      </c>
      <c r="E130" s="37">
        <v>34.655279999999998</v>
      </c>
      <c r="F130" s="24">
        <f t="shared" si="13"/>
        <v>4089323.0399999996</v>
      </c>
      <c r="G130" s="10"/>
      <c r="H130" s="14">
        <f>G130+F130</f>
        <v>4089323.0399999996</v>
      </c>
      <c r="I130" s="14">
        <v>118000</v>
      </c>
      <c r="J130" s="15">
        <f>G130/E130</f>
        <v>0</v>
      </c>
      <c r="K130" s="15">
        <f t="shared" si="14"/>
        <v>4089323.0399999996</v>
      </c>
      <c r="L130" s="21" t="s">
        <v>131</v>
      </c>
    </row>
    <row r="131" spans="1:12" ht="69" outlineLevel="1" x14ac:dyDescent="0.3">
      <c r="A131" s="8" t="e">
        <f>A130+1</f>
        <v>#REF!</v>
      </c>
      <c r="B131" s="20">
        <v>229</v>
      </c>
      <c r="C131" s="21" t="s">
        <v>39</v>
      </c>
      <c r="D131" s="22" t="s">
        <v>13</v>
      </c>
      <c r="E131" s="33">
        <v>592</v>
      </c>
      <c r="F131" s="24">
        <f t="shared" si="13"/>
        <v>402560</v>
      </c>
      <c r="G131" s="10"/>
      <c r="H131" s="14">
        <f>G131+F131</f>
        <v>402560</v>
      </c>
      <c r="I131" s="14">
        <v>680</v>
      </c>
      <c r="J131" s="15">
        <f>G131/E131</f>
        <v>0</v>
      </c>
      <c r="K131" s="15">
        <f t="shared" si="14"/>
        <v>402560</v>
      </c>
      <c r="L131" s="21" t="s">
        <v>132</v>
      </c>
    </row>
    <row r="132" spans="1:12" ht="27.6" outlineLevel="1" x14ac:dyDescent="0.3">
      <c r="A132" s="8" t="e">
        <f>A131+1</f>
        <v>#REF!</v>
      </c>
      <c r="B132" s="20">
        <v>230</v>
      </c>
      <c r="C132" s="21" t="s">
        <v>91</v>
      </c>
      <c r="D132" s="22" t="s">
        <v>15</v>
      </c>
      <c r="E132" s="31">
        <v>0.49</v>
      </c>
      <c r="F132" s="24">
        <f t="shared" si="13"/>
        <v>284.2</v>
      </c>
      <c r="G132" s="10"/>
      <c r="H132" s="14">
        <f>G132+F132</f>
        <v>284.2</v>
      </c>
      <c r="I132" s="14">
        <v>580</v>
      </c>
      <c r="J132" s="15">
        <f>G132/E132</f>
        <v>0</v>
      </c>
      <c r="K132" s="15">
        <f t="shared" si="14"/>
        <v>284.2</v>
      </c>
      <c r="L132" s="21" t="s">
        <v>133</v>
      </c>
    </row>
    <row r="133" spans="1:12" outlineLevel="1" x14ac:dyDescent="0.3">
      <c r="A133" s="38" t="e">
        <f>A132+1</f>
        <v>#REF!</v>
      </c>
      <c r="B133" s="16"/>
      <c r="C133" s="17" t="s">
        <v>41</v>
      </c>
      <c r="D133" s="18"/>
      <c r="E133" s="18"/>
      <c r="F133" s="24">
        <f t="shared" si="13"/>
        <v>0</v>
      </c>
      <c r="G133" s="10"/>
      <c r="H133" s="14"/>
      <c r="I133" s="14"/>
      <c r="J133" s="15"/>
      <c r="K133" s="15">
        <f t="shared" si="14"/>
        <v>0</v>
      </c>
      <c r="L133" s="18"/>
    </row>
    <row r="134" spans="1:12" ht="55.2" outlineLevel="1" x14ac:dyDescent="0.3">
      <c r="A134" s="8" t="e">
        <f>A133</f>
        <v>#REF!</v>
      </c>
      <c r="B134" s="20">
        <v>231</v>
      </c>
      <c r="C134" s="21" t="s">
        <v>42</v>
      </c>
      <c r="D134" s="22" t="s">
        <v>15</v>
      </c>
      <c r="E134" s="35">
        <v>907.8</v>
      </c>
      <c r="F134" s="24">
        <f t="shared" si="13"/>
        <v>1615884</v>
      </c>
      <c r="G134" s="10"/>
      <c r="H134" s="14">
        <f>G134+F134</f>
        <v>1615884</v>
      </c>
      <c r="I134" s="14">
        <v>1780</v>
      </c>
      <c r="J134" s="15">
        <f>G134/E134</f>
        <v>0</v>
      </c>
      <c r="K134" s="15">
        <f t="shared" si="14"/>
        <v>1615884</v>
      </c>
      <c r="L134" s="21" t="s">
        <v>43</v>
      </c>
    </row>
    <row r="135" spans="1:12" ht="27.6" outlineLevel="1" x14ac:dyDescent="0.3">
      <c r="A135" s="8" t="e">
        <f>A134+1</f>
        <v>#REF!</v>
      </c>
      <c r="B135" s="20">
        <v>232</v>
      </c>
      <c r="C135" s="21" t="s">
        <v>44</v>
      </c>
      <c r="D135" s="22" t="s">
        <v>19</v>
      </c>
      <c r="E135" s="35">
        <v>253.6</v>
      </c>
      <c r="F135" s="24">
        <f t="shared" si="13"/>
        <v>223168</v>
      </c>
      <c r="G135" s="10"/>
      <c r="H135" s="14">
        <f>G135+F135</f>
        <v>223168</v>
      </c>
      <c r="I135" s="14">
        <v>880</v>
      </c>
      <c r="J135" s="15">
        <f>G135/E135</f>
        <v>0</v>
      </c>
      <c r="K135" s="15">
        <f t="shared" si="14"/>
        <v>223168</v>
      </c>
      <c r="L135" s="21" t="s">
        <v>134</v>
      </c>
    </row>
    <row r="136" spans="1:12" outlineLevel="1" x14ac:dyDescent="0.3">
      <c r="A136" s="38" t="e">
        <f>A135+1</f>
        <v>#REF!</v>
      </c>
      <c r="B136" s="16"/>
      <c r="C136" s="17" t="s">
        <v>46</v>
      </c>
      <c r="D136" s="18"/>
      <c r="E136" s="18"/>
      <c r="F136" s="24">
        <f t="shared" si="13"/>
        <v>0</v>
      </c>
      <c r="G136" s="10"/>
      <c r="H136" s="14"/>
      <c r="I136" s="14"/>
      <c r="J136" s="15"/>
      <c r="K136" s="15">
        <f t="shared" si="14"/>
        <v>0</v>
      </c>
      <c r="L136" s="18"/>
    </row>
    <row r="137" spans="1:12" ht="27.6" outlineLevel="1" x14ac:dyDescent="0.3">
      <c r="A137" s="8" t="e">
        <f>A136</f>
        <v>#REF!</v>
      </c>
      <c r="B137" s="20">
        <v>233</v>
      </c>
      <c r="C137" s="21" t="s">
        <v>21</v>
      </c>
      <c r="D137" s="22" t="s">
        <v>15</v>
      </c>
      <c r="E137" s="35">
        <v>1790.5</v>
      </c>
      <c r="F137" s="24">
        <f t="shared" si="13"/>
        <v>3008040</v>
      </c>
      <c r="G137" s="10"/>
      <c r="H137" s="14">
        <f t="shared" ref="H137:H146" si="15">G137+F137</f>
        <v>3008040</v>
      </c>
      <c r="I137" s="14">
        <v>1680</v>
      </c>
      <c r="J137" s="15">
        <f t="shared" ref="J137:J146" si="16">G137/E137</f>
        <v>0</v>
      </c>
      <c r="K137" s="15">
        <f t="shared" si="14"/>
        <v>3008040</v>
      </c>
      <c r="L137" s="21" t="s">
        <v>135</v>
      </c>
    </row>
    <row r="138" spans="1:12" ht="27.6" outlineLevel="1" x14ac:dyDescent="0.3">
      <c r="A138" s="8" t="e">
        <f t="shared" ref="A138:A147" si="17">A137+1</f>
        <v>#REF!</v>
      </c>
      <c r="B138" s="20">
        <v>234</v>
      </c>
      <c r="C138" s="21" t="s">
        <v>22</v>
      </c>
      <c r="D138" s="22" t="s">
        <v>15</v>
      </c>
      <c r="E138" s="33">
        <v>1798</v>
      </c>
      <c r="F138" s="24">
        <f t="shared" si="13"/>
        <v>170810</v>
      </c>
      <c r="G138" s="10"/>
      <c r="H138" s="14">
        <f t="shared" si="15"/>
        <v>170810</v>
      </c>
      <c r="I138" s="14">
        <v>95</v>
      </c>
      <c r="J138" s="15">
        <f t="shared" si="16"/>
        <v>0</v>
      </c>
      <c r="K138" s="15">
        <f t="shared" si="14"/>
        <v>170810</v>
      </c>
      <c r="L138" s="21" t="s">
        <v>23</v>
      </c>
    </row>
    <row r="139" spans="1:12" ht="27.6" outlineLevel="1" x14ac:dyDescent="0.3">
      <c r="A139" s="8" t="e">
        <f t="shared" si="17"/>
        <v>#REF!</v>
      </c>
      <c r="B139" s="20">
        <v>235</v>
      </c>
      <c r="C139" s="21" t="s">
        <v>24</v>
      </c>
      <c r="D139" s="22" t="s">
        <v>15</v>
      </c>
      <c r="E139" s="31">
        <v>1833.33</v>
      </c>
      <c r="F139" s="24">
        <f t="shared" si="13"/>
        <v>879998.39999999991</v>
      </c>
      <c r="G139" s="10"/>
      <c r="H139" s="14">
        <f t="shared" si="15"/>
        <v>879998.39999999991</v>
      </c>
      <c r="I139" s="14">
        <v>480</v>
      </c>
      <c r="J139" s="15">
        <f t="shared" si="16"/>
        <v>0</v>
      </c>
      <c r="K139" s="15">
        <f t="shared" si="14"/>
        <v>879998.39999999991</v>
      </c>
      <c r="L139" s="21" t="s">
        <v>25</v>
      </c>
    </row>
    <row r="140" spans="1:12" ht="27.6" outlineLevel="1" x14ac:dyDescent="0.3">
      <c r="A140" s="8" t="e">
        <f t="shared" si="17"/>
        <v>#REF!</v>
      </c>
      <c r="B140" s="20">
        <v>236</v>
      </c>
      <c r="C140" s="21" t="s">
        <v>26</v>
      </c>
      <c r="D140" s="22" t="s">
        <v>15</v>
      </c>
      <c r="E140" s="33">
        <v>1798</v>
      </c>
      <c r="F140" s="24">
        <f t="shared" si="13"/>
        <v>1042840</v>
      </c>
      <c r="G140" s="10"/>
      <c r="H140" s="14">
        <f t="shared" si="15"/>
        <v>1042840</v>
      </c>
      <c r="I140" s="14">
        <v>580</v>
      </c>
      <c r="J140" s="15">
        <f t="shared" si="16"/>
        <v>0</v>
      </c>
      <c r="K140" s="15">
        <f t="shared" si="14"/>
        <v>1042840</v>
      </c>
      <c r="L140" s="21" t="s">
        <v>136</v>
      </c>
    </row>
    <row r="141" spans="1:12" ht="27.6" outlineLevel="1" x14ac:dyDescent="0.3">
      <c r="A141" s="8" t="e">
        <f t="shared" si="17"/>
        <v>#REF!</v>
      </c>
      <c r="B141" s="20">
        <v>237</v>
      </c>
      <c r="C141" s="21" t="s">
        <v>27</v>
      </c>
      <c r="D141" s="22" t="s">
        <v>15</v>
      </c>
      <c r="E141" s="35">
        <v>1849.2</v>
      </c>
      <c r="F141" s="24">
        <f t="shared" si="13"/>
        <v>1072536</v>
      </c>
      <c r="G141" s="10"/>
      <c r="H141" s="14">
        <f t="shared" si="15"/>
        <v>1072536</v>
      </c>
      <c r="I141" s="14">
        <v>580</v>
      </c>
      <c r="J141" s="15">
        <f t="shared" si="16"/>
        <v>0</v>
      </c>
      <c r="K141" s="15">
        <f t="shared" si="14"/>
        <v>1072536</v>
      </c>
      <c r="L141" s="21" t="s">
        <v>137</v>
      </c>
    </row>
    <row r="142" spans="1:12" ht="27.6" outlineLevel="1" x14ac:dyDescent="0.3">
      <c r="A142" s="8" t="e">
        <f t="shared" si="17"/>
        <v>#REF!</v>
      </c>
      <c r="B142" s="20">
        <v>238</v>
      </c>
      <c r="C142" s="25" t="s">
        <v>28</v>
      </c>
      <c r="D142" s="29" t="s">
        <v>15</v>
      </c>
      <c r="E142" s="28">
        <v>1856</v>
      </c>
      <c r="F142" s="24">
        <f t="shared" si="13"/>
        <v>1262080</v>
      </c>
      <c r="G142" s="10"/>
      <c r="H142" s="14">
        <f t="shared" si="15"/>
        <v>1262080</v>
      </c>
      <c r="I142" s="14">
        <v>680</v>
      </c>
      <c r="J142" s="15">
        <f t="shared" si="16"/>
        <v>0</v>
      </c>
      <c r="K142" s="15">
        <f t="shared" si="14"/>
        <v>1262080</v>
      </c>
      <c r="L142" s="25" t="s">
        <v>29</v>
      </c>
    </row>
    <row r="143" spans="1:12" ht="27.6" outlineLevel="1" x14ac:dyDescent="0.3">
      <c r="A143" s="8" t="e">
        <f t="shared" si="17"/>
        <v>#REF!</v>
      </c>
      <c r="B143" s="20">
        <v>239</v>
      </c>
      <c r="C143" s="25" t="s">
        <v>30</v>
      </c>
      <c r="D143" s="29" t="s">
        <v>15</v>
      </c>
      <c r="E143" s="23">
        <v>1891.84</v>
      </c>
      <c r="F143" s="24">
        <f t="shared" si="13"/>
        <v>1286451.2</v>
      </c>
      <c r="G143" s="10"/>
      <c r="H143" s="14">
        <f t="shared" si="15"/>
        <v>1286451.2</v>
      </c>
      <c r="I143" s="14">
        <v>680</v>
      </c>
      <c r="J143" s="15">
        <f t="shared" si="16"/>
        <v>0</v>
      </c>
      <c r="K143" s="15">
        <f t="shared" si="14"/>
        <v>1286451.2</v>
      </c>
      <c r="L143" s="25" t="s">
        <v>31</v>
      </c>
    </row>
    <row r="144" spans="1:12" ht="27.6" outlineLevel="1" x14ac:dyDescent="0.3">
      <c r="A144" s="8" t="e">
        <f t="shared" si="17"/>
        <v>#REF!</v>
      </c>
      <c r="B144" s="20">
        <v>240</v>
      </c>
      <c r="C144" s="21" t="s">
        <v>138</v>
      </c>
      <c r="D144" s="22" t="s">
        <v>15</v>
      </c>
      <c r="E144" s="35">
        <v>272.60000000000002</v>
      </c>
      <c r="F144" s="24">
        <f t="shared" si="13"/>
        <v>403448.00000000006</v>
      </c>
      <c r="G144" s="10"/>
      <c r="H144" s="14">
        <f t="shared" si="15"/>
        <v>403448.00000000006</v>
      </c>
      <c r="I144" s="14">
        <v>1480</v>
      </c>
      <c r="J144" s="15">
        <f t="shared" si="16"/>
        <v>0</v>
      </c>
      <c r="K144" s="15">
        <f t="shared" si="14"/>
        <v>403448.00000000006</v>
      </c>
      <c r="L144" s="21" t="s">
        <v>139</v>
      </c>
    </row>
    <row r="145" spans="1:12" outlineLevel="1" x14ac:dyDescent="0.3">
      <c r="A145" s="8" t="e">
        <f t="shared" si="17"/>
        <v>#REF!</v>
      </c>
      <c r="B145" s="20">
        <v>241</v>
      </c>
      <c r="C145" s="21" t="s">
        <v>97</v>
      </c>
      <c r="D145" s="22" t="s">
        <v>15</v>
      </c>
      <c r="E145" s="35">
        <v>308.5</v>
      </c>
      <c r="F145" s="24">
        <f t="shared" si="13"/>
        <v>274565</v>
      </c>
      <c r="G145" s="10"/>
      <c r="H145" s="14">
        <f t="shared" si="15"/>
        <v>274565</v>
      </c>
      <c r="I145" s="14">
        <v>890</v>
      </c>
      <c r="J145" s="15">
        <f t="shared" si="16"/>
        <v>0</v>
      </c>
      <c r="K145" s="15">
        <f t="shared" si="14"/>
        <v>274565</v>
      </c>
      <c r="L145" s="21" t="s">
        <v>57</v>
      </c>
    </row>
    <row r="146" spans="1:12" ht="27.6" outlineLevel="1" x14ac:dyDescent="0.3">
      <c r="A146" s="8" t="e">
        <f t="shared" si="17"/>
        <v>#REF!</v>
      </c>
      <c r="B146" s="20">
        <v>242</v>
      </c>
      <c r="C146" s="21" t="s">
        <v>119</v>
      </c>
      <c r="D146" s="22" t="s">
        <v>13</v>
      </c>
      <c r="E146" s="33">
        <v>5046</v>
      </c>
      <c r="F146" s="24">
        <f t="shared" si="13"/>
        <v>75690</v>
      </c>
      <c r="G146" s="10"/>
      <c r="H146" s="14">
        <f t="shared" si="15"/>
        <v>75690</v>
      </c>
      <c r="I146" s="14">
        <v>15</v>
      </c>
      <c r="J146" s="15">
        <f t="shared" si="16"/>
        <v>0</v>
      </c>
      <c r="K146" s="15">
        <f t="shared" si="14"/>
        <v>75690</v>
      </c>
      <c r="L146" s="21" t="s">
        <v>140</v>
      </c>
    </row>
    <row r="147" spans="1:12" outlineLevel="1" x14ac:dyDescent="0.3">
      <c r="A147" s="38" t="e">
        <f t="shared" si="17"/>
        <v>#REF!</v>
      </c>
      <c r="B147" s="16"/>
      <c r="C147" s="17" t="s">
        <v>60</v>
      </c>
      <c r="D147" s="18"/>
      <c r="E147" s="18"/>
      <c r="F147" s="24">
        <f t="shared" si="13"/>
        <v>0</v>
      </c>
      <c r="G147" s="10"/>
      <c r="H147" s="14"/>
      <c r="I147" s="14"/>
      <c r="J147" s="15"/>
      <c r="K147" s="15">
        <f t="shared" si="14"/>
        <v>0</v>
      </c>
      <c r="L147" s="18"/>
    </row>
    <row r="148" spans="1:12" ht="27.6" outlineLevel="1" x14ac:dyDescent="0.3">
      <c r="A148" s="8" t="e">
        <f>A147</f>
        <v>#REF!</v>
      </c>
      <c r="B148" s="20">
        <v>243</v>
      </c>
      <c r="C148" s="21" t="s">
        <v>61</v>
      </c>
      <c r="D148" s="22" t="s">
        <v>13</v>
      </c>
      <c r="E148" s="33">
        <v>8</v>
      </c>
      <c r="F148" s="24">
        <f t="shared" si="13"/>
        <v>432000</v>
      </c>
      <c r="G148" s="10"/>
      <c r="H148" s="14">
        <f>G148+F148</f>
        <v>432000</v>
      </c>
      <c r="I148" s="14">
        <v>54000</v>
      </c>
      <c r="J148" s="15">
        <f>G148/E148</f>
        <v>0</v>
      </c>
      <c r="K148" s="15">
        <f t="shared" si="14"/>
        <v>432000</v>
      </c>
      <c r="L148" s="21" t="s">
        <v>141</v>
      </c>
    </row>
    <row r="149" spans="1:12" outlineLevel="1" x14ac:dyDescent="0.3">
      <c r="A149" s="38" t="e">
        <f>A148+1</f>
        <v>#REF!</v>
      </c>
      <c r="B149" s="16"/>
      <c r="C149" s="17" t="s">
        <v>63</v>
      </c>
      <c r="D149" s="18"/>
      <c r="E149" s="18"/>
      <c r="F149" s="24">
        <f t="shared" si="13"/>
        <v>0</v>
      </c>
      <c r="G149" s="10"/>
      <c r="H149" s="14"/>
      <c r="I149" s="14"/>
      <c r="J149" s="15"/>
      <c r="K149" s="15">
        <f t="shared" si="14"/>
        <v>0</v>
      </c>
      <c r="L149" s="18"/>
    </row>
    <row r="150" spans="1:12" ht="138" outlineLevel="1" x14ac:dyDescent="0.3">
      <c r="A150" s="8" t="e">
        <f>A149</f>
        <v>#REF!</v>
      </c>
      <c r="B150" s="20">
        <v>244</v>
      </c>
      <c r="C150" s="59" t="s">
        <v>64</v>
      </c>
      <c r="D150" s="22" t="s">
        <v>15</v>
      </c>
      <c r="E150" s="33">
        <v>1056</v>
      </c>
      <c r="F150" s="24">
        <f t="shared" si="13"/>
        <v>18796800</v>
      </c>
      <c r="G150" s="24">
        <f>E150*J150</f>
        <v>0</v>
      </c>
      <c r="H150" s="14">
        <f>G150+F150</f>
        <v>18796800</v>
      </c>
      <c r="I150" s="14">
        <v>17800</v>
      </c>
      <c r="J150" s="15"/>
      <c r="K150" s="15">
        <f t="shared" si="14"/>
        <v>18796800</v>
      </c>
      <c r="L150" s="21" t="s">
        <v>142</v>
      </c>
    </row>
    <row r="151" spans="1:12" ht="27.6" outlineLevel="1" x14ac:dyDescent="0.3">
      <c r="A151" s="8" t="e">
        <f>A150+1</f>
        <v>#REF!</v>
      </c>
      <c r="B151" s="20">
        <v>245</v>
      </c>
      <c r="C151" s="21" t="s">
        <v>66</v>
      </c>
      <c r="D151" s="22" t="s">
        <v>67</v>
      </c>
      <c r="E151" s="33">
        <v>320</v>
      </c>
      <c r="F151" s="24">
        <f t="shared" si="13"/>
        <v>313600</v>
      </c>
      <c r="G151" s="24">
        <f>E151*J151</f>
        <v>5376000</v>
      </c>
      <c r="H151" s="14">
        <f>G151+F151</f>
        <v>5689600</v>
      </c>
      <c r="I151" s="14">
        <v>980</v>
      </c>
      <c r="J151" s="15">
        <v>16800</v>
      </c>
      <c r="K151" s="15">
        <f t="shared" si="14"/>
        <v>5689600</v>
      </c>
      <c r="L151" s="21" t="s">
        <v>68</v>
      </c>
    </row>
    <row r="152" spans="1:12" ht="41.4" outlineLevel="1" x14ac:dyDescent="0.3">
      <c r="A152" s="38" t="e">
        <f>A151+1</f>
        <v>#REF!</v>
      </c>
      <c r="B152" s="16"/>
      <c r="C152" s="17" t="s">
        <v>69</v>
      </c>
      <c r="D152" s="18"/>
      <c r="E152" s="18"/>
      <c r="F152" s="24">
        <f t="shared" si="13"/>
        <v>0</v>
      </c>
      <c r="G152" s="10"/>
      <c r="H152" s="14"/>
      <c r="I152" s="14"/>
      <c r="J152" s="15"/>
      <c r="K152" s="15">
        <f t="shared" si="14"/>
        <v>0</v>
      </c>
      <c r="L152" s="18"/>
    </row>
    <row r="153" spans="1:12" outlineLevel="1" x14ac:dyDescent="0.3">
      <c r="A153" s="8" t="e">
        <f>A152</f>
        <v>#REF!</v>
      </c>
      <c r="B153" s="20">
        <v>246</v>
      </c>
      <c r="C153" s="21" t="s">
        <v>123</v>
      </c>
      <c r="D153" s="22" t="s">
        <v>14</v>
      </c>
      <c r="E153" s="35">
        <v>2647.8</v>
      </c>
      <c r="F153" s="24">
        <f t="shared" si="13"/>
        <v>1006164.0000000001</v>
      </c>
      <c r="G153" s="10"/>
      <c r="H153" s="14">
        <f>G153+F153</f>
        <v>1006164.0000000001</v>
      </c>
      <c r="I153" s="14">
        <v>380</v>
      </c>
      <c r="J153" s="15">
        <f>G153/E153</f>
        <v>0</v>
      </c>
      <c r="K153" s="15">
        <f t="shared" si="14"/>
        <v>1006164.0000000001</v>
      </c>
      <c r="L153" s="21" t="s">
        <v>71</v>
      </c>
    </row>
    <row r="154" spans="1:12" ht="27.6" outlineLevel="1" x14ac:dyDescent="0.3">
      <c r="A154" s="38" t="e">
        <f>A153+1</f>
        <v>#REF!</v>
      </c>
      <c r="B154" s="16"/>
      <c r="C154" s="17" t="s">
        <v>143</v>
      </c>
      <c r="D154" s="18"/>
      <c r="E154" s="18"/>
      <c r="F154" s="24">
        <f t="shared" si="13"/>
        <v>0</v>
      </c>
      <c r="G154" s="10"/>
      <c r="H154" s="14"/>
      <c r="I154" s="14"/>
      <c r="J154" s="15"/>
      <c r="K154" s="15">
        <f t="shared" si="14"/>
        <v>0</v>
      </c>
      <c r="L154" s="18"/>
    </row>
    <row r="155" spans="1:12" ht="41.4" outlineLevel="1" x14ac:dyDescent="0.3">
      <c r="A155" s="8" t="e">
        <f>A154</f>
        <v>#REF!</v>
      </c>
      <c r="B155" s="20">
        <v>247</v>
      </c>
      <c r="C155" s="21" t="s">
        <v>73</v>
      </c>
      <c r="D155" s="22" t="s">
        <v>18</v>
      </c>
      <c r="E155" s="32">
        <v>9.8767999999999994</v>
      </c>
      <c r="F155" s="24">
        <f t="shared" si="13"/>
        <v>1264230.3999999999</v>
      </c>
      <c r="G155" s="10"/>
      <c r="H155" s="14">
        <f>G155+F155</f>
        <v>1264230.3999999999</v>
      </c>
      <c r="I155" s="14">
        <v>128000</v>
      </c>
      <c r="J155" s="15">
        <f>G155/E155</f>
        <v>0</v>
      </c>
      <c r="K155" s="15">
        <f t="shared" si="14"/>
        <v>1264230.3999999999</v>
      </c>
      <c r="L155" s="21" t="s">
        <v>144</v>
      </c>
    </row>
    <row r="156" spans="1:12" outlineLevel="1" x14ac:dyDescent="0.3">
      <c r="A156" s="38" t="e">
        <f>A155+1</f>
        <v>#REF!</v>
      </c>
      <c r="B156" s="16"/>
      <c r="C156" s="17" t="s">
        <v>75</v>
      </c>
      <c r="D156" s="18"/>
      <c r="E156" s="18"/>
      <c r="F156" s="24">
        <f t="shared" si="13"/>
        <v>0</v>
      </c>
      <c r="G156" s="10"/>
      <c r="H156" s="14">
        <f>G156+F156</f>
        <v>0</v>
      </c>
      <c r="I156" s="14"/>
      <c r="J156" s="15"/>
      <c r="K156" s="15">
        <f t="shared" si="14"/>
        <v>0</v>
      </c>
      <c r="L156" s="18"/>
    </row>
    <row r="157" spans="1:12" ht="27.6" outlineLevel="1" x14ac:dyDescent="0.3">
      <c r="A157" s="8" t="e">
        <f>A156</f>
        <v>#REF!</v>
      </c>
      <c r="B157" s="20">
        <v>248</v>
      </c>
      <c r="C157" s="21" t="s">
        <v>76</v>
      </c>
      <c r="D157" s="22" t="s">
        <v>15</v>
      </c>
      <c r="E157" s="31">
        <v>1420.06</v>
      </c>
      <c r="F157" s="24">
        <f t="shared" si="13"/>
        <v>887537.5</v>
      </c>
      <c r="G157" s="10"/>
      <c r="H157" s="14">
        <f>G157+F157</f>
        <v>887537.5</v>
      </c>
      <c r="I157" s="14">
        <v>625</v>
      </c>
      <c r="J157" s="15">
        <f>G157/E157</f>
        <v>0</v>
      </c>
      <c r="K157" s="15">
        <f t="shared" si="14"/>
        <v>887537.5</v>
      </c>
      <c r="L157" s="21" t="s">
        <v>145</v>
      </c>
    </row>
    <row r="158" spans="1:12" outlineLevel="1" x14ac:dyDescent="0.3">
      <c r="A158" s="38" t="e">
        <f>A157+1</f>
        <v>#REF!</v>
      </c>
      <c r="B158" s="16"/>
      <c r="C158" s="17" t="s">
        <v>78</v>
      </c>
      <c r="D158" s="18"/>
      <c r="E158" s="18"/>
      <c r="F158" s="24">
        <f t="shared" si="13"/>
        <v>0</v>
      </c>
      <c r="G158" s="10"/>
      <c r="H158" s="14"/>
      <c r="I158" s="14"/>
      <c r="J158" s="15"/>
      <c r="K158" s="15">
        <f t="shared" si="14"/>
        <v>0</v>
      </c>
      <c r="L158" s="18"/>
    </row>
    <row r="159" spans="1:12" ht="124.2" outlineLevel="1" x14ac:dyDescent="0.3">
      <c r="A159" s="8" t="e">
        <f>A158</f>
        <v>#REF!</v>
      </c>
      <c r="B159" s="20">
        <v>249</v>
      </c>
      <c r="C159" s="21" t="s">
        <v>79</v>
      </c>
      <c r="D159" s="22" t="s">
        <v>14</v>
      </c>
      <c r="E159" s="33">
        <v>576</v>
      </c>
      <c r="F159" s="24">
        <f t="shared" si="13"/>
        <v>397440</v>
      </c>
      <c r="G159" s="10"/>
      <c r="H159" s="14">
        <f>G159+F159</f>
        <v>397440</v>
      </c>
      <c r="I159" s="14">
        <v>690</v>
      </c>
      <c r="J159" s="15">
        <f>G159/E159</f>
        <v>0</v>
      </c>
      <c r="K159" s="15">
        <f t="shared" si="14"/>
        <v>397440</v>
      </c>
      <c r="L159" s="21" t="s">
        <v>146</v>
      </c>
    </row>
    <row r="160" spans="1:12" ht="27.6" outlineLevel="1" x14ac:dyDescent="0.3">
      <c r="A160" s="8" t="e">
        <f>A159+1</f>
        <v>#REF!</v>
      </c>
      <c r="B160" s="20">
        <v>250</v>
      </c>
      <c r="C160" s="21" t="s">
        <v>81</v>
      </c>
      <c r="D160" s="22" t="s">
        <v>13</v>
      </c>
      <c r="E160" s="33">
        <v>24</v>
      </c>
      <c r="F160" s="24">
        <f t="shared" si="13"/>
        <v>16560</v>
      </c>
      <c r="G160" s="10"/>
      <c r="H160" s="14">
        <f>G160+F160</f>
        <v>16560</v>
      </c>
      <c r="I160" s="14">
        <v>690</v>
      </c>
      <c r="J160" s="15">
        <f>G160/E160</f>
        <v>0</v>
      </c>
      <c r="K160" s="15">
        <f t="shared" si="14"/>
        <v>16560</v>
      </c>
      <c r="L160" s="21" t="s">
        <v>82</v>
      </c>
    </row>
    <row r="161" spans="1:12" ht="96.6" outlineLevel="1" x14ac:dyDescent="0.3">
      <c r="A161" s="8" t="e">
        <f>A160+1</f>
        <v>#REF!</v>
      </c>
      <c r="B161" s="20">
        <v>251</v>
      </c>
      <c r="C161" s="21" t="s">
        <v>83</v>
      </c>
      <c r="D161" s="22" t="s">
        <v>14</v>
      </c>
      <c r="E161" s="33">
        <v>84</v>
      </c>
      <c r="F161" s="24">
        <f t="shared" si="13"/>
        <v>57960</v>
      </c>
      <c r="G161" s="10"/>
      <c r="H161" s="14">
        <f>G161+F161</f>
        <v>57960</v>
      </c>
      <c r="I161" s="14">
        <v>690</v>
      </c>
      <c r="J161" s="15">
        <f>G161/E161</f>
        <v>0</v>
      </c>
      <c r="K161" s="15">
        <f t="shared" si="14"/>
        <v>57960</v>
      </c>
      <c r="L161" s="21" t="s">
        <v>147</v>
      </c>
    </row>
    <row r="162" spans="1:12" ht="27.6" outlineLevel="1" x14ac:dyDescent="0.3">
      <c r="A162" s="8" t="e">
        <f>A161+1</f>
        <v>#REF!</v>
      </c>
      <c r="B162" s="20">
        <v>251</v>
      </c>
      <c r="C162" s="21" t="s">
        <v>85</v>
      </c>
      <c r="D162" s="22" t="s">
        <v>13</v>
      </c>
      <c r="E162" s="33">
        <v>24</v>
      </c>
      <c r="F162" s="24">
        <f t="shared" si="13"/>
        <v>21120</v>
      </c>
      <c r="G162" s="10"/>
      <c r="H162" s="14">
        <f>G162+F162</f>
        <v>21120</v>
      </c>
      <c r="I162" s="14">
        <v>880</v>
      </c>
      <c r="J162" s="15">
        <f>G162/E162</f>
        <v>0</v>
      </c>
      <c r="K162" s="15">
        <f t="shared" si="14"/>
        <v>21120</v>
      </c>
      <c r="L162" s="21" t="s">
        <v>107</v>
      </c>
    </row>
    <row r="163" spans="1:12" x14ac:dyDescent="0.3">
      <c r="A163" s="8"/>
      <c r="B163" s="42"/>
      <c r="C163" s="43" t="s">
        <v>148</v>
      </c>
      <c r="D163" s="44"/>
      <c r="E163" s="45"/>
      <c r="F163" s="45"/>
      <c r="G163" s="45"/>
      <c r="H163" s="46">
        <v>0</v>
      </c>
      <c r="I163" s="47"/>
      <c r="J163" s="48"/>
      <c r="K163" s="48">
        <f>SUM(K9:K162)</f>
        <v>104577960.47300003</v>
      </c>
      <c r="L163" s="49"/>
    </row>
    <row r="164" spans="1:12" x14ac:dyDescent="0.3">
      <c r="A164" s="8"/>
      <c r="B164" s="9"/>
      <c r="C164" s="50" t="s">
        <v>150</v>
      </c>
      <c r="D164" s="10"/>
      <c r="E164" s="10"/>
      <c r="F164" s="10"/>
      <c r="G164" s="11"/>
      <c r="H164" s="11">
        <v>0</v>
      </c>
      <c r="I164" s="11"/>
      <c r="J164" s="51"/>
      <c r="K164" s="12">
        <f>K165-K163</f>
        <v>23007151.304060012</v>
      </c>
      <c r="L164" s="10"/>
    </row>
    <row r="165" spans="1:12" x14ac:dyDescent="0.3">
      <c r="A165" s="8"/>
      <c r="B165" s="9"/>
      <c r="C165" s="10" t="s">
        <v>149</v>
      </c>
      <c r="D165" s="10"/>
      <c r="E165" s="10"/>
      <c r="F165" s="10"/>
      <c r="G165" s="11"/>
      <c r="H165" s="52">
        <v>0</v>
      </c>
      <c r="I165" s="11"/>
      <c r="J165" s="53"/>
      <c r="K165" s="54">
        <f>K163*1.22</f>
        <v>127585111.77706005</v>
      </c>
      <c r="L165" s="10"/>
    </row>
  </sheetData>
  <mergeCells count="11">
    <mergeCell ref="L6:L7"/>
    <mergeCell ref="K6:K7"/>
    <mergeCell ref="I6:J6"/>
    <mergeCell ref="H6:H7"/>
    <mergeCell ref="F6:G6"/>
    <mergeCell ref="C8:E8"/>
    <mergeCell ref="A6:A7"/>
    <mergeCell ref="C6:C7"/>
    <mergeCell ref="B6:B7"/>
    <mergeCell ref="E6:E7"/>
    <mergeCell ref="D6:D7"/>
  </mergeCells>
  <pageMargins left="0.70000004768371582" right="0.70000004768371582" top="0.75" bottom="0.75" header="0.30000001192092896" footer="0.30000001192092896"/>
  <pageSetup paperSize="9" scale="4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2026-03-31T06:35:47Z</cp:lastPrinted>
  <dcterms:created xsi:type="dcterms:W3CDTF">2025-05-27T06:08:29Z</dcterms:created>
  <dcterms:modified xsi:type="dcterms:W3CDTF">2026-04-20T13:01:07Z</dcterms:modified>
</cp:coreProperties>
</file>