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"/>
    </mc:Choice>
  </mc:AlternateContent>
  <xr:revisionPtr revIDLastSave="0" documentId="13_ncr:1_{C7DD6755-D090-4345-907E-E5FD71423FB2}" xr6:coauthVersionLast="47" xr6:coauthVersionMax="47" xr10:uidLastSave="{00000000-0000-0000-0000-000000000000}"/>
  <bookViews>
    <workbookView xWindow="28680" yWindow="-120" windowWidth="29040" windowHeight="15720" xr2:uid="{4B47237E-DC47-4FE9-873D-A5D7EF186B2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6" i="1" l="1"/>
  <c r="D140" i="1"/>
  <c r="D139" i="1"/>
  <c r="D138" i="1"/>
  <c r="D133" i="1"/>
  <c r="D132" i="1"/>
  <c r="D131" i="1"/>
  <c r="D105" i="1"/>
  <c r="D104" i="1"/>
  <c r="D101" i="1"/>
  <c r="D100" i="1"/>
  <c r="D94" i="1"/>
  <c r="D80" i="1"/>
  <c r="D79" i="1"/>
  <c r="D75" i="1"/>
  <c r="D30" i="1"/>
  <c r="D24" i="1"/>
  <c r="D18" i="1"/>
  <c r="D16" i="1"/>
  <c r="D14" i="1"/>
  <c r="D12" i="1"/>
  <c r="D10" i="1"/>
  <c r="D6" i="1"/>
  <c r="D5" i="1"/>
  <c r="D4" i="1"/>
</calcChain>
</file>

<file path=xl/sharedStrings.xml><?xml version="1.0" encoding="utf-8"?>
<sst xmlns="http://schemas.openxmlformats.org/spreadsheetml/2006/main" count="320" uniqueCount="109">
  <si>
    <t xml:space="preserve">Монтажная пояса УВП-1.1 </t>
  </si>
  <si>
    <t>кг</t>
  </si>
  <si>
    <t>пластины 8x300x380 (накладки)</t>
  </si>
  <si>
    <t>пластины 8x380x390 (накладки)</t>
  </si>
  <si>
    <t>Швеллер 18П L-4500</t>
  </si>
  <si>
    <t xml:space="preserve">Монтажная пояса УВП-1.2 </t>
  </si>
  <si>
    <t>Швеллер 18П L-4750</t>
  </si>
  <si>
    <t>Монтажная сварка пояса УВП-1.1</t>
  </si>
  <si>
    <t>Монтажная сварка пояса УВП-2.1</t>
  </si>
  <si>
    <t>пластина 8x280x380 (накладки)</t>
  </si>
  <si>
    <t>пластина 8x340x380 (накладки)</t>
  </si>
  <si>
    <t>Швеллер 16П L-3100</t>
  </si>
  <si>
    <t>Монтажная сварка пояса УВП-2.2</t>
  </si>
  <si>
    <t>Швеллер 16П L-3400</t>
  </si>
  <si>
    <t>Монтажная сварка пояса УВП-3.1</t>
  </si>
  <si>
    <t>пластины 8x280x380 (накладки)</t>
  </si>
  <si>
    <t>пластины 8x340x380 (накладки)</t>
  </si>
  <si>
    <t>Монтажная сварка пояса УВП-3.2</t>
  </si>
  <si>
    <t>плстины 8x340x380 (накладки)</t>
  </si>
  <si>
    <t>Монтажная сварка пояса УВПФ-1</t>
  </si>
  <si>
    <t>пластина 8x280x380 (накладка)</t>
  </si>
  <si>
    <t>пластина 8x240x380 (накладка)</t>
  </si>
  <si>
    <t>Швеллер16П L= 1750</t>
  </si>
  <si>
    <t>Монтажная сварка пояса УВПФ-2</t>
  </si>
  <si>
    <t>Швеллер 16П 1=1500</t>
  </si>
  <si>
    <t>Монтажная сварка пояса УВПФ-3</t>
  </si>
  <si>
    <t>пластины 8x280x380</t>
  </si>
  <si>
    <t>пластины 8x240x380</t>
  </si>
  <si>
    <t>Швеллер 16П 1=1950</t>
  </si>
  <si>
    <t>Усиление ребёр плиты по узлу 1Р</t>
  </si>
  <si>
    <t>Сборка изделия 1П входящее в узел 1Р</t>
  </si>
  <si>
    <t>Швеллер 14П</t>
  </si>
  <si>
    <t>Пластина 160х60х5</t>
  </si>
  <si>
    <t>Пластина t=5мм S=0.0065м2</t>
  </si>
  <si>
    <t>Пластина t=5мм S=0.0039м2</t>
  </si>
  <si>
    <t>Сборка изделия 1Па входящее в узел 1Р</t>
  </si>
  <si>
    <t>Сборка изделия 2П входящее в узел 1Р</t>
  </si>
  <si>
    <t>Уголок 70х5</t>
  </si>
  <si>
    <t>Пластина 210х60х5</t>
  </si>
  <si>
    <t>Пластина t=5мм S=0.0149м2</t>
  </si>
  <si>
    <t>Сборка изделия 4П входящее в узел 2Р</t>
  </si>
  <si>
    <t>Двутавр 14Б2</t>
  </si>
  <si>
    <t>Пластина t=5мм S=0.0043м2</t>
  </si>
  <si>
    <t>Пластина t=5мм</t>
  </si>
  <si>
    <t>Усиление ребёр плиты по узлу 3Р</t>
  </si>
  <si>
    <t>Сборка изделия 1Па входящее в узел 3Р</t>
  </si>
  <si>
    <t>Сборка изделия 2П входящее в узел 3Р</t>
  </si>
  <si>
    <t>Сборка элемента 5П входящий в узел 3Р</t>
  </si>
  <si>
    <t>Уголок 75х5</t>
  </si>
  <si>
    <t>Сборка изделия 4П входящее в узел 4Р</t>
  </si>
  <si>
    <t>Сварные швы kf=5мм</t>
  </si>
  <si>
    <t>Сборка элемента 5П входящий в узел 4Р</t>
  </si>
  <si>
    <t>Сборка элемента 6П входящий в узел 4Р</t>
  </si>
  <si>
    <t>Пластина 65х65х5мм</t>
  </si>
  <si>
    <t>Сборка элемента 7П входящий в узел 4Р</t>
  </si>
  <si>
    <t>Закладная деталь МН 105-3</t>
  </si>
  <si>
    <t>Стальные фермы ФС-4.1</t>
  </si>
  <si>
    <t>Усиление раскоса р3.1, позиция 1С</t>
  </si>
  <si>
    <t>Уголок 90х56х5.5</t>
  </si>
  <si>
    <t>Усиление стойки с2.1, позиция 2С</t>
  </si>
  <si>
    <t>Уголок 50х5</t>
  </si>
  <si>
    <t>Усиление ВП.1, позиция 3С</t>
  </si>
  <si>
    <t>Уголок 110х8</t>
  </si>
  <si>
    <t>Стальные фермы ФС-4.2</t>
  </si>
  <si>
    <t>Стальные фермы ФФ-4.1</t>
  </si>
  <si>
    <t>Усиление раскоса р1.1, позиция 4С</t>
  </si>
  <si>
    <t>Уголок 40х4</t>
  </si>
  <si>
    <t>Связи РС-1.1</t>
  </si>
  <si>
    <t>Усиление связи, позиция 5С</t>
  </si>
  <si>
    <t>Уголок 63х5</t>
  </si>
  <si>
    <t>Монтаж стального каркаса плит покрытия. Узел 5Р.</t>
  </si>
  <si>
    <t>Монтаж элементов изделия У1</t>
  </si>
  <si>
    <t>Швеллер 30</t>
  </si>
  <si>
    <t>Пластина t=6мм S=0.026м2</t>
  </si>
  <si>
    <t>Пластина t=6мм S=0.016м2</t>
  </si>
  <si>
    <t>Пластина 2230х94х6мм</t>
  </si>
  <si>
    <t>Пластина t=6мм</t>
  </si>
  <si>
    <t>Сварные швы kf=6мм</t>
  </si>
  <si>
    <t>Монтаж элементов изделия 1Уа</t>
  </si>
  <si>
    <t>Монтаж элементов 2У</t>
  </si>
  <si>
    <t>Уголок 70х6</t>
  </si>
  <si>
    <t>Монтаж элементов 2У1</t>
  </si>
  <si>
    <t>Пластина 110х1270х11мм</t>
  </si>
  <si>
    <t>Армирование плит покрытия</t>
  </si>
  <si>
    <r>
      <t xml:space="preserve">Монтаж отверстий в основании плит электроперфоратором </t>
    </r>
    <r>
      <rPr>
        <sz val="11"/>
        <rFont val="Calibri"/>
        <family val="2"/>
        <charset val="204"/>
      </rPr>
      <t>Ø</t>
    </r>
    <r>
      <rPr>
        <sz val="11"/>
        <rFont val="Calibri"/>
        <family val="2"/>
        <charset val="204"/>
        <scheme val="minor"/>
      </rPr>
      <t xml:space="preserve"> 10мм</t>
    </r>
  </si>
  <si>
    <t>шт</t>
  </si>
  <si>
    <t>Очистить отверстия от пыли сжатым воздухом или щетками</t>
  </si>
  <si>
    <t>Очистка арматуры от ржавчины и грязи</t>
  </si>
  <si>
    <t>п.м.</t>
  </si>
  <si>
    <t>Монтаж арматуры гладкой 6 мм A240, шаг 188мм (в каждую гофру). Позиция 5У</t>
  </si>
  <si>
    <t>Монтаж арматуры 8 мм рифленая A500С. Позиция 6У</t>
  </si>
  <si>
    <t>Монтаж опалубки плит покрытия</t>
  </si>
  <si>
    <t>Монтаж элементов 3У</t>
  </si>
  <si>
    <t>Монтаж профлиста Н57- 750 - 0.8</t>
  </si>
  <si>
    <t>пакет пластин 350x370x40</t>
  </si>
  <si>
    <t>пакет пластин 350x370x10</t>
  </si>
  <si>
    <t>пакет пластин 320x370x40</t>
  </si>
  <si>
    <t>пакет пластин 320x370x10</t>
  </si>
  <si>
    <t>пакет пластин 220x250x40</t>
  </si>
  <si>
    <t>пакет пластин 220x250x10</t>
  </si>
  <si>
    <t>пластины 8 мм</t>
  </si>
  <si>
    <t>пакет пластин лист 40 мм.</t>
  </si>
  <si>
    <t>пакет пластин 10 мм</t>
  </si>
  <si>
    <t xml:space="preserve">Швеллер 18П </t>
  </si>
  <si>
    <t xml:space="preserve">Швеллер 16П </t>
  </si>
  <si>
    <t>Пластина 5 мм</t>
  </si>
  <si>
    <t>Пластина 6 мм</t>
  </si>
  <si>
    <t>арматуры гладкой 6 мм A240</t>
  </si>
  <si>
    <t>арматуры 8 мм рифленая A500С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</si>
</sst>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109">
    <xf numFmtId="0" fontId="0" fillId="0" borderId="0" xfId="0"/>
    <xf numFmtId="0" fontId="4" fillId="0" borderId="1" xfId="2" applyNumberFormat="1" applyFont="1" applyFill="1" applyBorder="1" applyAlignment="1" applyProtection="1">
      <alignment vertical="center" wrapText="1"/>
    </xf>
    <xf numFmtId="0" fontId="4" fillId="0" borderId="2" xfId="2" applyNumberFormat="1" applyFont="1" applyFill="1" applyBorder="1" applyAlignment="1" applyProtection="1">
      <alignment horizontal="center" vertical="center"/>
    </xf>
    <xf numFmtId="2" fontId="4" fillId="2" borderId="2" xfId="1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right" vertical="center" wrapText="1"/>
    </xf>
    <xf numFmtId="0" fontId="5" fillId="0" borderId="2" xfId="2" applyNumberFormat="1" applyFont="1" applyFill="1" applyBorder="1" applyAlignment="1" applyProtection="1">
      <alignment horizontal="center" vertical="center"/>
    </xf>
    <xf numFmtId="2" fontId="5" fillId="0" borderId="2" xfId="1" applyNumberFormat="1" applyFont="1" applyFill="1" applyBorder="1" applyAlignment="1" applyProtection="1">
      <alignment horizontal="center" vertical="center"/>
    </xf>
    <xf numFmtId="0" fontId="4" fillId="0" borderId="1" xfId="2" applyNumberFormat="1" applyFont="1" applyFill="1" applyBorder="1" applyAlignment="1" applyProtection="1">
      <alignment horizontal="left" vertical="center" wrapText="1"/>
    </xf>
    <xf numFmtId="2" fontId="4" fillId="0" borderId="1" xfId="1" applyNumberFormat="1" applyFont="1" applyFill="1" applyBorder="1" applyAlignment="1" applyProtection="1">
      <alignment horizontal="center" vertical="center"/>
    </xf>
    <xf numFmtId="0" fontId="4" fillId="0" borderId="2" xfId="2" applyNumberFormat="1" applyFont="1" applyFill="1" applyBorder="1" applyAlignment="1" applyProtection="1">
      <alignment horizontal="left" vertical="center" wrapText="1"/>
    </xf>
    <xf numFmtId="2" fontId="2" fillId="0" borderId="2" xfId="1" applyNumberFormat="1" applyFont="1" applyBorder="1" applyAlignment="1">
      <alignment horizontal="center" vertical="center"/>
    </xf>
    <xf numFmtId="0" fontId="5" fillId="0" borderId="2" xfId="2" applyNumberFormat="1" applyFont="1" applyFill="1" applyBorder="1" applyAlignment="1" applyProtection="1">
      <alignment horizontal="right" vertical="center" wrapText="1"/>
    </xf>
    <xf numFmtId="0" fontId="2" fillId="0" borderId="2" xfId="1" applyNumberFormat="1" applyFont="1" applyBorder="1" applyAlignment="1">
      <alignment horizontal="center" vertical="center"/>
    </xf>
    <xf numFmtId="0" fontId="4" fillId="3" borderId="2" xfId="3" applyNumberFormat="1" applyFont="1" applyFill="1" applyBorder="1" applyAlignment="1" applyProtection="1">
      <alignment horizontal="center" vertical="center" wrapText="1"/>
    </xf>
    <xf numFmtId="0" fontId="4" fillId="3" borderId="2" xfId="2" applyNumberFormat="1" applyFont="1" applyFill="1" applyBorder="1" applyAlignment="1" applyProtection="1">
      <alignment horizontal="center" vertical="center"/>
    </xf>
    <xf numFmtId="0" fontId="4" fillId="3" borderId="2" xfId="2" applyNumberFormat="1" applyFont="1" applyFill="1" applyBorder="1" applyAlignment="1" applyProtection="1">
      <alignment horizontal="left" vertical="center" wrapText="1"/>
    </xf>
    <xf numFmtId="2" fontId="5" fillId="0" borderId="2" xfId="2" applyNumberFormat="1" applyFont="1" applyFill="1" applyBorder="1" applyAlignment="1" applyProtection="1">
      <alignment horizontal="center" vertical="center"/>
    </xf>
    <xf numFmtId="2" fontId="4" fillId="0" borderId="2" xfId="1" applyNumberFormat="1" applyFont="1" applyFill="1" applyBorder="1" applyAlignment="1" applyProtection="1">
      <alignment horizontal="center" vertical="center"/>
    </xf>
    <xf numFmtId="0" fontId="4" fillId="0" borderId="2" xfId="3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4" fillId="0" borderId="2" xfId="2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2" borderId="1" xfId="2" applyNumberFormat="1" applyFont="1" applyFill="1" applyBorder="1" applyAlignment="1" applyProtection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4" fillId="3" borderId="2" xfId="2" applyNumberFormat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4" fillId="2" borderId="2" xfId="2" applyNumberFormat="1" applyFont="1" applyFill="1" applyBorder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top"/>
    </xf>
    <xf numFmtId="0" fontId="5" fillId="3" borderId="2" xfId="2" applyNumberFormat="1" applyFont="1" applyFill="1" applyBorder="1" applyAlignment="1" applyProtection="1">
      <alignment horizontal="left" vertical="center"/>
    </xf>
    <xf numFmtId="2" fontId="5" fillId="3" borderId="2" xfId="2" applyNumberFormat="1" applyFont="1" applyFill="1" applyBorder="1" applyAlignment="1" applyProtection="1">
      <alignment horizontal="left" vertical="center"/>
    </xf>
    <xf numFmtId="0" fontId="8" fillId="0" borderId="2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left" vertical="center" wrapText="1"/>
    </xf>
    <xf numFmtId="0" fontId="5" fillId="0" borderId="2" xfId="3" applyNumberFormat="1" applyFont="1" applyFill="1" applyBorder="1" applyAlignment="1" applyProtection="1">
      <alignment horizontal="center" vertical="center"/>
    </xf>
    <xf numFmtId="0" fontId="5" fillId="2" borderId="2" xfId="3" applyNumberFormat="1" applyFont="1" applyFill="1" applyBorder="1" applyAlignment="1" applyProtection="1">
      <alignment horizontal="center" vertical="center"/>
    </xf>
    <xf numFmtId="0" fontId="4" fillId="3" borderId="1" xfId="2" applyNumberFormat="1" applyFont="1" applyFill="1" applyBorder="1" applyAlignment="1" applyProtection="1">
      <alignment horizontal="center" vertical="center" wrapText="1"/>
    </xf>
    <xf numFmtId="2" fontId="4" fillId="3" borderId="2" xfId="1" applyNumberFormat="1" applyFont="1" applyFill="1" applyBorder="1" applyAlignment="1" applyProtection="1">
      <alignment horizontal="center" vertical="center"/>
    </xf>
    <xf numFmtId="0" fontId="5" fillId="2" borderId="1" xfId="2" applyNumberFormat="1" applyFont="1" applyFill="1" applyBorder="1" applyAlignment="1" applyProtection="1">
      <alignment horizontal="left" vertical="center" wrapText="1"/>
    </xf>
    <xf numFmtId="0" fontId="5" fillId="2" borderId="2" xfId="2" applyNumberFormat="1" applyFont="1" applyFill="1" applyBorder="1" applyAlignment="1" applyProtection="1">
      <alignment horizontal="center" vertical="center"/>
    </xf>
    <xf numFmtId="2" fontId="5" fillId="2" borderId="2" xfId="1" applyNumberFormat="1" applyFont="1" applyFill="1" applyBorder="1" applyAlignment="1" applyProtection="1">
      <alignment horizontal="center" vertical="center"/>
    </xf>
    <xf numFmtId="0" fontId="5" fillId="2" borderId="2" xfId="3" applyNumberFormat="1" applyFont="1" applyFill="1" applyBorder="1" applyAlignment="1" applyProtection="1">
      <alignment horizontal="left" vertical="center"/>
    </xf>
    <xf numFmtId="0" fontId="5" fillId="4" borderId="1" xfId="2" applyNumberFormat="1" applyFont="1" applyFill="1" applyBorder="1" applyAlignment="1" applyProtection="1">
      <alignment horizontal="right" vertical="center" wrapText="1"/>
    </xf>
    <xf numFmtId="0" fontId="5" fillId="4" borderId="2" xfId="2" applyNumberFormat="1" applyFont="1" applyFill="1" applyBorder="1" applyAlignment="1" applyProtection="1">
      <alignment horizontal="center" vertical="center"/>
    </xf>
    <xf numFmtId="2" fontId="5" fillId="4" borderId="2" xfId="1" applyNumberFormat="1" applyFont="1" applyFill="1" applyBorder="1" applyAlignment="1" applyProtection="1">
      <alignment horizontal="center" vertical="center"/>
    </xf>
    <xf numFmtId="2" fontId="5" fillId="4" borderId="1" xfId="1" applyNumberFormat="1" applyFont="1" applyFill="1" applyBorder="1" applyAlignment="1" applyProtection="1">
      <alignment horizontal="center" vertical="center"/>
    </xf>
    <xf numFmtId="0" fontId="5" fillId="4" borderId="2" xfId="2" applyNumberFormat="1" applyFont="1" applyFill="1" applyBorder="1" applyAlignment="1" applyProtection="1">
      <alignment horizontal="right" vertical="center" wrapText="1"/>
    </xf>
    <xf numFmtId="2" fontId="1" fillId="4" borderId="2" xfId="1" applyNumberFormat="1" applyFont="1" applyFill="1" applyBorder="1" applyAlignment="1">
      <alignment horizontal="center" vertical="center"/>
    </xf>
    <xf numFmtId="0" fontId="1" fillId="4" borderId="2" xfId="1" applyNumberFormat="1" applyFont="1" applyFill="1" applyBorder="1" applyAlignment="1">
      <alignment horizontal="center" vertical="center"/>
    </xf>
    <xf numFmtId="0" fontId="5" fillId="5" borderId="1" xfId="2" applyNumberFormat="1" applyFont="1" applyFill="1" applyBorder="1" applyAlignment="1" applyProtection="1">
      <alignment horizontal="right" vertical="center" wrapText="1"/>
    </xf>
    <xf numFmtId="0" fontId="5" fillId="5" borderId="2" xfId="2" applyNumberFormat="1" applyFont="1" applyFill="1" applyBorder="1" applyAlignment="1" applyProtection="1">
      <alignment horizontal="center" vertical="center"/>
    </xf>
    <xf numFmtId="2" fontId="5" fillId="5" borderId="2" xfId="1" applyNumberFormat="1" applyFont="1" applyFill="1" applyBorder="1" applyAlignment="1" applyProtection="1">
      <alignment horizontal="center" vertical="center"/>
    </xf>
    <xf numFmtId="0" fontId="5" fillId="5" borderId="2" xfId="2" applyNumberFormat="1" applyFont="1" applyFill="1" applyBorder="1" applyAlignment="1" applyProtection="1">
      <alignment horizontal="right" vertical="center" wrapText="1"/>
    </xf>
    <xf numFmtId="0" fontId="5" fillId="6" borderId="2" xfId="2" applyNumberFormat="1" applyFont="1" applyFill="1" applyBorder="1" applyAlignment="1" applyProtection="1">
      <alignment horizontal="right" vertical="center" wrapText="1"/>
    </xf>
    <xf numFmtId="0" fontId="5" fillId="7" borderId="1" xfId="2" applyNumberFormat="1" applyFont="1" applyFill="1" applyBorder="1" applyAlignment="1" applyProtection="1">
      <alignment horizontal="right" vertical="center" wrapText="1"/>
    </xf>
    <xf numFmtId="0" fontId="5" fillId="6" borderId="2" xfId="2" applyNumberFormat="1" applyFont="1" applyFill="1" applyBorder="1" applyAlignment="1" applyProtection="1">
      <alignment horizontal="center" vertical="center"/>
    </xf>
    <xf numFmtId="0" fontId="5" fillId="8" borderId="2" xfId="2" applyNumberFormat="1" applyFont="1" applyFill="1" applyBorder="1" applyAlignment="1" applyProtection="1">
      <alignment horizontal="right" vertical="center" wrapText="1"/>
    </xf>
    <xf numFmtId="0" fontId="5" fillId="8" borderId="2" xfId="2" applyNumberFormat="1" applyFont="1" applyFill="1" applyBorder="1" applyAlignment="1" applyProtection="1">
      <alignment horizontal="center" vertical="center"/>
    </xf>
    <xf numFmtId="2" fontId="5" fillId="8" borderId="2" xfId="2" applyNumberFormat="1" applyFont="1" applyFill="1" applyBorder="1" applyAlignment="1" applyProtection="1">
      <alignment horizontal="center" vertical="center"/>
    </xf>
    <xf numFmtId="0" fontId="5" fillId="9" borderId="2" xfId="2" applyNumberFormat="1" applyFont="1" applyFill="1" applyBorder="1" applyAlignment="1" applyProtection="1">
      <alignment horizontal="right" vertical="center" wrapText="1"/>
    </xf>
    <xf numFmtId="0" fontId="5" fillId="9" borderId="2" xfId="2" applyNumberFormat="1" applyFont="1" applyFill="1" applyBorder="1" applyAlignment="1" applyProtection="1">
      <alignment horizontal="center" vertical="center"/>
    </xf>
    <xf numFmtId="0" fontId="1" fillId="9" borderId="2" xfId="1" applyNumberFormat="1" applyFont="1" applyFill="1" applyBorder="1" applyAlignment="1">
      <alignment horizontal="center" vertical="center"/>
    </xf>
    <xf numFmtId="0" fontId="5" fillId="9" borderId="1" xfId="2" applyNumberFormat="1" applyFont="1" applyFill="1" applyBorder="1" applyAlignment="1" applyProtection="1">
      <alignment horizontal="right" vertical="center" wrapText="1"/>
    </xf>
    <xf numFmtId="2" fontId="5" fillId="9" borderId="1" xfId="1" applyNumberFormat="1" applyFont="1" applyFill="1" applyBorder="1" applyAlignment="1" applyProtection="1">
      <alignment horizontal="center" vertical="center"/>
    </xf>
    <xf numFmtId="1" fontId="5" fillId="9" borderId="1" xfId="1" applyNumberFormat="1" applyFont="1" applyFill="1" applyBorder="1" applyAlignment="1" applyProtection="1">
      <alignment horizontal="center" vertical="center"/>
    </xf>
    <xf numFmtId="0" fontId="5" fillId="10" borderId="2" xfId="2" applyNumberFormat="1" applyFont="1" applyFill="1" applyBorder="1" applyAlignment="1" applyProtection="1">
      <alignment horizontal="right" vertical="center" wrapText="1"/>
    </xf>
    <xf numFmtId="0" fontId="5" fillId="10" borderId="2" xfId="2" applyNumberFormat="1" applyFont="1" applyFill="1" applyBorder="1" applyAlignment="1" applyProtection="1">
      <alignment horizontal="center" vertical="center"/>
    </xf>
    <xf numFmtId="2" fontId="5" fillId="10" borderId="2" xfId="2" applyNumberFormat="1" applyFont="1" applyFill="1" applyBorder="1" applyAlignment="1" applyProtection="1">
      <alignment horizontal="center" vertical="center"/>
    </xf>
    <xf numFmtId="0" fontId="5" fillId="7" borderId="2" xfId="2" applyNumberFormat="1" applyFont="1" applyFill="1" applyBorder="1" applyAlignment="1" applyProtection="1">
      <alignment horizontal="center" vertical="center"/>
    </xf>
    <xf numFmtId="164" fontId="5" fillId="7" borderId="2" xfId="1" applyNumberFormat="1" applyFont="1" applyFill="1" applyBorder="1" applyAlignment="1" applyProtection="1">
      <alignment horizontal="center" vertical="center"/>
    </xf>
    <xf numFmtId="2" fontId="5" fillId="7" borderId="2" xfId="1" applyNumberFormat="1" applyFont="1" applyFill="1" applyBorder="1" applyAlignment="1" applyProtection="1">
      <alignment horizontal="center" vertical="center"/>
    </xf>
    <xf numFmtId="2" fontId="1" fillId="5" borderId="2" xfId="1" applyNumberFormat="1" applyFont="1" applyFill="1" applyBorder="1" applyAlignment="1">
      <alignment horizontal="center" vertical="center"/>
    </xf>
    <xf numFmtId="2" fontId="5" fillId="5" borderId="1" xfId="1" applyNumberFormat="1" applyFont="1" applyFill="1" applyBorder="1" applyAlignment="1" applyProtection="1">
      <alignment horizontal="center" vertical="center"/>
    </xf>
    <xf numFmtId="0" fontId="1" fillId="5" borderId="2" xfId="1" applyNumberFormat="1" applyFont="1" applyFill="1" applyBorder="1" applyAlignment="1">
      <alignment horizontal="center" vertical="center"/>
    </xf>
    <xf numFmtId="2" fontId="5" fillId="6" borderId="2" xfId="2" applyNumberFormat="1" applyFont="1" applyFill="1" applyBorder="1" applyAlignment="1" applyProtection="1">
      <alignment horizontal="center" vertical="center"/>
    </xf>
    <xf numFmtId="2" fontId="6" fillId="6" borderId="2" xfId="1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2" fontId="6" fillId="6" borderId="2" xfId="0" applyNumberFormat="1" applyFont="1" applyFill="1" applyBorder="1" applyAlignment="1">
      <alignment horizontal="center" vertical="center"/>
    </xf>
    <xf numFmtId="0" fontId="5" fillId="11" borderId="1" xfId="2" applyNumberFormat="1" applyFont="1" applyFill="1" applyBorder="1" applyAlignment="1" applyProtection="1">
      <alignment horizontal="right" vertical="center" wrapText="1"/>
    </xf>
    <xf numFmtId="0" fontId="5" fillId="11" borderId="2" xfId="2" applyNumberFormat="1" applyFont="1" applyFill="1" applyBorder="1" applyAlignment="1" applyProtection="1">
      <alignment horizontal="center" vertical="center"/>
    </xf>
    <xf numFmtId="0" fontId="5" fillId="11" borderId="1" xfId="2" applyNumberFormat="1" applyFont="1" applyFill="1" applyBorder="1" applyAlignment="1" applyProtection="1">
      <alignment horizontal="left" vertical="center" wrapText="1"/>
    </xf>
    <xf numFmtId="2" fontId="5" fillId="11" borderId="2" xfId="1" applyNumberFormat="1" applyFont="1" applyFill="1" applyBorder="1" applyAlignment="1" applyProtection="1">
      <alignment horizontal="center" vertical="center"/>
    </xf>
    <xf numFmtId="0" fontId="5" fillId="12" borderId="2" xfId="2" applyNumberFormat="1" applyFont="1" applyFill="1" applyBorder="1" applyAlignment="1" applyProtection="1">
      <alignment horizontal="right" vertical="center" wrapText="1"/>
    </xf>
    <xf numFmtId="0" fontId="5" fillId="12" borderId="2" xfId="2" applyNumberFormat="1" applyFont="1" applyFill="1" applyBorder="1" applyAlignment="1" applyProtection="1">
      <alignment horizontal="center" vertical="center"/>
    </xf>
    <xf numFmtId="2" fontId="6" fillId="12" borderId="2" xfId="1" applyNumberFormat="1" applyFont="1" applyFill="1" applyBorder="1" applyAlignment="1">
      <alignment horizontal="center" vertical="center"/>
    </xf>
    <xf numFmtId="0" fontId="5" fillId="13" borderId="2" xfId="2" applyNumberFormat="1" applyFont="1" applyFill="1" applyBorder="1" applyAlignment="1" applyProtection="1">
      <alignment horizontal="right" vertical="center" wrapText="1"/>
    </xf>
    <xf numFmtId="0" fontId="5" fillId="13" borderId="2" xfId="2" applyNumberFormat="1" applyFont="1" applyFill="1" applyBorder="1" applyAlignment="1" applyProtection="1">
      <alignment horizontal="center" vertical="center"/>
    </xf>
    <xf numFmtId="2" fontId="5" fillId="13" borderId="2" xfId="2" applyNumberFormat="1" applyFont="1" applyFill="1" applyBorder="1" applyAlignment="1" applyProtection="1">
      <alignment horizontal="center" vertical="center"/>
    </xf>
    <xf numFmtId="0" fontId="5" fillId="14" borderId="2" xfId="2" applyNumberFormat="1" applyFont="1" applyFill="1" applyBorder="1" applyAlignment="1" applyProtection="1">
      <alignment horizontal="right" vertical="center" wrapText="1"/>
    </xf>
    <xf numFmtId="0" fontId="6" fillId="14" borderId="2" xfId="0" applyFont="1" applyFill="1" applyBorder="1" applyAlignment="1">
      <alignment horizontal="center" vertical="center"/>
    </xf>
    <xf numFmtId="0" fontId="5" fillId="15" borderId="2" xfId="2" applyNumberFormat="1" applyFont="1" applyFill="1" applyBorder="1" applyAlignment="1" applyProtection="1">
      <alignment horizontal="right" vertical="center" wrapText="1"/>
    </xf>
    <xf numFmtId="0" fontId="6" fillId="15" borderId="2" xfId="0" applyFont="1" applyFill="1" applyBorder="1" applyAlignment="1">
      <alignment horizontal="center" vertical="center"/>
    </xf>
    <xf numFmtId="2" fontId="5" fillId="15" borderId="2" xfId="1" applyNumberFormat="1" applyFont="1" applyFill="1" applyBorder="1" applyAlignment="1" applyProtection="1">
      <alignment horizontal="center" vertical="center"/>
    </xf>
    <xf numFmtId="0" fontId="5" fillId="16" borderId="2" xfId="2" applyNumberFormat="1" applyFont="1" applyFill="1" applyBorder="1" applyAlignment="1" applyProtection="1">
      <alignment horizontal="right" vertical="center" wrapText="1"/>
    </xf>
    <xf numFmtId="0" fontId="6" fillId="16" borderId="2" xfId="0" applyFont="1" applyFill="1" applyBorder="1" applyAlignment="1">
      <alignment horizontal="center" vertical="center"/>
    </xf>
    <xf numFmtId="0" fontId="5" fillId="17" borderId="2" xfId="2" applyNumberFormat="1" applyFont="1" applyFill="1" applyBorder="1" applyAlignment="1" applyProtection="1">
      <alignment horizontal="right" vertical="center" wrapText="1"/>
    </xf>
    <xf numFmtId="0" fontId="6" fillId="17" borderId="2" xfId="0" applyFont="1" applyFill="1" applyBorder="1" applyAlignment="1">
      <alignment horizontal="center" vertical="center"/>
    </xf>
    <xf numFmtId="2" fontId="5" fillId="17" borderId="2" xfId="1" applyNumberFormat="1" applyFont="1" applyFill="1" applyBorder="1" applyAlignment="1" applyProtection="1">
      <alignment horizontal="center" vertical="center"/>
    </xf>
    <xf numFmtId="0" fontId="5" fillId="18" borderId="1" xfId="2" applyNumberFormat="1" applyFont="1" applyFill="1" applyBorder="1" applyAlignment="1" applyProtection="1">
      <alignment horizontal="right" vertical="center" wrapText="1"/>
    </xf>
    <xf numFmtId="0" fontId="5" fillId="18" borderId="2" xfId="2" applyNumberFormat="1" applyFont="1" applyFill="1" applyBorder="1" applyAlignment="1" applyProtection="1">
      <alignment horizontal="center" vertical="center"/>
    </xf>
    <xf numFmtId="0" fontId="5" fillId="0" borderId="2" xfId="2" applyNumberFormat="1" applyFont="1" applyFill="1" applyBorder="1" applyAlignment="1" applyProtection="1">
      <alignment horizontal="center" vertical="center" wrapText="1"/>
    </xf>
    <xf numFmtId="0" fontId="5" fillId="0" borderId="2" xfId="2" applyNumberFormat="1" applyFont="1" applyFill="1" applyBorder="1" applyAlignment="1" applyProtection="1">
      <alignment horizontal="left" vertical="center" wrapText="1"/>
    </xf>
    <xf numFmtId="0" fontId="0" fillId="0" borderId="2" xfId="0" applyFill="1" applyBorder="1" applyAlignment="1">
      <alignment horizontal="left"/>
    </xf>
    <xf numFmtId="0" fontId="6" fillId="0" borderId="2" xfId="0" applyFon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0" fontId="5" fillId="0" borderId="1" xfId="2" applyNumberFormat="1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_20. 010-ОВ" xfId="3" xr:uid="{9ABC6B88-75EC-46E7-BFF6-DB28B2FCCB0D}"/>
    <cellStyle name="Обычный_КР" xfId="2" xr:uid="{4709501D-90C8-40D6-A49F-401B0E1C6856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C2E12-4F13-4D95-ADD9-E6B13887469A}">
  <dimension ref="B3:D179"/>
  <sheetViews>
    <sheetView tabSelected="1" topLeftCell="A150" workbookViewId="0">
      <selection activeCell="B161" sqref="B161:D179"/>
    </sheetView>
  </sheetViews>
  <sheetFormatPr defaultRowHeight="14.4" x14ac:dyDescent="0.3"/>
  <cols>
    <col min="2" max="2" width="40.21875" customWidth="1"/>
  </cols>
  <sheetData>
    <row r="3" spans="2:4" x14ac:dyDescent="0.3">
      <c r="B3" s="1" t="s">
        <v>0</v>
      </c>
      <c r="C3" s="2" t="s">
        <v>1</v>
      </c>
      <c r="D3" s="3">
        <v>1100.5899999999999</v>
      </c>
    </row>
    <row r="4" spans="2:4" x14ac:dyDescent="0.3">
      <c r="B4" s="43" t="s">
        <v>2</v>
      </c>
      <c r="C4" s="44" t="s">
        <v>1</v>
      </c>
      <c r="D4" s="45">
        <f>6*7.16</f>
        <v>42.96</v>
      </c>
    </row>
    <row r="5" spans="2:4" x14ac:dyDescent="0.3">
      <c r="B5" s="43" t="s">
        <v>3</v>
      </c>
      <c r="C5" s="44" t="s">
        <v>1</v>
      </c>
      <c r="D5" s="45">
        <f>6*9.31</f>
        <v>55.86</v>
      </c>
    </row>
    <row r="6" spans="2:4" x14ac:dyDescent="0.3">
      <c r="B6" s="50" t="s">
        <v>94</v>
      </c>
      <c r="C6" s="51" t="s">
        <v>1</v>
      </c>
      <c r="D6" s="52">
        <f>12*25.4</f>
        <v>304.79999999999995</v>
      </c>
    </row>
    <row r="7" spans="2:4" x14ac:dyDescent="0.3">
      <c r="B7" s="50" t="s">
        <v>95</v>
      </c>
      <c r="C7" s="51"/>
      <c r="D7" s="52"/>
    </row>
    <row r="8" spans="2:4" x14ac:dyDescent="0.3">
      <c r="B8" s="55" t="s">
        <v>4</v>
      </c>
      <c r="C8" s="69" t="s">
        <v>1</v>
      </c>
      <c r="D8" s="70">
        <v>147</v>
      </c>
    </row>
    <row r="9" spans="2:4" x14ac:dyDescent="0.3">
      <c r="B9" s="1" t="s">
        <v>5</v>
      </c>
      <c r="C9" s="2" t="s">
        <v>1</v>
      </c>
      <c r="D9" s="3">
        <v>1116.8900000000001</v>
      </c>
    </row>
    <row r="10" spans="2:4" x14ac:dyDescent="0.3">
      <c r="B10" s="43" t="s">
        <v>2</v>
      </c>
      <c r="C10" s="44" t="s">
        <v>1</v>
      </c>
      <c r="D10" s="45">
        <f>6*7.16</f>
        <v>42.96</v>
      </c>
    </row>
    <row r="11" spans="2:4" x14ac:dyDescent="0.3">
      <c r="B11" s="43" t="s">
        <v>3</v>
      </c>
      <c r="C11" s="44" t="s">
        <v>1</v>
      </c>
      <c r="D11" s="45">
        <v>55.84</v>
      </c>
    </row>
    <row r="12" spans="2:4" x14ac:dyDescent="0.3">
      <c r="B12" s="50" t="s">
        <v>94</v>
      </c>
      <c r="C12" s="51" t="s">
        <v>1</v>
      </c>
      <c r="D12" s="52">
        <f>12*25.4</f>
        <v>304.79999999999995</v>
      </c>
    </row>
    <row r="13" spans="2:4" x14ac:dyDescent="0.3">
      <c r="B13" s="50" t="s">
        <v>95</v>
      </c>
      <c r="C13" s="51"/>
      <c r="D13" s="52"/>
    </row>
    <row r="14" spans="2:4" x14ac:dyDescent="0.3">
      <c r="B14" s="55" t="s">
        <v>6</v>
      </c>
      <c r="C14" s="69" t="s">
        <v>1</v>
      </c>
      <c r="D14" s="71">
        <f>2*77.43</f>
        <v>154.86000000000001</v>
      </c>
    </row>
    <row r="15" spans="2:4" x14ac:dyDescent="0.3">
      <c r="B15" s="1" t="s">
        <v>7</v>
      </c>
      <c r="C15" s="2" t="s">
        <v>1</v>
      </c>
      <c r="D15" s="3">
        <v>1100.5899999999999</v>
      </c>
    </row>
    <row r="16" spans="2:4" x14ac:dyDescent="0.3">
      <c r="B16" s="43" t="s">
        <v>2</v>
      </c>
      <c r="C16" s="44" t="s">
        <v>1</v>
      </c>
      <c r="D16" s="45">
        <f>6*7.16</f>
        <v>42.96</v>
      </c>
    </row>
    <row r="17" spans="2:4" x14ac:dyDescent="0.3">
      <c r="B17" s="43" t="s">
        <v>3</v>
      </c>
      <c r="C17" s="44" t="s">
        <v>1</v>
      </c>
      <c r="D17" s="45">
        <v>55.84</v>
      </c>
    </row>
    <row r="18" spans="2:4" x14ac:dyDescent="0.3">
      <c r="B18" s="50" t="s">
        <v>94</v>
      </c>
      <c r="C18" s="51" t="s">
        <v>1</v>
      </c>
      <c r="D18" s="52">
        <f>12*25.4</f>
        <v>304.79999999999995</v>
      </c>
    </row>
    <row r="19" spans="2:4" x14ac:dyDescent="0.3">
      <c r="B19" s="50" t="s">
        <v>95</v>
      </c>
      <c r="C19" s="51"/>
      <c r="D19" s="52"/>
    </row>
    <row r="20" spans="2:4" x14ac:dyDescent="0.3">
      <c r="B20" s="55" t="s">
        <v>4</v>
      </c>
      <c r="C20" s="69" t="s">
        <v>1</v>
      </c>
      <c r="D20" s="70">
        <v>147</v>
      </c>
    </row>
    <row r="21" spans="2:4" x14ac:dyDescent="0.3">
      <c r="B21" s="7" t="s">
        <v>8</v>
      </c>
      <c r="C21" s="2" t="s">
        <v>1</v>
      </c>
      <c r="D21" s="8">
        <v>911.15</v>
      </c>
    </row>
    <row r="22" spans="2:4" x14ac:dyDescent="0.3">
      <c r="B22" s="43" t="s">
        <v>9</v>
      </c>
      <c r="C22" s="44" t="s">
        <v>1</v>
      </c>
      <c r="D22" s="46">
        <v>40.090000000000003</v>
      </c>
    </row>
    <row r="23" spans="2:4" x14ac:dyDescent="0.3">
      <c r="B23" s="43" t="s">
        <v>10</v>
      </c>
      <c r="C23" s="44" t="s">
        <v>1</v>
      </c>
      <c r="D23" s="46">
        <v>48.68</v>
      </c>
    </row>
    <row r="24" spans="2:4" x14ac:dyDescent="0.3">
      <c r="B24" s="50" t="s">
        <v>94</v>
      </c>
      <c r="C24" s="51" t="s">
        <v>1</v>
      </c>
      <c r="D24" s="73">
        <f>12*23.23</f>
        <v>278.76</v>
      </c>
    </row>
    <row r="25" spans="2:4" x14ac:dyDescent="0.3">
      <c r="B25" s="50" t="s">
        <v>95</v>
      </c>
      <c r="C25" s="51"/>
      <c r="D25" s="73"/>
    </row>
    <row r="26" spans="2:4" x14ac:dyDescent="0.3">
      <c r="B26" s="63" t="s">
        <v>11</v>
      </c>
      <c r="C26" s="61" t="s">
        <v>1</v>
      </c>
      <c r="D26" s="65">
        <v>88</v>
      </c>
    </row>
    <row r="27" spans="2:4" x14ac:dyDescent="0.3">
      <c r="B27" s="7" t="s">
        <v>12</v>
      </c>
      <c r="C27" s="2" t="s">
        <v>1</v>
      </c>
      <c r="D27" s="8">
        <v>928.19</v>
      </c>
    </row>
    <row r="28" spans="2:4" x14ac:dyDescent="0.3">
      <c r="B28" s="43" t="s">
        <v>9</v>
      </c>
      <c r="C28" s="44" t="s">
        <v>1</v>
      </c>
      <c r="D28" s="46">
        <v>40.090000000000003</v>
      </c>
    </row>
    <row r="29" spans="2:4" x14ac:dyDescent="0.3">
      <c r="B29" s="43" t="s">
        <v>10</v>
      </c>
      <c r="C29" s="44" t="s">
        <v>1</v>
      </c>
      <c r="D29" s="46">
        <v>48.68</v>
      </c>
    </row>
    <row r="30" spans="2:4" x14ac:dyDescent="0.3">
      <c r="B30" s="50" t="s">
        <v>94</v>
      </c>
      <c r="C30" s="51" t="s">
        <v>1</v>
      </c>
      <c r="D30" s="73">
        <f>12*23.23</f>
        <v>278.76</v>
      </c>
    </row>
    <row r="31" spans="2:4" x14ac:dyDescent="0.3">
      <c r="B31" s="50" t="s">
        <v>95</v>
      </c>
      <c r="C31" s="51"/>
      <c r="D31" s="73"/>
    </row>
    <row r="32" spans="2:4" x14ac:dyDescent="0.3">
      <c r="B32" s="63" t="s">
        <v>13</v>
      </c>
      <c r="C32" s="61" t="s">
        <v>1</v>
      </c>
      <c r="D32" s="65">
        <v>97</v>
      </c>
    </row>
    <row r="33" spans="2:4" x14ac:dyDescent="0.3">
      <c r="B33" s="7" t="s">
        <v>14</v>
      </c>
      <c r="C33" s="2" t="s">
        <v>1</v>
      </c>
      <c r="D33" s="8">
        <v>911.15</v>
      </c>
    </row>
    <row r="34" spans="2:4" x14ac:dyDescent="0.3">
      <c r="B34" s="43" t="s">
        <v>15</v>
      </c>
      <c r="C34" s="44" t="s">
        <v>1</v>
      </c>
      <c r="D34" s="46">
        <v>40.090000000000003</v>
      </c>
    </row>
    <row r="35" spans="2:4" x14ac:dyDescent="0.3">
      <c r="B35" s="43" t="s">
        <v>16</v>
      </c>
      <c r="C35" s="44" t="s">
        <v>1</v>
      </c>
      <c r="D35" s="46">
        <v>48.68</v>
      </c>
    </row>
    <row r="36" spans="2:4" x14ac:dyDescent="0.3">
      <c r="B36" s="50" t="s">
        <v>94</v>
      </c>
      <c r="C36" s="51" t="s">
        <v>1</v>
      </c>
      <c r="D36" s="73">
        <v>278.76</v>
      </c>
    </row>
    <row r="37" spans="2:4" x14ac:dyDescent="0.3">
      <c r="B37" s="50" t="s">
        <v>95</v>
      </c>
      <c r="C37" s="51"/>
      <c r="D37" s="73"/>
    </row>
    <row r="38" spans="2:4" x14ac:dyDescent="0.3">
      <c r="B38" s="63" t="s">
        <v>11</v>
      </c>
      <c r="C38" s="61" t="s">
        <v>1</v>
      </c>
      <c r="D38" s="64">
        <v>88</v>
      </c>
    </row>
    <row r="39" spans="2:4" x14ac:dyDescent="0.3">
      <c r="B39" s="7" t="s">
        <v>17</v>
      </c>
      <c r="C39" s="2" t="s">
        <v>1</v>
      </c>
      <c r="D39" s="8">
        <v>928.19</v>
      </c>
    </row>
    <row r="40" spans="2:4" x14ac:dyDescent="0.3">
      <c r="B40" s="43" t="s">
        <v>15</v>
      </c>
      <c r="C40" s="44" t="s">
        <v>1</v>
      </c>
      <c r="D40" s="46">
        <v>40.090000000000003</v>
      </c>
    </row>
    <row r="41" spans="2:4" x14ac:dyDescent="0.3">
      <c r="B41" s="43" t="s">
        <v>18</v>
      </c>
      <c r="C41" s="44" t="s">
        <v>1</v>
      </c>
      <c r="D41" s="46">
        <v>48.68</v>
      </c>
    </row>
    <row r="42" spans="2:4" x14ac:dyDescent="0.3">
      <c r="B42" s="50" t="s">
        <v>96</v>
      </c>
      <c r="C42" s="51" t="s">
        <v>1</v>
      </c>
      <c r="D42" s="73">
        <v>278.76</v>
      </c>
    </row>
    <row r="43" spans="2:4" x14ac:dyDescent="0.3">
      <c r="B43" s="50" t="s">
        <v>97</v>
      </c>
      <c r="C43" s="51"/>
      <c r="D43" s="73"/>
    </row>
    <row r="44" spans="2:4" x14ac:dyDescent="0.3">
      <c r="B44" s="63" t="s">
        <v>13</v>
      </c>
      <c r="C44" s="61" t="s">
        <v>1</v>
      </c>
      <c r="D44" s="64">
        <v>97</v>
      </c>
    </row>
    <row r="45" spans="2:4" x14ac:dyDescent="0.3">
      <c r="B45" s="9" t="s">
        <v>19</v>
      </c>
      <c r="C45" s="2" t="s">
        <v>1</v>
      </c>
      <c r="D45" s="10">
        <v>610.95000000000005</v>
      </c>
    </row>
    <row r="46" spans="2:4" x14ac:dyDescent="0.3">
      <c r="B46" s="47" t="s">
        <v>20</v>
      </c>
      <c r="C46" s="44" t="s">
        <v>1</v>
      </c>
      <c r="D46" s="48">
        <v>40.090000000000003</v>
      </c>
    </row>
    <row r="47" spans="2:4" x14ac:dyDescent="0.3">
      <c r="B47" s="47" t="s">
        <v>21</v>
      </c>
      <c r="C47" s="44" t="s">
        <v>1</v>
      </c>
      <c r="D47" s="48">
        <v>34.36</v>
      </c>
    </row>
    <row r="48" spans="2:4" x14ac:dyDescent="0.3">
      <c r="B48" s="53" t="s">
        <v>99</v>
      </c>
      <c r="C48" s="51" t="s">
        <v>1</v>
      </c>
      <c r="D48" s="72">
        <v>181.32</v>
      </c>
    </row>
    <row r="49" spans="2:4" x14ac:dyDescent="0.3">
      <c r="B49" s="53" t="s">
        <v>98</v>
      </c>
      <c r="C49" s="51"/>
      <c r="D49" s="72"/>
    </row>
    <row r="50" spans="2:4" x14ac:dyDescent="0.3">
      <c r="B50" s="60" t="s">
        <v>22</v>
      </c>
      <c r="C50" s="61" t="s">
        <v>1</v>
      </c>
      <c r="D50" s="62">
        <v>50</v>
      </c>
    </row>
    <row r="51" spans="2:4" x14ac:dyDescent="0.3">
      <c r="B51" s="9" t="s">
        <v>23</v>
      </c>
      <c r="C51" s="2" t="s">
        <v>1</v>
      </c>
      <c r="D51" s="12">
        <v>596.75</v>
      </c>
    </row>
    <row r="52" spans="2:4" x14ac:dyDescent="0.3">
      <c r="B52" s="47" t="s">
        <v>20</v>
      </c>
      <c r="C52" s="44" t="s">
        <v>1</v>
      </c>
      <c r="D52" s="49">
        <v>40.090000000000003</v>
      </c>
    </row>
    <row r="53" spans="2:4" x14ac:dyDescent="0.3">
      <c r="B53" s="47" t="s">
        <v>21</v>
      </c>
      <c r="C53" s="44" t="s">
        <v>1</v>
      </c>
      <c r="D53" s="49">
        <v>34.36</v>
      </c>
    </row>
    <row r="54" spans="2:4" x14ac:dyDescent="0.3">
      <c r="B54" s="53" t="s">
        <v>99</v>
      </c>
      <c r="C54" s="51" t="s">
        <v>1</v>
      </c>
      <c r="D54" s="74">
        <v>181.32</v>
      </c>
    </row>
    <row r="55" spans="2:4" x14ac:dyDescent="0.3">
      <c r="B55" s="53" t="s">
        <v>98</v>
      </c>
      <c r="C55" s="51"/>
      <c r="D55" s="74"/>
    </row>
    <row r="56" spans="2:4" x14ac:dyDescent="0.3">
      <c r="B56" s="60" t="s">
        <v>24</v>
      </c>
      <c r="C56" s="61" t="s">
        <v>1</v>
      </c>
      <c r="D56" s="62">
        <v>43</v>
      </c>
    </row>
    <row r="57" spans="2:4" x14ac:dyDescent="0.3">
      <c r="B57" s="9" t="s">
        <v>25</v>
      </c>
      <c r="C57" s="2" t="s">
        <v>1</v>
      </c>
      <c r="D57" s="12">
        <v>622.30999999999995</v>
      </c>
    </row>
    <row r="58" spans="2:4" x14ac:dyDescent="0.3">
      <c r="B58" s="47" t="s">
        <v>26</v>
      </c>
      <c r="C58" s="44" t="s">
        <v>1</v>
      </c>
      <c r="D58" s="49">
        <v>40.090000000000003</v>
      </c>
    </row>
    <row r="59" spans="2:4" x14ac:dyDescent="0.3">
      <c r="B59" s="47" t="s">
        <v>27</v>
      </c>
      <c r="C59" s="44" t="s">
        <v>1</v>
      </c>
      <c r="D59" s="49">
        <v>34.36</v>
      </c>
    </row>
    <row r="60" spans="2:4" x14ac:dyDescent="0.3">
      <c r="B60" s="53" t="s">
        <v>99</v>
      </c>
      <c r="C60" s="51" t="s">
        <v>1</v>
      </c>
      <c r="D60" s="74">
        <v>181.32</v>
      </c>
    </row>
    <row r="61" spans="2:4" x14ac:dyDescent="0.3">
      <c r="B61" s="53" t="s">
        <v>98</v>
      </c>
      <c r="C61" s="51"/>
      <c r="D61" s="74"/>
    </row>
    <row r="62" spans="2:4" x14ac:dyDescent="0.3">
      <c r="B62" s="60" t="s">
        <v>28</v>
      </c>
      <c r="C62" s="61" t="s">
        <v>1</v>
      </c>
      <c r="D62" s="62">
        <v>55</v>
      </c>
    </row>
    <row r="63" spans="2:4" x14ac:dyDescent="0.3">
      <c r="B63" s="13" t="s">
        <v>29</v>
      </c>
      <c r="C63" s="14" t="s">
        <v>1</v>
      </c>
      <c r="D63" s="14">
        <v>2903.9</v>
      </c>
    </row>
    <row r="64" spans="2:4" x14ac:dyDescent="0.3">
      <c r="B64" s="15" t="s">
        <v>30</v>
      </c>
      <c r="C64" s="2" t="s">
        <v>1</v>
      </c>
      <c r="D64" s="2">
        <v>76.17</v>
      </c>
    </row>
    <row r="65" spans="2:4" x14ac:dyDescent="0.3">
      <c r="B65" s="57" t="s">
        <v>31</v>
      </c>
      <c r="C65" s="58" t="s">
        <v>1</v>
      </c>
      <c r="D65" s="59">
        <v>73.308000000000007</v>
      </c>
    </row>
    <row r="66" spans="2:4" x14ac:dyDescent="0.3">
      <c r="B66" s="54" t="s">
        <v>32</v>
      </c>
      <c r="C66" s="56" t="s">
        <v>1</v>
      </c>
      <c r="D66" s="75">
        <v>1.131</v>
      </c>
    </row>
    <row r="67" spans="2:4" x14ac:dyDescent="0.3">
      <c r="B67" s="54" t="s">
        <v>33</v>
      </c>
      <c r="C67" s="56" t="s">
        <v>1</v>
      </c>
      <c r="D67" s="75">
        <v>1.2749999999999999</v>
      </c>
    </row>
    <row r="68" spans="2:4" x14ac:dyDescent="0.3">
      <c r="B68" s="54" t="s">
        <v>34</v>
      </c>
      <c r="C68" s="56" t="s">
        <v>1</v>
      </c>
      <c r="D68" s="56">
        <v>0.46</v>
      </c>
    </row>
    <row r="69" spans="2:4" x14ac:dyDescent="0.3">
      <c r="B69" s="15" t="s">
        <v>35</v>
      </c>
      <c r="C69" s="2" t="s">
        <v>1</v>
      </c>
      <c r="D69" s="2">
        <v>76.17</v>
      </c>
    </row>
    <row r="70" spans="2:4" x14ac:dyDescent="0.3">
      <c r="B70" s="66" t="s">
        <v>31</v>
      </c>
      <c r="C70" s="67" t="s">
        <v>1</v>
      </c>
      <c r="D70" s="68">
        <v>73.308000000000007</v>
      </c>
    </row>
    <row r="71" spans="2:4" x14ac:dyDescent="0.3">
      <c r="B71" s="54" t="s">
        <v>32</v>
      </c>
      <c r="C71" s="56" t="s">
        <v>1</v>
      </c>
      <c r="D71" s="75">
        <v>1.131</v>
      </c>
    </row>
    <row r="72" spans="2:4" x14ac:dyDescent="0.3">
      <c r="B72" s="54" t="s">
        <v>33</v>
      </c>
      <c r="C72" s="56" t="s">
        <v>1</v>
      </c>
      <c r="D72" s="75">
        <v>1.2749999999999999</v>
      </c>
    </row>
    <row r="73" spans="2:4" x14ac:dyDescent="0.3">
      <c r="B73" s="54" t="s">
        <v>34</v>
      </c>
      <c r="C73" s="5" t="s">
        <v>1</v>
      </c>
      <c r="D73" s="5">
        <v>0.46</v>
      </c>
    </row>
    <row r="74" spans="2:4" x14ac:dyDescent="0.3">
      <c r="B74" s="15" t="s">
        <v>36</v>
      </c>
      <c r="C74" s="2" t="s">
        <v>1</v>
      </c>
      <c r="D74" s="17">
        <v>1.94</v>
      </c>
    </row>
    <row r="75" spans="2:4" x14ac:dyDescent="0.3">
      <c r="B75" s="83" t="s">
        <v>37</v>
      </c>
      <c r="C75" s="84" t="s">
        <v>1</v>
      </c>
      <c r="D75" s="85">
        <f>0.16*5.38</f>
        <v>0.86080000000000001</v>
      </c>
    </row>
    <row r="76" spans="2:4" x14ac:dyDescent="0.3">
      <c r="B76" s="54" t="s">
        <v>38</v>
      </c>
      <c r="C76" s="56" t="s">
        <v>1</v>
      </c>
      <c r="D76" s="76">
        <v>0.49</v>
      </c>
    </row>
    <row r="77" spans="2:4" x14ac:dyDescent="0.3">
      <c r="B77" s="54" t="s">
        <v>39</v>
      </c>
      <c r="C77" s="56" t="s">
        <v>1</v>
      </c>
      <c r="D77" s="76">
        <v>0.59</v>
      </c>
    </row>
    <row r="78" spans="2:4" x14ac:dyDescent="0.3">
      <c r="B78" s="15" t="s">
        <v>40</v>
      </c>
      <c r="C78" s="18" t="s">
        <v>1</v>
      </c>
      <c r="D78" s="18">
        <v>74.540000000000006</v>
      </c>
    </row>
    <row r="79" spans="2:4" x14ac:dyDescent="0.3">
      <c r="B79" s="11" t="s">
        <v>41</v>
      </c>
      <c r="C79" s="19" t="s">
        <v>1</v>
      </c>
      <c r="D79" s="19">
        <f>12.9*5.7</f>
        <v>73.53</v>
      </c>
    </row>
    <row r="80" spans="2:4" x14ac:dyDescent="0.3">
      <c r="B80" s="54" t="s">
        <v>42</v>
      </c>
      <c r="C80" s="77" t="s">
        <v>1</v>
      </c>
      <c r="D80" s="78">
        <f>6*0.169</f>
        <v>1.014</v>
      </c>
    </row>
    <row r="81" spans="2:4" x14ac:dyDescent="0.3">
      <c r="B81" s="54" t="s">
        <v>43</v>
      </c>
      <c r="C81" s="77" t="s">
        <v>1</v>
      </c>
      <c r="D81" s="77">
        <v>1.01</v>
      </c>
    </row>
    <row r="82" spans="2:4" x14ac:dyDescent="0.3">
      <c r="B82" s="13" t="s">
        <v>44</v>
      </c>
      <c r="C82" s="14" t="s">
        <v>1</v>
      </c>
      <c r="D82" s="14">
        <v>39352.25</v>
      </c>
    </row>
    <row r="83" spans="2:4" x14ac:dyDescent="0.3">
      <c r="B83" s="15" t="s">
        <v>45</v>
      </c>
      <c r="C83" s="2" t="s">
        <v>1</v>
      </c>
      <c r="D83" s="2">
        <v>76.17</v>
      </c>
    </row>
    <row r="84" spans="2:4" x14ac:dyDescent="0.3">
      <c r="B84" s="66" t="s">
        <v>31</v>
      </c>
      <c r="C84" s="67" t="s">
        <v>1</v>
      </c>
      <c r="D84" s="68">
        <v>73.308000000000007</v>
      </c>
    </row>
    <row r="85" spans="2:4" x14ac:dyDescent="0.3">
      <c r="B85" s="54" t="s">
        <v>32</v>
      </c>
      <c r="C85" s="56" t="s">
        <v>1</v>
      </c>
      <c r="D85" s="75">
        <v>1.131</v>
      </c>
    </row>
    <row r="86" spans="2:4" x14ac:dyDescent="0.3">
      <c r="B86" s="54" t="s">
        <v>33</v>
      </c>
      <c r="C86" s="56" t="s">
        <v>1</v>
      </c>
      <c r="D86" s="75">
        <v>1.2749999999999999</v>
      </c>
    </row>
    <row r="87" spans="2:4" x14ac:dyDescent="0.3">
      <c r="B87" s="54" t="s">
        <v>34</v>
      </c>
      <c r="C87" s="56" t="s">
        <v>1</v>
      </c>
      <c r="D87" s="56">
        <v>0.46</v>
      </c>
    </row>
    <row r="88" spans="2:4" x14ac:dyDescent="0.3">
      <c r="B88" s="15" t="s">
        <v>45</v>
      </c>
      <c r="C88" s="2" t="s">
        <v>1</v>
      </c>
      <c r="D88" s="2">
        <v>76.17</v>
      </c>
    </row>
    <row r="89" spans="2:4" x14ac:dyDescent="0.3">
      <c r="B89" s="66" t="s">
        <v>31</v>
      </c>
      <c r="C89" s="67" t="s">
        <v>1</v>
      </c>
      <c r="D89" s="68">
        <v>73.308000000000007</v>
      </c>
    </row>
    <row r="90" spans="2:4" x14ac:dyDescent="0.3">
      <c r="B90" s="54" t="s">
        <v>32</v>
      </c>
      <c r="C90" s="56" t="s">
        <v>1</v>
      </c>
      <c r="D90" s="75">
        <v>1.131</v>
      </c>
    </row>
    <row r="91" spans="2:4" x14ac:dyDescent="0.3">
      <c r="B91" s="54" t="s">
        <v>33</v>
      </c>
      <c r="C91" s="56" t="s">
        <v>1</v>
      </c>
      <c r="D91" s="75">
        <v>1.2749999999999999</v>
      </c>
    </row>
    <row r="92" spans="2:4" x14ac:dyDescent="0.3">
      <c r="B92" s="54" t="s">
        <v>34</v>
      </c>
      <c r="C92" s="56" t="s">
        <v>1</v>
      </c>
      <c r="D92" s="56">
        <v>0.46</v>
      </c>
    </row>
    <row r="93" spans="2:4" x14ac:dyDescent="0.3">
      <c r="B93" s="15" t="s">
        <v>46</v>
      </c>
      <c r="C93" s="2" t="s">
        <v>1</v>
      </c>
      <c r="D93" s="17">
        <v>5.82</v>
      </c>
    </row>
    <row r="94" spans="2:4" x14ac:dyDescent="0.3">
      <c r="B94" s="83" t="s">
        <v>37</v>
      </c>
      <c r="C94" s="84" t="s">
        <v>1</v>
      </c>
      <c r="D94" s="85">
        <f>0.16*5.38</f>
        <v>0.86080000000000001</v>
      </c>
    </row>
    <row r="95" spans="2:4" x14ac:dyDescent="0.3">
      <c r="B95" s="54" t="s">
        <v>38</v>
      </c>
      <c r="C95" s="56" t="s">
        <v>1</v>
      </c>
      <c r="D95" s="76">
        <v>0.49</v>
      </c>
    </row>
    <row r="96" spans="2:4" x14ac:dyDescent="0.3">
      <c r="B96" s="54" t="s">
        <v>39</v>
      </c>
      <c r="C96" s="56" t="s">
        <v>1</v>
      </c>
      <c r="D96" s="76">
        <v>0.59</v>
      </c>
    </row>
    <row r="97" spans="2:4" x14ac:dyDescent="0.3">
      <c r="B97" s="15" t="s">
        <v>47</v>
      </c>
      <c r="C97" s="2" t="s">
        <v>1</v>
      </c>
      <c r="D97" s="20">
        <v>1.81</v>
      </c>
    </row>
    <row r="98" spans="2:4" x14ac:dyDescent="0.3">
      <c r="B98" s="86" t="s">
        <v>48</v>
      </c>
      <c r="C98" s="87" t="s">
        <v>1</v>
      </c>
      <c r="D98" s="88">
        <v>1.81</v>
      </c>
    </row>
    <row r="99" spans="2:4" x14ac:dyDescent="0.3">
      <c r="B99" s="15" t="s">
        <v>49</v>
      </c>
      <c r="C99" s="18" t="s">
        <v>1</v>
      </c>
      <c r="D99" s="18">
        <v>74.540000000000006</v>
      </c>
    </row>
    <row r="100" spans="2:4" x14ac:dyDescent="0.3">
      <c r="B100" s="11" t="s">
        <v>41</v>
      </c>
      <c r="C100" s="19" t="s">
        <v>1</v>
      </c>
      <c r="D100" s="19">
        <f>12.9*5.7</f>
        <v>73.53</v>
      </c>
    </row>
    <row r="101" spans="2:4" x14ac:dyDescent="0.3">
      <c r="B101" s="54" t="s">
        <v>42</v>
      </c>
      <c r="C101" s="77" t="s">
        <v>1</v>
      </c>
      <c r="D101" s="78">
        <f>6*0.169</f>
        <v>1.014</v>
      </c>
    </row>
    <row r="102" spans="2:4" x14ac:dyDescent="0.3">
      <c r="B102" s="11" t="s">
        <v>50</v>
      </c>
      <c r="C102" s="19" t="s">
        <v>1</v>
      </c>
      <c r="D102" s="19">
        <v>0.23</v>
      </c>
    </row>
    <row r="103" spans="2:4" x14ac:dyDescent="0.3">
      <c r="B103" s="54" t="s">
        <v>43</v>
      </c>
      <c r="C103" s="77" t="s">
        <v>1</v>
      </c>
      <c r="D103" s="77">
        <v>1.01</v>
      </c>
    </row>
    <row r="104" spans="2:4" x14ac:dyDescent="0.3">
      <c r="B104" s="15" t="s">
        <v>51</v>
      </c>
      <c r="C104" s="2" t="s">
        <v>1</v>
      </c>
      <c r="D104" s="20">
        <f>5.8*0.16</f>
        <v>0.92799999999999994</v>
      </c>
    </row>
    <row r="105" spans="2:4" x14ac:dyDescent="0.3">
      <c r="B105" s="86" t="s">
        <v>48</v>
      </c>
      <c r="C105" s="87" t="s">
        <v>1</v>
      </c>
      <c r="D105" s="88">
        <f>5.8*0.16</f>
        <v>0.92799999999999994</v>
      </c>
    </row>
    <row r="106" spans="2:4" x14ac:dyDescent="0.3">
      <c r="B106" s="15" t="s">
        <v>52</v>
      </c>
      <c r="C106" s="2" t="s">
        <v>1</v>
      </c>
      <c r="D106" s="2">
        <v>4.46</v>
      </c>
    </row>
    <row r="107" spans="2:4" x14ac:dyDescent="0.3">
      <c r="B107" s="54" t="s">
        <v>53</v>
      </c>
      <c r="C107" s="56" t="s">
        <v>1</v>
      </c>
      <c r="D107" s="56">
        <v>4.46</v>
      </c>
    </row>
    <row r="108" spans="2:4" x14ac:dyDescent="0.3">
      <c r="B108" s="15" t="s">
        <v>54</v>
      </c>
      <c r="C108" s="21" t="s">
        <v>1</v>
      </c>
      <c r="D108" s="22">
        <v>1.6</v>
      </c>
    </row>
    <row r="109" spans="2:4" x14ac:dyDescent="0.3">
      <c r="B109" s="23" t="s">
        <v>55</v>
      </c>
      <c r="C109" s="19" t="s">
        <v>1</v>
      </c>
      <c r="D109" s="24">
        <v>1.6</v>
      </c>
    </row>
    <row r="110" spans="2:4" x14ac:dyDescent="0.3">
      <c r="B110" s="25" t="s">
        <v>56</v>
      </c>
      <c r="C110" s="26" t="s">
        <v>1</v>
      </c>
      <c r="D110" s="27">
        <v>2746.45</v>
      </c>
    </row>
    <row r="111" spans="2:4" x14ac:dyDescent="0.3">
      <c r="B111" s="28" t="s">
        <v>57</v>
      </c>
      <c r="C111" s="26"/>
      <c r="D111" s="27"/>
    </row>
    <row r="112" spans="2:4" x14ac:dyDescent="0.3">
      <c r="B112" s="89" t="s">
        <v>58</v>
      </c>
      <c r="C112" s="90" t="s">
        <v>1</v>
      </c>
      <c r="D112" s="90">
        <v>98.72</v>
      </c>
    </row>
    <row r="113" spans="2:4" x14ac:dyDescent="0.3">
      <c r="B113" s="9" t="s">
        <v>59</v>
      </c>
      <c r="C113" s="19"/>
      <c r="D113" s="21"/>
    </row>
    <row r="114" spans="2:4" x14ac:dyDescent="0.3">
      <c r="B114" s="91"/>
      <c r="C114" s="92" t="s">
        <v>1</v>
      </c>
      <c r="D114" s="93">
        <v>38.76</v>
      </c>
    </row>
    <row r="115" spans="2:4" x14ac:dyDescent="0.3">
      <c r="B115" s="9" t="s">
        <v>61</v>
      </c>
      <c r="C115" s="19"/>
      <c r="D115" s="21"/>
    </row>
    <row r="116" spans="2:4" x14ac:dyDescent="0.3">
      <c r="B116" s="11" t="s">
        <v>62</v>
      </c>
      <c r="C116" s="19" t="s">
        <v>1</v>
      </c>
      <c r="D116" s="6">
        <v>325.08</v>
      </c>
    </row>
    <row r="117" spans="2:4" x14ac:dyDescent="0.3">
      <c r="B117" s="25" t="s">
        <v>63</v>
      </c>
      <c r="C117" s="21" t="s">
        <v>1</v>
      </c>
      <c r="D117" s="29">
        <v>274.95</v>
      </c>
    </row>
    <row r="118" spans="2:4" x14ac:dyDescent="0.3">
      <c r="B118" s="28" t="s">
        <v>57</v>
      </c>
      <c r="C118" s="26"/>
      <c r="D118" s="27"/>
    </row>
    <row r="119" spans="2:4" x14ac:dyDescent="0.3">
      <c r="B119" s="89" t="s">
        <v>58</v>
      </c>
      <c r="C119" s="90" t="s">
        <v>1</v>
      </c>
      <c r="D119" s="90">
        <v>98.72</v>
      </c>
    </row>
    <row r="120" spans="2:4" x14ac:dyDescent="0.3">
      <c r="B120" s="9" t="s">
        <v>59</v>
      </c>
      <c r="C120" s="19"/>
      <c r="D120" s="21"/>
    </row>
    <row r="121" spans="2:4" x14ac:dyDescent="0.3">
      <c r="B121" s="91" t="s">
        <v>60</v>
      </c>
      <c r="C121" s="92" t="s">
        <v>1</v>
      </c>
      <c r="D121" s="93">
        <v>38.76</v>
      </c>
    </row>
    <row r="122" spans="2:4" x14ac:dyDescent="0.3">
      <c r="B122" s="25" t="s">
        <v>64</v>
      </c>
      <c r="C122" s="21" t="s">
        <v>1</v>
      </c>
      <c r="D122" s="29">
        <v>132.04</v>
      </c>
    </row>
    <row r="123" spans="2:4" x14ac:dyDescent="0.3">
      <c r="B123" s="28" t="s">
        <v>65</v>
      </c>
      <c r="C123" s="26"/>
      <c r="D123" s="26"/>
    </row>
    <row r="124" spans="2:4" x14ac:dyDescent="0.3">
      <c r="B124" s="94" t="s">
        <v>66</v>
      </c>
      <c r="C124" s="95" t="s">
        <v>1</v>
      </c>
      <c r="D124" s="95">
        <v>16.5</v>
      </c>
    </row>
    <row r="125" spans="2:4" x14ac:dyDescent="0.3">
      <c r="B125" s="25" t="s">
        <v>67</v>
      </c>
      <c r="C125" s="19"/>
      <c r="D125" s="19"/>
    </row>
    <row r="126" spans="2:4" x14ac:dyDescent="0.3">
      <c r="B126" s="28" t="s">
        <v>68</v>
      </c>
      <c r="C126" s="21" t="s">
        <v>1</v>
      </c>
      <c r="D126" s="29">
        <v>1277.92</v>
      </c>
    </row>
    <row r="127" spans="2:4" x14ac:dyDescent="0.3">
      <c r="B127" s="96" t="s">
        <v>69</v>
      </c>
      <c r="C127" s="97" t="s">
        <v>1</v>
      </c>
      <c r="D127" s="98">
        <v>53.25</v>
      </c>
    </row>
    <row r="128" spans="2:4" x14ac:dyDescent="0.3">
      <c r="B128" s="30" t="s">
        <v>70</v>
      </c>
      <c r="C128" s="31"/>
      <c r="D128" s="32"/>
    </row>
    <row r="129" spans="2:4" x14ac:dyDescent="0.3">
      <c r="B129" s="13" t="s">
        <v>71</v>
      </c>
      <c r="C129" s="5" t="s">
        <v>1</v>
      </c>
      <c r="D129" s="33">
        <v>5122.13</v>
      </c>
    </row>
    <row r="130" spans="2:4" x14ac:dyDescent="0.3">
      <c r="B130" s="99" t="s">
        <v>72</v>
      </c>
      <c r="C130" s="100" t="s">
        <v>1</v>
      </c>
      <c r="D130" s="100">
        <v>190.16</v>
      </c>
    </row>
    <row r="131" spans="2:4" x14ac:dyDescent="0.3">
      <c r="B131" s="79" t="s">
        <v>73</v>
      </c>
      <c r="C131" s="80" t="s">
        <v>1</v>
      </c>
      <c r="D131" s="80">
        <f>4*1.23</f>
        <v>4.92</v>
      </c>
    </row>
    <row r="132" spans="2:4" x14ac:dyDescent="0.3">
      <c r="B132" s="79" t="s">
        <v>74</v>
      </c>
      <c r="C132" s="80" t="s">
        <v>1</v>
      </c>
      <c r="D132" s="80">
        <f>24*0.75</f>
        <v>18</v>
      </c>
    </row>
    <row r="133" spans="2:4" x14ac:dyDescent="0.3">
      <c r="B133" s="79" t="s">
        <v>75</v>
      </c>
      <c r="C133" s="80" t="s">
        <v>1</v>
      </c>
      <c r="D133" s="80">
        <f>2*9.87</f>
        <v>19.739999999999998</v>
      </c>
    </row>
    <row r="134" spans="2:4" x14ac:dyDescent="0.3">
      <c r="B134" s="79" t="s">
        <v>76</v>
      </c>
      <c r="C134" s="80" t="s">
        <v>1</v>
      </c>
      <c r="D134" s="82">
        <v>42.66</v>
      </c>
    </row>
    <row r="135" spans="2:4" x14ac:dyDescent="0.3">
      <c r="B135" s="34" t="s">
        <v>77</v>
      </c>
      <c r="C135" s="5" t="s">
        <v>1</v>
      </c>
      <c r="D135" s="6">
        <v>4.16</v>
      </c>
    </row>
    <row r="136" spans="2:4" x14ac:dyDescent="0.3">
      <c r="B136" s="13" t="s">
        <v>78</v>
      </c>
      <c r="C136" s="5" t="s">
        <v>1</v>
      </c>
      <c r="D136" s="33">
        <v>5122.13</v>
      </c>
    </row>
    <row r="137" spans="2:4" x14ac:dyDescent="0.3">
      <c r="B137" s="99" t="s">
        <v>72</v>
      </c>
      <c r="C137" s="100" t="s">
        <v>1</v>
      </c>
      <c r="D137" s="100">
        <v>190.16</v>
      </c>
    </row>
    <row r="138" spans="2:4" x14ac:dyDescent="0.3">
      <c r="B138" s="79" t="s">
        <v>73</v>
      </c>
      <c r="C138" s="80" t="s">
        <v>1</v>
      </c>
      <c r="D138" s="80">
        <f>4*1.23</f>
        <v>4.92</v>
      </c>
    </row>
    <row r="139" spans="2:4" x14ac:dyDescent="0.3">
      <c r="B139" s="79" t="s">
        <v>74</v>
      </c>
      <c r="C139" s="80" t="s">
        <v>1</v>
      </c>
      <c r="D139" s="80">
        <f>24*0.75</f>
        <v>18</v>
      </c>
    </row>
    <row r="140" spans="2:4" x14ac:dyDescent="0.3">
      <c r="B140" s="50" t="s">
        <v>75</v>
      </c>
      <c r="C140" s="5" t="s">
        <v>1</v>
      </c>
      <c r="D140" s="5">
        <f>2*9.87</f>
        <v>19.739999999999998</v>
      </c>
    </row>
    <row r="141" spans="2:4" x14ac:dyDescent="0.3">
      <c r="B141" s="81" t="s">
        <v>76</v>
      </c>
      <c r="C141" s="80" t="s">
        <v>1</v>
      </c>
      <c r="D141" s="82">
        <v>42.66</v>
      </c>
    </row>
    <row r="142" spans="2:4" x14ac:dyDescent="0.3">
      <c r="B142" s="34" t="s">
        <v>77</v>
      </c>
      <c r="C142" s="5" t="s">
        <v>1</v>
      </c>
      <c r="D142" s="6">
        <v>4.16</v>
      </c>
    </row>
    <row r="143" spans="2:4" x14ac:dyDescent="0.3">
      <c r="B143" s="13" t="s">
        <v>79</v>
      </c>
      <c r="C143" s="18"/>
      <c r="D143" s="18"/>
    </row>
    <row r="144" spans="2:4" x14ac:dyDescent="0.3">
      <c r="B144" s="4" t="s">
        <v>80</v>
      </c>
      <c r="C144" s="35" t="s">
        <v>1</v>
      </c>
      <c r="D144" s="35">
        <v>35.53</v>
      </c>
    </row>
    <row r="145" spans="2:4" x14ac:dyDescent="0.3">
      <c r="B145" s="13" t="s">
        <v>81</v>
      </c>
      <c r="C145" s="18"/>
      <c r="D145" s="18"/>
    </row>
    <row r="146" spans="2:4" x14ac:dyDescent="0.3">
      <c r="B146" s="4" t="s">
        <v>82</v>
      </c>
      <c r="C146" s="36" t="s">
        <v>1</v>
      </c>
      <c r="D146" s="36">
        <f>2*12.06</f>
        <v>24.12</v>
      </c>
    </row>
    <row r="147" spans="2:4" x14ac:dyDescent="0.3">
      <c r="B147" s="37" t="s">
        <v>83</v>
      </c>
      <c r="C147" s="14"/>
      <c r="D147" s="38"/>
    </row>
    <row r="148" spans="2:4" ht="28.8" x14ac:dyDescent="0.3">
      <c r="B148" s="39" t="s">
        <v>84</v>
      </c>
      <c r="C148" s="40" t="s">
        <v>85</v>
      </c>
      <c r="D148" s="41">
        <v>44</v>
      </c>
    </row>
    <row r="149" spans="2:4" ht="28.8" x14ac:dyDescent="0.3">
      <c r="B149" s="39" t="s">
        <v>86</v>
      </c>
      <c r="C149" s="40" t="s">
        <v>85</v>
      </c>
      <c r="D149" s="41">
        <v>44</v>
      </c>
    </row>
    <row r="150" spans="2:4" x14ac:dyDescent="0.3">
      <c r="B150" s="42" t="s">
        <v>87</v>
      </c>
      <c r="C150" s="40" t="s">
        <v>88</v>
      </c>
      <c r="D150" s="41">
        <v>2626.14</v>
      </c>
    </row>
    <row r="151" spans="2:4" ht="28.8" x14ac:dyDescent="0.3">
      <c r="B151" s="34" t="s">
        <v>89</v>
      </c>
      <c r="C151" s="19" t="s">
        <v>1</v>
      </c>
      <c r="D151" s="19">
        <v>121.9</v>
      </c>
    </row>
    <row r="152" spans="2:4" ht="28.8" x14ac:dyDescent="0.3">
      <c r="B152" s="34" t="s">
        <v>90</v>
      </c>
      <c r="C152" s="35" t="s">
        <v>1</v>
      </c>
      <c r="D152" s="35">
        <v>820.42</v>
      </c>
    </row>
    <row r="155" spans="2:4" x14ac:dyDescent="0.3">
      <c r="B155" s="37" t="s">
        <v>91</v>
      </c>
      <c r="C155" s="14"/>
      <c r="D155" s="38"/>
    </row>
    <row r="156" spans="2:4" x14ac:dyDescent="0.3">
      <c r="B156" s="13" t="s">
        <v>92</v>
      </c>
      <c r="C156" s="18"/>
      <c r="D156" s="18"/>
    </row>
    <row r="157" spans="2:4" x14ac:dyDescent="0.3">
      <c r="B157" s="34" t="s">
        <v>93</v>
      </c>
      <c r="C157" s="35" t="s">
        <v>1</v>
      </c>
      <c r="D157" s="35">
        <v>83.64</v>
      </c>
    </row>
    <row r="161" spans="2:4" x14ac:dyDescent="0.3">
      <c r="B161" s="103" t="s">
        <v>100</v>
      </c>
      <c r="C161" s="35" t="s">
        <v>1</v>
      </c>
      <c r="D161" s="105">
        <v>1749.7</v>
      </c>
    </row>
    <row r="162" spans="2:4" x14ac:dyDescent="0.3">
      <c r="B162" s="103" t="s">
        <v>101</v>
      </c>
      <c r="C162" s="35" t="s">
        <v>1</v>
      </c>
      <c r="D162" s="105">
        <v>5146.8</v>
      </c>
    </row>
    <row r="163" spans="2:4" x14ac:dyDescent="0.3">
      <c r="B163" s="103" t="s">
        <v>102</v>
      </c>
      <c r="C163" s="35" t="s">
        <v>1</v>
      </c>
      <c r="D163" s="106">
        <v>2573.4</v>
      </c>
    </row>
    <row r="164" spans="2:4" x14ac:dyDescent="0.3">
      <c r="B164" s="102" t="s">
        <v>103</v>
      </c>
      <c r="C164" s="35" t="s">
        <v>1</v>
      </c>
      <c r="D164" s="107">
        <v>897.72</v>
      </c>
    </row>
    <row r="165" spans="2:4" x14ac:dyDescent="0.3">
      <c r="B165" s="102" t="s">
        <v>104</v>
      </c>
      <c r="C165" s="35" t="s">
        <v>1</v>
      </c>
      <c r="D165" s="108">
        <v>1036</v>
      </c>
    </row>
    <row r="166" spans="2:4" x14ac:dyDescent="0.3">
      <c r="B166" s="102" t="s">
        <v>31</v>
      </c>
      <c r="C166" s="35" t="s">
        <v>1</v>
      </c>
      <c r="D166" s="16">
        <v>146.61600000000001</v>
      </c>
    </row>
    <row r="167" spans="2:4" x14ac:dyDescent="0.3">
      <c r="B167" s="103" t="s">
        <v>105</v>
      </c>
      <c r="C167" s="35" t="s">
        <v>1</v>
      </c>
      <c r="D167" s="105">
        <v>44.26400000000001</v>
      </c>
    </row>
    <row r="168" spans="2:4" x14ac:dyDescent="0.3">
      <c r="B168" s="102" t="s">
        <v>31</v>
      </c>
      <c r="C168" s="35" t="s">
        <v>1</v>
      </c>
      <c r="D168" s="105">
        <v>439.84800000000007</v>
      </c>
    </row>
    <row r="169" spans="2:4" x14ac:dyDescent="0.3">
      <c r="B169" s="102" t="s">
        <v>48</v>
      </c>
      <c r="C169" s="35" t="s">
        <v>1</v>
      </c>
      <c r="D169" s="101">
        <v>5.476</v>
      </c>
    </row>
    <row r="170" spans="2:4" x14ac:dyDescent="0.3">
      <c r="B170" s="102" t="s">
        <v>41</v>
      </c>
      <c r="C170" s="35" t="s">
        <v>1</v>
      </c>
      <c r="D170" s="104">
        <v>147.06</v>
      </c>
    </row>
    <row r="171" spans="2:4" x14ac:dyDescent="0.3">
      <c r="B171" s="102" t="s">
        <v>58</v>
      </c>
      <c r="C171" s="35" t="s">
        <v>1</v>
      </c>
      <c r="D171" s="104">
        <v>394.88</v>
      </c>
    </row>
    <row r="172" spans="2:4" x14ac:dyDescent="0.3">
      <c r="B172" s="102" t="s">
        <v>60</v>
      </c>
      <c r="C172" s="35" t="s">
        <v>1</v>
      </c>
      <c r="D172" s="101">
        <v>110.52</v>
      </c>
    </row>
    <row r="173" spans="2:4" x14ac:dyDescent="0.3">
      <c r="B173" s="102" t="s">
        <v>66</v>
      </c>
      <c r="C173" s="35" t="s">
        <v>1</v>
      </c>
      <c r="D173" s="104">
        <v>33</v>
      </c>
    </row>
    <row r="174" spans="2:4" x14ac:dyDescent="0.3">
      <c r="B174" s="102" t="s">
        <v>106</v>
      </c>
      <c r="C174" s="35" t="s">
        <v>1</v>
      </c>
      <c r="D174" s="5">
        <v>39.479999999999997</v>
      </c>
    </row>
    <row r="175" spans="2:4" x14ac:dyDescent="0.3">
      <c r="B175" s="102" t="s">
        <v>69</v>
      </c>
      <c r="C175" s="35" t="s">
        <v>1</v>
      </c>
      <c r="D175" s="6">
        <v>106.5</v>
      </c>
    </row>
    <row r="176" spans="2:4" x14ac:dyDescent="0.3">
      <c r="B176" s="102" t="s">
        <v>72</v>
      </c>
      <c r="C176" s="35" t="s">
        <v>1</v>
      </c>
      <c r="D176" s="5">
        <v>760.64</v>
      </c>
    </row>
    <row r="177" spans="2:4" x14ac:dyDescent="0.3">
      <c r="B177" s="102" t="s">
        <v>76</v>
      </c>
      <c r="C177" s="35" t="s">
        <v>1</v>
      </c>
      <c r="D177" s="105">
        <v>301.79999999999995</v>
      </c>
    </row>
    <row r="178" spans="2:4" x14ac:dyDescent="0.3">
      <c r="B178" s="103" t="s">
        <v>107</v>
      </c>
      <c r="C178" s="35" t="s">
        <v>1</v>
      </c>
      <c r="D178" s="104">
        <v>243.8</v>
      </c>
    </row>
    <row r="179" spans="2:4" x14ac:dyDescent="0.3">
      <c r="B179" s="103" t="s">
        <v>108</v>
      </c>
      <c r="C179" s="35" t="s">
        <v>1</v>
      </c>
      <c r="D179" s="35">
        <v>1640.84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2025-10-06T09:39:55Z</dcterms:created>
  <dcterms:modified xsi:type="dcterms:W3CDTF">2025-10-06T12:11:38Z</dcterms:modified>
</cp:coreProperties>
</file>