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307\Desktop\Ремонт кровли_Коломна\"/>
    </mc:Choice>
  </mc:AlternateContent>
  <xr:revisionPtr revIDLastSave="0" documentId="13_ncr:1_{87014735-6EA4-4C24-9BE5-35BA9CD88885}" xr6:coauthVersionLast="37" xr6:coauthVersionMax="47" xr10:uidLastSave="{00000000-0000-0000-0000-000000000000}"/>
  <bookViews>
    <workbookView xWindow="0" yWindow="0" windowWidth="28800" windowHeight="11925" xr2:uid="{F591D255-28A7-470C-80A9-744DEBA3E7C1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7" i="1" l="1"/>
  <c r="E5" i="1"/>
  <c r="F30" i="1"/>
  <c r="I30" i="1" s="1"/>
  <c r="H30" i="1"/>
  <c r="F27" i="1"/>
  <c r="E26" i="1"/>
  <c r="F26" i="1" s="1"/>
  <c r="E24" i="1"/>
  <c r="F24" i="1" s="1"/>
  <c r="E23" i="1"/>
  <c r="F23" i="1" s="1"/>
  <c r="E19" i="1"/>
  <c r="D20" i="1"/>
  <c r="F16" i="1"/>
  <c r="F18" i="1"/>
  <c r="F19" i="1"/>
  <c r="F20" i="1"/>
  <c r="F21" i="1"/>
  <c r="F25" i="1"/>
  <c r="H16" i="1"/>
  <c r="I16" i="1" s="1"/>
  <c r="H18" i="1"/>
  <c r="H19" i="1"/>
  <c r="H20" i="1"/>
  <c r="H21" i="1"/>
  <c r="H23" i="1"/>
  <c r="H24" i="1"/>
  <c r="H25" i="1"/>
  <c r="H26" i="1"/>
  <c r="H27" i="1"/>
  <c r="H15" i="1"/>
  <c r="F15" i="1"/>
  <c r="I15" i="1" s="1"/>
  <c r="F14" i="1"/>
  <c r="I14" i="1" s="1"/>
  <c r="H14" i="1"/>
  <c r="I21" i="1" l="1"/>
  <c r="I27" i="1"/>
  <c r="I25" i="1"/>
  <c r="I19" i="1"/>
  <c r="I20" i="1"/>
  <c r="I26" i="1"/>
  <c r="I24" i="1"/>
  <c r="I23" i="1"/>
  <c r="I18" i="1"/>
  <c r="H8" i="1" l="1"/>
  <c r="H9" i="1"/>
  <c r="H10" i="1"/>
  <c r="H11" i="1"/>
  <c r="F8" i="1"/>
  <c r="F9" i="1"/>
  <c r="F10" i="1"/>
  <c r="F11" i="1"/>
  <c r="I11" i="1" s="1"/>
  <c r="H7" i="1"/>
  <c r="E7" i="1"/>
  <c r="F7" i="1" s="1"/>
  <c r="H6" i="1"/>
  <c r="E6" i="1"/>
  <c r="F6" i="1" s="1"/>
  <c r="H5" i="1"/>
  <c r="F5" i="1"/>
  <c r="D7" i="1"/>
  <c r="F39" i="1" l="1"/>
  <c r="H39" i="1"/>
  <c r="I9" i="1"/>
  <c r="I7" i="1"/>
  <c r="I6" i="1"/>
  <c r="I10" i="1"/>
  <c r="I8" i="1"/>
  <c r="I5" i="1"/>
  <c r="I39" i="1" s="1"/>
</calcChain>
</file>

<file path=xl/sharedStrings.xml><?xml version="1.0" encoding="utf-8"?>
<sst xmlns="http://schemas.openxmlformats.org/spreadsheetml/2006/main" count="151" uniqueCount="132">
  <si>
    <t>№</t>
  </si>
  <si>
    <t>Наименование работ</t>
  </si>
  <si>
    <t>Ед. изм.</t>
  </si>
  <si>
    <t>Кол-во</t>
  </si>
  <si>
    <t xml:space="preserve">цена материала ед. руб. с НДС </t>
  </si>
  <si>
    <t>Сумма материала руб. с НДС</t>
  </si>
  <si>
    <t xml:space="preserve">цена работ руб с НДС </t>
  </si>
  <si>
    <t xml:space="preserve">Сумма работ руб. с НДС </t>
  </si>
  <si>
    <t>ИТОГО материал/работа руб. с НДС</t>
  </si>
  <si>
    <t>Примечание / Материалы</t>
  </si>
  <si>
    <t>1</t>
  </si>
  <si>
    <t>Устройство бытового городка</t>
  </si>
  <si>
    <t>1.1</t>
  </si>
  <si>
    <t>Установка зданий санитарно-бытового и административного назначения</t>
  </si>
  <si>
    <t>Временные бытовые помещения для рабочих</t>
  </si>
  <si>
    <t>1.1.1</t>
  </si>
  <si>
    <t>Здание контейнерного типа «Универсал» 6,0х2,4м (гардероб, душевая, кухня и т.д.)</t>
  </si>
  <si>
    <t>шт</t>
  </si>
  <si>
    <t>1.1.2</t>
  </si>
  <si>
    <t>Туалетная кабина «Стандарт», 1,1м2</t>
  </si>
  <si>
    <t>1.2</t>
  </si>
  <si>
    <t>Установка временного ограждения бытового городка</t>
  </si>
  <si>
    <t>м</t>
  </si>
  <si>
    <t>Металлическое ограждение, согласно схеме ПОС</t>
  </si>
  <si>
    <t>1.3</t>
  </si>
  <si>
    <t>Установка информационного щита</t>
  </si>
  <si>
    <t>С паспортом объекта</t>
  </si>
  <si>
    <t>1.4</t>
  </si>
  <si>
    <t>Установка плакатов с правилами ТБ</t>
  </si>
  <si>
    <t>СНиП 12-03-2001</t>
  </si>
  <si>
    <t>1.5</t>
  </si>
  <si>
    <t>Оснащение средствами пожаротушения</t>
  </si>
  <si>
    <t>компл</t>
  </si>
  <si>
    <t>Огнетушители, ящики с песком, инвентарь</t>
  </si>
  <si>
    <t>1.6</t>
  </si>
  <si>
    <t>Устройство мест складирования материалов</t>
  </si>
  <si>
    <t>м²</t>
  </si>
  <si>
    <t>С твёрдым покрытием и ограждением</t>
  </si>
  <si>
    <t>2</t>
  </si>
  <si>
    <t>Монтаж и демонтаж временных конструкций</t>
  </si>
  <si>
    <t>2.1</t>
  </si>
  <si>
    <t>Монтаж рабочего настила и настила под опалубку</t>
  </si>
  <si>
    <t>2.1.1</t>
  </si>
  <si>
    <t>монтаж двутавров №16Б1 с шагом до 1,0 м</t>
  </si>
  <si>
    <t>тн</t>
  </si>
  <si>
    <t>22шт по 6,72м*12,7кг+10 шт на опалубку</t>
  </si>
  <si>
    <t>2.1.2</t>
  </si>
  <si>
    <t>монтаж двутавров №10Б1 с шагом 1,0 м</t>
  </si>
  <si>
    <t>7шт*18,8м*8,1кг</t>
  </si>
  <si>
    <t>2.1.3</t>
  </si>
  <si>
    <t>монтаж настила из фанеры</t>
  </si>
  <si>
    <t>м2</t>
  </si>
  <si>
    <t>2.1.4</t>
  </si>
  <si>
    <t>сварочные работы по прихватке балок между собой точечной сваркой</t>
  </si>
  <si>
    <t>2.1.5</t>
  </si>
  <si>
    <t>ограждение рабочего настила тканной сеткой</t>
  </si>
  <si>
    <t>2.1.6</t>
  </si>
  <si>
    <t>устройство временного мусоропровода, либо мешки</t>
  </si>
  <si>
    <t>70 на 30%</t>
  </si>
  <si>
    <t>2.1.7</t>
  </si>
  <si>
    <t>телескопические стойки</t>
  </si>
  <si>
    <t>3</t>
  </si>
  <si>
    <t>Монтаж сигнальных ограждений опасной зоны с выносом на 5,4м</t>
  </si>
  <si>
    <t>п.м.</t>
  </si>
  <si>
    <t>4</t>
  </si>
  <si>
    <t>Устройство укрытия для защиты от осадков демонтированных участков кровли, либо монтаж временной кровли сосоящей из двух рам:</t>
  </si>
  <si>
    <t>4.1</t>
  </si>
  <si>
    <t>брус 200х100для вертикальных стоек</t>
  </si>
  <si>
    <t>высота-?</t>
  </si>
  <si>
    <t>4.2</t>
  </si>
  <si>
    <t>брус 200х100 для покрытия</t>
  </si>
  <si>
    <t>4.3</t>
  </si>
  <si>
    <t>армированная пленка 200г/м2, 25х6</t>
  </si>
  <si>
    <t>4.4</t>
  </si>
  <si>
    <t>доска 150х50</t>
  </si>
  <si>
    <t>5</t>
  </si>
  <si>
    <t>Монтаж для стоянок автокрана сборных ж/б плит типа ПАГ-14</t>
  </si>
  <si>
    <t>6</t>
  </si>
  <si>
    <t>Организация складов и хранения</t>
  </si>
  <si>
    <t>6.1</t>
  </si>
  <si>
    <t>Устройство площадок под складирование арматуры и металлоконструкций</t>
  </si>
  <si>
    <t>Бетонное/щебёночное покрытие?</t>
  </si>
  <si>
    <t>6.2</t>
  </si>
  <si>
    <t>Устройство складов цемента и сухих смесей</t>
  </si>
  <si>
    <t>Закрытые помещения</t>
  </si>
  <si>
    <t>7</t>
  </si>
  <si>
    <t>Обеспечение строительного процесса</t>
  </si>
  <si>
    <t>7.1</t>
  </si>
  <si>
    <t>Подключение временного электроснабжения</t>
  </si>
  <si>
    <t>По схеме электроснабжения ПОС</t>
  </si>
  <si>
    <t>7.2</t>
  </si>
  <si>
    <t>Подключение водоснабжения</t>
  </si>
  <si>
    <t>Для бытовых нужд и строительных работ</t>
  </si>
  <si>
    <t>7.3</t>
  </si>
  <si>
    <t>Организация мест сбора строительного мусора</t>
  </si>
  <si>
    <t>Контейнеры, вывоз согласно графику</t>
  </si>
  <si>
    <t>7.4</t>
  </si>
  <si>
    <t>Утилизация демонтированных материалов</t>
  </si>
  <si>
    <t>м³</t>
  </si>
  <si>
    <t>По проекту утилизации</t>
  </si>
  <si>
    <t>8</t>
  </si>
  <si>
    <t>Завершение строительных работ</t>
  </si>
  <si>
    <t>8.1</t>
  </si>
  <si>
    <t>Демонтаж временных сооружений и городка</t>
  </si>
  <si>
    <t>После окончания строительно-монтажных работ</t>
  </si>
  <si>
    <t>8.2</t>
  </si>
  <si>
    <t>Восстановление благоустройства территории</t>
  </si>
  <si>
    <t>Уборка, планировка, восстановление покрытий</t>
  </si>
  <si>
    <t>компл.</t>
  </si>
  <si>
    <t>монтаж/демонтаж на 10 стоянок</t>
  </si>
  <si>
    <r>
      <rPr>
        <b/>
        <sz val="16"/>
        <color rgb="FF000000"/>
        <rFont val="Times New Roman"/>
        <family val="1"/>
        <charset val="204"/>
      </rPr>
      <t>Общество с ограниченной ответственностью "АЛЬФА-СПЕКТР"</t>
    </r>
    <r>
      <rPr>
        <sz val="16"/>
        <color rgb="FF000000"/>
        <rFont val="Times New Roman"/>
        <family val="1"/>
        <charset val="204"/>
      </rPr>
      <t xml:space="preserve">
ИНН:5250073829 КПП: 526001001
Расчётный счет: № 40702810814500027008 ООО "Банк Точка" БИК: 044525104 Город: Москва
Корр. счет: 30101810745374525104
Адрес местонахождения:
РФ, 603093, НИЖЕГОРОДСКАЯ ОБЛАСТЬ,
Г. НИЖНИЙ НОВГОРОД,
УЛ РОДИОНОВА, Д. 188, пом. 47
Тел. 8-930-710-10-35, email: emelyanov89@mail.ru</t>
    </r>
  </si>
  <si>
    <t>*В стоимость КП включены все расходы, необходимые для выполнения полного комплекса работ, в соответствии с Тех.заданием:</t>
  </si>
  <si>
    <t>Срок мобилизации на Объекте после получения аванса:</t>
  </si>
  <si>
    <r>
      <rPr>
        <b/>
        <sz val="14"/>
        <color rgb="FFFF0000"/>
        <rFont val="Times New Roman"/>
        <family val="1"/>
        <charset val="204"/>
      </rPr>
      <t xml:space="preserve">5 </t>
    </r>
    <r>
      <rPr>
        <b/>
        <sz val="14"/>
        <color theme="1"/>
        <rFont val="Times New Roman"/>
        <family val="1"/>
        <charset val="204"/>
      </rPr>
      <t>календарных дней после получения аванса</t>
    </r>
  </si>
  <si>
    <t>Количественный состав ИТР и рабочих:</t>
  </si>
  <si>
    <t>- поставка всех необходимых расходных материалов;</t>
  </si>
  <si>
    <t>- выполнение всех основных и сопутствующих работ, в т.ч. Погрузка демонтированных материалов; подъём материалов;</t>
  </si>
  <si>
    <t>Размер аванса (на материалы):</t>
  </si>
  <si>
    <t>Размер аванса (на работы):</t>
  </si>
  <si>
    <t>- подготовка исполнительной документации;</t>
  </si>
  <si>
    <t>Гарантийный срок на работы:</t>
  </si>
  <si>
    <t>36 месяцев</t>
  </si>
  <si>
    <t>Примечание:</t>
  </si>
  <si>
    <t>Генеральный директор ООО "Альфа-Спектр"</t>
  </si>
  <si>
    <t>Емельянов М.Я.</t>
  </si>
  <si>
    <t>подпись</t>
  </si>
  <si>
    <t>(расшифровка подписи - Ф.И.О.)</t>
  </si>
  <si>
    <t>М.П.</t>
  </si>
  <si>
    <t>Итого</t>
  </si>
  <si>
    <r>
      <rPr>
        <b/>
        <sz val="14"/>
        <color rgb="FFFF0000"/>
        <rFont val="Times New Roman"/>
        <family val="1"/>
        <charset val="204"/>
      </rPr>
      <t xml:space="preserve">14 </t>
    </r>
    <r>
      <rPr>
        <b/>
        <sz val="14"/>
        <color theme="1"/>
        <rFont val="Times New Roman"/>
        <family val="1"/>
        <charset val="204"/>
      </rPr>
      <t>календарных дней*</t>
    </r>
  </si>
  <si>
    <t>Срок монтажа/демонтажа:</t>
  </si>
  <si>
    <t>ИТР 1 человек/ 6 рабочих*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</si>
</sst>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&quot;Times New Roman&quot;"/>
    </font>
    <font>
      <sz val="10"/>
      <color rgb="FF000000"/>
      <name val="&quot;Times New Roman&quot;"/>
    </font>
    <font>
      <b/>
      <sz val="24"/>
      <color rgb="FF000000"/>
      <name val="&quot;Times New Roman&quot;"/>
    </font>
    <font>
      <sz val="10"/>
      <color theme="1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8">
    <xf numFmtId="0" fontId="0" fillId="0" borderId="0" xfId="0"/>
    <xf numFmtId="4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49" fontId="3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center" wrapText="1"/>
    </xf>
    <xf numFmtId="49" fontId="5" fillId="0" borderId="0" xfId="0" applyNumberFormat="1" applyFont="1"/>
    <xf numFmtId="44" fontId="3" fillId="0" borderId="0" xfId="1" applyFont="1" applyAlignment="1">
      <alignment horizontal="center" wrapText="1"/>
    </xf>
    <xf numFmtId="44" fontId="3" fillId="0" borderId="0" xfId="1" applyFont="1" applyAlignment="1">
      <alignment horizontal="center" vertical="top" wrapText="1"/>
    </xf>
    <xf numFmtId="44" fontId="2" fillId="0" borderId="0" xfId="1" applyFont="1" applyAlignment="1">
      <alignment horizontal="center" wrapText="1"/>
    </xf>
    <xf numFmtId="44" fontId="0" fillId="0" borderId="0" xfId="1" applyFont="1"/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2" fontId="8" fillId="2" borderId="0" xfId="0" applyNumberFormat="1" applyFont="1" applyFill="1" applyBorder="1" applyAlignment="1">
      <alignment horizontal="right" vertical="center" wrapText="1"/>
    </xf>
    <xf numFmtId="0" fontId="9" fillId="2" borderId="0" xfId="0" applyFont="1" applyFill="1" applyBorder="1" applyAlignment="1">
      <alignment horizontal="center" vertical="center"/>
    </xf>
    <xf numFmtId="44" fontId="12" fillId="0" borderId="0" xfId="1" applyFont="1" applyAlignment="1">
      <alignment horizontal="center" vertical="center"/>
    </xf>
    <xf numFmtId="2" fontId="8" fillId="0" borderId="0" xfId="0" applyNumberFormat="1" applyFont="1" applyBorder="1" applyAlignment="1">
      <alignment vertical="center"/>
    </xf>
    <xf numFmtId="0" fontId="13" fillId="2" borderId="0" xfId="0" applyFont="1" applyFill="1" applyBorder="1" applyAlignment="1">
      <alignment horizontal="center" vertical="center"/>
    </xf>
    <xf numFmtId="0" fontId="9" fillId="0" borderId="0" xfId="0" applyFont="1" applyBorder="1"/>
    <xf numFmtId="0" fontId="8" fillId="0" borderId="0" xfId="0" applyFont="1" applyBorder="1" applyAlignment="1">
      <alignment horizontal="center" vertical="center"/>
    </xf>
    <xf numFmtId="44" fontId="14" fillId="2" borderId="0" xfId="1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44" fontId="16" fillId="0" borderId="4" xfId="1" applyFont="1" applyBorder="1" applyAlignment="1">
      <alignment horizontal="center" vertical="center"/>
    </xf>
    <xf numFmtId="44" fontId="16" fillId="0" borderId="6" xfId="0" applyNumberFormat="1" applyFont="1" applyBorder="1" applyAlignment="1">
      <alignment vertical="center"/>
    </xf>
    <xf numFmtId="0" fontId="18" fillId="0" borderId="1" xfId="0" applyFont="1" applyBorder="1" applyAlignment="1">
      <alignment horizontal="center" wrapText="1"/>
    </xf>
    <xf numFmtId="44" fontId="18" fillId="0" borderId="1" xfId="1" applyFont="1" applyBorder="1" applyAlignment="1">
      <alignment horizontal="center" wrapText="1"/>
    </xf>
    <xf numFmtId="0" fontId="18" fillId="0" borderId="1" xfId="0" applyFont="1" applyBorder="1" applyAlignment="1">
      <alignment horizontal="left" wrapText="1"/>
    </xf>
    <xf numFmtId="49" fontId="18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top" wrapText="1"/>
    </xf>
    <xf numFmtId="44" fontId="18" fillId="0" borderId="1" xfId="1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wrapText="1"/>
    </xf>
    <xf numFmtId="44" fontId="18" fillId="0" borderId="15" xfId="1" applyFont="1" applyBorder="1" applyAlignment="1">
      <alignment horizontal="center" wrapText="1"/>
    </xf>
    <xf numFmtId="0" fontId="18" fillId="0" borderId="1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2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49" fontId="8" fillId="2" borderId="10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49" fontId="8" fillId="2" borderId="13" xfId="0" applyNumberFormat="1" applyFont="1" applyFill="1" applyBorder="1" applyAlignment="1">
      <alignment horizontal="center" vertical="center" wrapText="1"/>
    </xf>
    <xf numFmtId="49" fontId="8" fillId="2" borderId="14" xfId="0" applyNumberFormat="1" applyFont="1" applyFill="1" applyBorder="1" applyAlignment="1">
      <alignment horizontal="center" vertical="center" wrapText="1"/>
    </xf>
    <xf numFmtId="2" fontId="8" fillId="3" borderId="2" xfId="0" applyNumberFormat="1" applyFont="1" applyFill="1" applyBorder="1" applyAlignment="1">
      <alignment horizontal="right" vertical="center" wrapText="1"/>
    </xf>
    <xf numFmtId="2" fontId="8" fillId="3" borderId="3" xfId="0" applyNumberFormat="1" applyFont="1" applyFill="1" applyBorder="1" applyAlignment="1">
      <alignment horizontal="right" vertical="center" wrapText="1"/>
    </xf>
    <xf numFmtId="2" fontId="8" fillId="3" borderId="6" xfId="0" applyNumberFormat="1" applyFont="1" applyFill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9" fontId="9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49" fontId="8" fillId="2" borderId="7" xfId="0" applyNumberFormat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center" vertical="center" wrapText="1"/>
    </xf>
    <xf numFmtId="49" fontId="17" fillId="4" borderId="5" xfId="0" applyNumberFormat="1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44" fontId="17" fillId="4" borderId="5" xfId="1" applyFont="1" applyFill="1" applyBorder="1" applyAlignment="1">
      <alignment horizontal="center" vertical="center" wrapText="1"/>
    </xf>
    <xf numFmtId="49" fontId="19" fillId="5" borderId="1" xfId="0" applyNumberFormat="1" applyFont="1" applyFill="1" applyBorder="1" applyAlignment="1">
      <alignment horizontal="center"/>
    </xf>
    <xf numFmtId="0" fontId="19" fillId="5" borderId="1" xfId="0" applyFont="1" applyFill="1" applyBorder="1" applyAlignment="1">
      <alignment vertical="center" wrapText="1"/>
    </xf>
    <xf numFmtId="0" fontId="20" fillId="5" borderId="1" xfId="0" applyFont="1" applyFill="1" applyBorder="1" applyAlignment="1">
      <alignment horizontal="center" wrapText="1"/>
    </xf>
    <xf numFmtId="44" fontId="20" fillId="5" borderId="1" xfId="1" applyFont="1" applyFill="1" applyBorder="1" applyAlignment="1">
      <alignment horizontal="center" wrapText="1"/>
    </xf>
    <xf numFmtId="0" fontId="20" fillId="5" borderId="1" xfId="0" applyFont="1" applyFill="1" applyBorder="1" applyAlignment="1">
      <alignment horizontal="left" wrapText="1"/>
    </xf>
    <xf numFmtId="49" fontId="18" fillId="5" borderId="1" xfId="0" applyNumberFormat="1" applyFont="1" applyFill="1" applyBorder="1" applyAlignment="1">
      <alignment horizontal="center"/>
    </xf>
    <xf numFmtId="0" fontId="17" fillId="5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horizontal="center" wrapText="1"/>
    </xf>
    <xf numFmtId="44" fontId="18" fillId="5" borderId="1" xfId="1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left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600075</xdr:colOff>
      <xdr:row>0</xdr:row>
      <xdr:rowOff>85725</xdr:rowOff>
    </xdr:from>
    <xdr:to>
      <xdr:col>9</xdr:col>
      <xdr:colOff>380501</xdr:colOff>
      <xdr:row>0</xdr:row>
      <xdr:rowOff>2489413</xdr:rowOff>
    </xdr:to>
    <xdr:pic>
      <xdr:nvPicPr>
        <xdr:cNvPr id="2" name="Рисунок 1" descr="C:\Users\79307\AppData\Local\Packages\Microsoft.Windows.Photos_8wekyb3d8bbwe\TempState\ShareServiceTempFolder\2025-10-21_11-33-26.jpeg">
          <a:extLst>
            <a:ext uri="{FF2B5EF4-FFF2-40B4-BE49-F238E27FC236}">
              <a16:creationId xmlns:a16="http://schemas.microsoft.com/office/drawing/2014/main" id="{5A711B6A-076F-4DF2-AACB-07BA69BBF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2075" y="85725"/>
          <a:ext cx="2828426" cy="2403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F07B9-DDC3-4C43-B13E-A5FD033C2A94}">
  <sheetPr>
    <pageSetUpPr fitToPage="1"/>
  </sheetPr>
  <dimension ref="A1:J1002"/>
  <sheetViews>
    <sheetView showGridLines="0" tabSelected="1" topLeftCell="D1" workbookViewId="0">
      <selection activeCell="K1" sqref="K1:S1048576"/>
    </sheetView>
  </sheetViews>
  <sheetFormatPr defaultColWidth="12.7109375" defaultRowHeight="15"/>
  <cols>
    <col min="2" max="2" width="47.28515625" customWidth="1"/>
    <col min="4" max="4" width="12.85546875" bestFit="1" customWidth="1"/>
    <col min="5" max="5" width="14.28515625" style="17" bestFit="1" customWidth="1"/>
    <col min="6" max="6" width="21.42578125" style="17" customWidth="1"/>
    <col min="7" max="7" width="15.140625" style="17" customWidth="1"/>
    <col min="8" max="8" width="24.28515625" style="17" customWidth="1"/>
    <col min="9" max="9" width="21.42578125" style="17" customWidth="1"/>
    <col min="10" max="10" width="29.7109375" customWidth="1"/>
  </cols>
  <sheetData>
    <row r="1" spans="1:10" ht="201" customHeight="1">
      <c r="A1" s="58" t="s">
        <v>110</v>
      </c>
      <c r="B1" s="59"/>
      <c r="C1" s="59"/>
      <c r="D1" s="59"/>
      <c r="E1" s="59"/>
      <c r="F1" s="59"/>
      <c r="G1" s="59"/>
      <c r="H1" s="59"/>
      <c r="I1" s="60"/>
      <c r="J1" s="61"/>
    </row>
    <row r="2" spans="1:10" ht="63">
      <c r="A2" s="65" t="s">
        <v>0</v>
      </c>
      <c r="B2" s="66" t="s">
        <v>1</v>
      </c>
      <c r="C2" s="66" t="s">
        <v>2</v>
      </c>
      <c r="D2" s="66" t="s">
        <v>3</v>
      </c>
      <c r="E2" s="67" t="s">
        <v>4</v>
      </c>
      <c r="F2" s="67" t="s">
        <v>5</v>
      </c>
      <c r="G2" s="67" t="s">
        <v>6</v>
      </c>
      <c r="H2" s="67" t="s">
        <v>7</v>
      </c>
      <c r="I2" s="67" t="s">
        <v>8</v>
      </c>
      <c r="J2" s="66" t="s">
        <v>9</v>
      </c>
    </row>
    <row r="3" spans="1:10" ht="37.5" customHeight="1">
      <c r="A3" s="68" t="s">
        <v>10</v>
      </c>
      <c r="B3" s="69" t="s">
        <v>11</v>
      </c>
      <c r="C3" s="70"/>
      <c r="D3" s="70"/>
      <c r="E3" s="71"/>
      <c r="F3" s="71"/>
      <c r="G3" s="71"/>
      <c r="H3" s="71"/>
      <c r="I3" s="71"/>
      <c r="J3" s="72"/>
    </row>
    <row r="4" spans="1:10" ht="31.5">
      <c r="A4" s="34" t="s">
        <v>12</v>
      </c>
      <c r="B4" s="39" t="s">
        <v>13</v>
      </c>
      <c r="C4" s="31"/>
      <c r="D4" s="31"/>
      <c r="E4" s="32"/>
      <c r="F4" s="32"/>
      <c r="G4" s="32"/>
      <c r="H4" s="32"/>
      <c r="I4" s="32"/>
      <c r="J4" s="33" t="s">
        <v>14</v>
      </c>
    </row>
    <row r="5" spans="1:10" ht="31.5">
      <c r="A5" s="34" t="s">
        <v>15</v>
      </c>
      <c r="B5" s="39" t="s">
        <v>16</v>
      </c>
      <c r="C5" s="31" t="s">
        <v>17</v>
      </c>
      <c r="D5" s="31">
        <v>6</v>
      </c>
      <c r="E5" s="32">
        <f>(20000*7)+30000</f>
        <v>170000</v>
      </c>
      <c r="F5" s="32">
        <f>D5*E5</f>
        <v>1020000</v>
      </c>
      <c r="G5" s="32">
        <v>5000</v>
      </c>
      <c r="H5" s="32">
        <f>D5*G5</f>
        <v>30000</v>
      </c>
      <c r="I5" s="32">
        <f>F5+H5</f>
        <v>1050000</v>
      </c>
      <c r="J5" s="33"/>
    </row>
    <row r="6" spans="1:10" ht="15.75">
      <c r="A6" s="34" t="s">
        <v>18</v>
      </c>
      <c r="B6" s="39" t="s">
        <v>19</v>
      </c>
      <c r="C6" s="31" t="s">
        <v>17</v>
      </c>
      <c r="D6" s="31">
        <v>2</v>
      </c>
      <c r="E6" s="32">
        <f>(20000*7)</f>
        <v>140000</v>
      </c>
      <c r="F6" s="32">
        <f>D6*E6</f>
        <v>280000</v>
      </c>
      <c r="G6" s="32">
        <v>5000</v>
      </c>
      <c r="H6" s="32">
        <f>D6*G6</f>
        <v>10000</v>
      </c>
      <c r="I6" s="32">
        <f>F6+H6</f>
        <v>290000</v>
      </c>
      <c r="J6" s="33"/>
    </row>
    <row r="7" spans="1:10" ht="31.5">
      <c r="A7" s="34" t="s">
        <v>20</v>
      </c>
      <c r="B7" s="39" t="s">
        <v>21</v>
      </c>
      <c r="C7" s="31" t="s">
        <v>22</v>
      </c>
      <c r="D7" s="31">
        <f>(20+12)*2</f>
        <v>64</v>
      </c>
      <c r="E7" s="32">
        <f>800*7</f>
        <v>5600</v>
      </c>
      <c r="F7" s="32">
        <f>D7*E7</f>
        <v>358400</v>
      </c>
      <c r="G7" s="32">
        <v>2000</v>
      </c>
      <c r="H7" s="32">
        <f>D7*G7</f>
        <v>128000</v>
      </c>
      <c r="I7" s="32">
        <f t="shared" ref="I7:I11" si="0">F7+H7</f>
        <v>486400</v>
      </c>
      <c r="J7" s="33" t="s">
        <v>23</v>
      </c>
    </row>
    <row r="8" spans="1:10" ht="15.75">
      <c r="A8" s="34" t="s">
        <v>24</v>
      </c>
      <c r="B8" s="39" t="s">
        <v>25</v>
      </c>
      <c r="C8" s="31" t="s">
        <v>17</v>
      </c>
      <c r="D8" s="31">
        <v>1</v>
      </c>
      <c r="E8" s="32">
        <v>25000</v>
      </c>
      <c r="F8" s="32">
        <f t="shared" ref="F8:F11" si="1">D8*E8</f>
        <v>25000</v>
      </c>
      <c r="G8" s="32">
        <v>1000</v>
      </c>
      <c r="H8" s="32">
        <f t="shared" ref="H8:H11" si="2">D8*G8</f>
        <v>1000</v>
      </c>
      <c r="I8" s="32">
        <f t="shared" si="0"/>
        <v>26000</v>
      </c>
      <c r="J8" s="33" t="s">
        <v>26</v>
      </c>
    </row>
    <row r="9" spans="1:10" ht="15.75">
      <c r="A9" s="34" t="s">
        <v>27</v>
      </c>
      <c r="B9" s="39" t="s">
        <v>28</v>
      </c>
      <c r="C9" s="31" t="s">
        <v>17</v>
      </c>
      <c r="D9" s="31">
        <v>1</v>
      </c>
      <c r="E9" s="32">
        <v>25000</v>
      </c>
      <c r="F9" s="32">
        <f t="shared" si="1"/>
        <v>25000</v>
      </c>
      <c r="G9" s="32">
        <v>1000</v>
      </c>
      <c r="H9" s="32">
        <f t="shared" si="2"/>
        <v>1000</v>
      </c>
      <c r="I9" s="32">
        <f t="shared" si="0"/>
        <v>26000</v>
      </c>
      <c r="J9" s="33" t="s">
        <v>29</v>
      </c>
    </row>
    <row r="10" spans="1:10" ht="31.5">
      <c r="A10" s="34" t="s">
        <v>30</v>
      </c>
      <c r="B10" s="39" t="s">
        <v>31</v>
      </c>
      <c r="C10" s="31" t="s">
        <v>32</v>
      </c>
      <c r="D10" s="31">
        <v>1</v>
      </c>
      <c r="E10" s="32">
        <v>35000</v>
      </c>
      <c r="F10" s="32">
        <f t="shared" si="1"/>
        <v>35000</v>
      </c>
      <c r="G10" s="32">
        <v>2000</v>
      </c>
      <c r="H10" s="32">
        <f t="shared" si="2"/>
        <v>2000</v>
      </c>
      <c r="I10" s="32">
        <f t="shared" si="0"/>
        <v>37000</v>
      </c>
      <c r="J10" s="33" t="s">
        <v>33</v>
      </c>
    </row>
    <row r="11" spans="1:10" ht="31.5">
      <c r="A11" s="34" t="s">
        <v>34</v>
      </c>
      <c r="B11" s="39" t="s">
        <v>35</v>
      </c>
      <c r="C11" s="31" t="s">
        <v>36</v>
      </c>
      <c r="D11" s="31">
        <v>21</v>
      </c>
      <c r="E11" s="32"/>
      <c r="F11" s="32">
        <f t="shared" si="1"/>
        <v>0</v>
      </c>
      <c r="G11" s="32"/>
      <c r="H11" s="32">
        <f t="shared" si="2"/>
        <v>0</v>
      </c>
      <c r="I11" s="32">
        <f t="shared" si="0"/>
        <v>0</v>
      </c>
      <c r="J11" s="33" t="s">
        <v>37</v>
      </c>
    </row>
    <row r="12" spans="1:10" ht="31.5">
      <c r="A12" s="73" t="s">
        <v>38</v>
      </c>
      <c r="B12" s="74" t="s">
        <v>39</v>
      </c>
      <c r="C12" s="75"/>
      <c r="D12" s="75"/>
      <c r="E12" s="76"/>
      <c r="F12" s="76"/>
      <c r="G12" s="76"/>
      <c r="H12" s="76"/>
      <c r="I12" s="76"/>
      <c r="J12" s="77"/>
    </row>
    <row r="13" spans="1:10" ht="31.5">
      <c r="A13" s="34" t="s">
        <v>40</v>
      </c>
      <c r="B13" s="39" t="s">
        <v>41</v>
      </c>
      <c r="C13" s="31"/>
      <c r="D13" s="31"/>
      <c r="E13" s="32"/>
      <c r="F13" s="32"/>
      <c r="G13" s="32"/>
      <c r="H13" s="32"/>
      <c r="I13" s="32"/>
      <c r="J13" s="33"/>
    </row>
    <row r="14" spans="1:10" ht="31.5">
      <c r="A14" s="34" t="s">
        <v>42</v>
      </c>
      <c r="B14" s="39" t="s">
        <v>43</v>
      </c>
      <c r="C14" s="31" t="s">
        <v>44</v>
      </c>
      <c r="D14" s="31">
        <v>2.73</v>
      </c>
      <c r="E14" s="32">
        <v>110000</v>
      </c>
      <c r="F14" s="32">
        <f>D14*E14</f>
        <v>300300</v>
      </c>
      <c r="G14" s="32">
        <v>112578</v>
      </c>
      <c r="H14" s="32">
        <f>D14*G14</f>
        <v>307337.94</v>
      </c>
      <c r="I14" s="32">
        <f>F14+H14</f>
        <v>607637.93999999994</v>
      </c>
      <c r="J14" s="33" t="s">
        <v>45</v>
      </c>
    </row>
    <row r="15" spans="1:10" ht="15.75">
      <c r="A15" s="34" t="s">
        <v>46</v>
      </c>
      <c r="B15" s="39" t="s">
        <v>47</v>
      </c>
      <c r="C15" s="31" t="s">
        <v>44</v>
      </c>
      <c r="D15" s="31">
        <v>1.07</v>
      </c>
      <c r="E15" s="32">
        <v>109000</v>
      </c>
      <c r="F15" s="32">
        <f>D15*E15</f>
        <v>116630</v>
      </c>
      <c r="G15" s="32">
        <v>112578</v>
      </c>
      <c r="H15" s="32">
        <f>D15*G15</f>
        <v>120458.46</v>
      </c>
      <c r="I15" s="32">
        <f>F15+H15</f>
        <v>237088.46000000002</v>
      </c>
      <c r="J15" s="33" t="s">
        <v>48</v>
      </c>
    </row>
    <row r="16" spans="1:10" ht="15.75">
      <c r="A16" s="34" t="s">
        <v>49</v>
      </c>
      <c r="B16" s="39" t="s">
        <v>50</v>
      </c>
      <c r="C16" s="31" t="s">
        <v>51</v>
      </c>
      <c r="D16" s="31">
        <v>126</v>
      </c>
      <c r="E16" s="32">
        <v>1000</v>
      </c>
      <c r="F16" s="32">
        <f t="shared" ref="F16:F26" si="3">D16*E16</f>
        <v>126000</v>
      </c>
      <c r="G16" s="32">
        <v>2000</v>
      </c>
      <c r="H16" s="32">
        <f t="shared" ref="H16:H27" si="4">D16*G16</f>
        <v>252000</v>
      </c>
      <c r="I16" s="32">
        <f t="shared" ref="I16:I27" si="5">F16+H16</f>
        <v>378000</v>
      </c>
      <c r="J16" s="33"/>
    </row>
    <row r="17" spans="1:10" ht="31.5">
      <c r="A17" s="34" t="s">
        <v>52</v>
      </c>
      <c r="B17" s="39" t="s">
        <v>53</v>
      </c>
      <c r="C17" s="31" t="s">
        <v>17</v>
      </c>
      <c r="D17" s="31">
        <v>154</v>
      </c>
      <c r="E17" s="32"/>
      <c r="F17" s="32"/>
      <c r="G17" s="32"/>
      <c r="H17" s="32"/>
      <c r="I17" s="32"/>
      <c r="J17" s="33"/>
    </row>
    <row r="18" spans="1:10" ht="15.75">
      <c r="A18" s="34" t="s">
        <v>54</v>
      </c>
      <c r="B18" s="39" t="s">
        <v>55</v>
      </c>
      <c r="C18" s="31" t="s">
        <v>36</v>
      </c>
      <c r="D18" s="31">
        <v>197</v>
      </c>
      <c r="E18" s="32">
        <v>200</v>
      </c>
      <c r="F18" s="32">
        <f t="shared" si="3"/>
        <v>39400</v>
      </c>
      <c r="G18" s="32">
        <v>1000</v>
      </c>
      <c r="H18" s="32">
        <f t="shared" si="4"/>
        <v>197000</v>
      </c>
      <c r="I18" s="32">
        <f t="shared" si="5"/>
        <v>236400</v>
      </c>
      <c r="J18" s="33"/>
    </row>
    <row r="19" spans="1:10" ht="31.5">
      <c r="A19" s="34" t="s">
        <v>56</v>
      </c>
      <c r="B19" s="39" t="s">
        <v>57</v>
      </c>
      <c r="C19" s="31" t="s">
        <v>108</v>
      </c>
      <c r="D19" s="31">
        <v>1</v>
      </c>
      <c r="E19" s="32">
        <f>6900+(5800*23)+21000</f>
        <v>161300</v>
      </c>
      <c r="F19" s="32">
        <f t="shared" si="3"/>
        <v>161300</v>
      </c>
      <c r="G19" s="32">
        <v>120000</v>
      </c>
      <c r="H19" s="32">
        <f t="shared" si="4"/>
        <v>120000</v>
      </c>
      <c r="I19" s="32">
        <f t="shared" si="5"/>
        <v>281300</v>
      </c>
      <c r="J19" s="33" t="s">
        <v>58</v>
      </c>
    </row>
    <row r="20" spans="1:10" ht="15.75">
      <c r="A20" s="34" t="s">
        <v>59</v>
      </c>
      <c r="B20" s="39" t="s">
        <v>60</v>
      </c>
      <c r="C20" s="35" t="s">
        <v>17</v>
      </c>
      <c r="D20" s="35">
        <f>D16</f>
        <v>126</v>
      </c>
      <c r="E20" s="36">
        <v>2500</v>
      </c>
      <c r="F20" s="32">
        <f t="shared" si="3"/>
        <v>315000</v>
      </c>
      <c r="G20" s="36">
        <v>1000</v>
      </c>
      <c r="H20" s="32">
        <f t="shared" si="4"/>
        <v>126000</v>
      </c>
      <c r="I20" s="32">
        <f t="shared" si="5"/>
        <v>441000</v>
      </c>
      <c r="J20" s="33"/>
    </row>
    <row r="21" spans="1:10" ht="48" customHeight="1">
      <c r="A21" s="34" t="s">
        <v>61</v>
      </c>
      <c r="B21" s="39" t="s">
        <v>62</v>
      </c>
      <c r="C21" s="31" t="s">
        <v>63</v>
      </c>
      <c r="D21" s="31">
        <v>756</v>
      </c>
      <c r="E21" s="32">
        <v>1200</v>
      </c>
      <c r="F21" s="32">
        <f t="shared" si="3"/>
        <v>907200</v>
      </c>
      <c r="G21" s="32">
        <v>500</v>
      </c>
      <c r="H21" s="32">
        <f t="shared" si="4"/>
        <v>378000</v>
      </c>
      <c r="I21" s="32">
        <f t="shared" si="5"/>
        <v>1285200</v>
      </c>
      <c r="J21" s="33"/>
    </row>
    <row r="22" spans="1:10" ht="63">
      <c r="A22" s="34" t="s">
        <v>64</v>
      </c>
      <c r="B22" s="39" t="s">
        <v>65</v>
      </c>
      <c r="C22" s="31"/>
      <c r="D22" s="31"/>
      <c r="E22" s="32"/>
      <c r="F22" s="32"/>
      <c r="G22" s="32"/>
      <c r="H22" s="32"/>
      <c r="I22" s="32"/>
      <c r="J22" s="33"/>
    </row>
    <row r="23" spans="1:10" ht="15.75">
      <c r="A23" s="34" t="s">
        <v>66</v>
      </c>
      <c r="B23" s="39" t="s">
        <v>67</v>
      </c>
      <c r="C23" s="31" t="s">
        <v>17</v>
      </c>
      <c r="D23" s="31">
        <v>12</v>
      </c>
      <c r="E23" s="32">
        <f>0.2*0.1*6*30000</f>
        <v>3600.0000000000009</v>
      </c>
      <c r="F23" s="32">
        <f t="shared" si="3"/>
        <v>43200.000000000015</v>
      </c>
      <c r="G23" s="32">
        <v>1000</v>
      </c>
      <c r="H23" s="32">
        <f t="shared" si="4"/>
        <v>12000</v>
      </c>
      <c r="I23" s="32">
        <f t="shared" si="5"/>
        <v>55200.000000000015</v>
      </c>
      <c r="J23" s="33" t="s">
        <v>68</v>
      </c>
    </row>
    <row r="24" spans="1:10" ht="15.75">
      <c r="A24" s="34" t="s">
        <v>69</v>
      </c>
      <c r="B24" s="39" t="s">
        <v>70</v>
      </c>
      <c r="C24" s="31" t="s">
        <v>63</v>
      </c>
      <c r="D24" s="31">
        <v>126</v>
      </c>
      <c r="E24" s="32">
        <f>0.2*0.1*30000</f>
        <v>600.00000000000011</v>
      </c>
      <c r="F24" s="32">
        <f t="shared" si="3"/>
        <v>75600.000000000015</v>
      </c>
      <c r="G24" s="32">
        <v>1500</v>
      </c>
      <c r="H24" s="32">
        <f t="shared" si="4"/>
        <v>189000</v>
      </c>
      <c r="I24" s="32">
        <f t="shared" si="5"/>
        <v>264600</v>
      </c>
      <c r="J24" s="33"/>
    </row>
    <row r="25" spans="1:10" ht="15.75">
      <c r="A25" s="34" t="s">
        <v>71</v>
      </c>
      <c r="B25" s="39" t="s">
        <v>72</v>
      </c>
      <c r="C25" s="31" t="s">
        <v>51</v>
      </c>
      <c r="D25" s="31">
        <v>324</v>
      </c>
      <c r="E25" s="32">
        <v>250</v>
      </c>
      <c r="F25" s="32">
        <f t="shared" si="3"/>
        <v>81000</v>
      </c>
      <c r="G25" s="32">
        <v>300</v>
      </c>
      <c r="H25" s="32">
        <f t="shared" si="4"/>
        <v>97200</v>
      </c>
      <c r="I25" s="32">
        <f t="shared" si="5"/>
        <v>178200</v>
      </c>
      <c r="J25" s="33"/>
    </row>
    <row r="26" spans="1:10" ht="15.75">
      <c r="A26" s="34" t="s">
        <v>73</v>
      </c>
      <c r="B26" s="39" t="s">
        <v>74</v>
      </c>
      <c r="C26" s="31" t="s">
        <v>63</v>
      </c>
      <c r="D26" s="31">
        <v>180</v>
      </c>
      <c r="E26" s="32">
        <f>0.05*0.15*35000</f>
        <v>262.5</v>
      </c>
      <c r="F26" s="32">
        <f t="shared" si="3"/>
        <v>47250</v>
      </c>
      <c r="G26" s="32">
        <v>500</v>
      </c>
      <c r="H26" s="32">
        <f t="shared" si="4"/>
        <v>90000</v>
      </c>
      <c r="I26" s="32">
        <f t="shared" si="5"/>
        <v>137250</v>
      </c>
      <c r="J26" s="33"/>
    </row>
    <row r="27" spans="1:10" ht="31.5">
      <c r="A27" s="34" t="s">
        <v>75</v>
      </c>
      <c r="B27" s="39" t="s">
        <v>76</v>
      </c>
      <c r="C27" s="31" t="s">
        <v>17</v>
      </c>
      <c r="D27" s="31">
        <v>80</v>
      </c>
      <c r="E27" s="32">
        <v>35000</v>
      </c>
      <c r="F27" s="32">
        <f>8*E27</f>
        <v>280000</v>
      </c>
      <c r="G27" s="32">
        <v>11900</v>
      </c>
      <c r="H27" s="32">
        <f t="shared" si="4"/>
        <v>952000</v>
      </c>
      <c r="I27" s="32">
        <f t="shared" si="5"/>
        <v>1232000</v>
      </c>
      <c r="J27" s="33" t="s">
        <v>109</v>
      </c>
    </row>
    <row r="28" spans="1:10" ht="30" customHeight="1">
      <c r="A28" s="73" t="s">
        <v>77</v>
      </c>
      <c r="B28" s="74" t="s">
        <v>78</v>
      </c>
      <c r="C28" s="75"/>
      <c r="D28" s="75"/>
      <c r="E28" s="76"/>
      <c r="F28" s="76"/>
      <c r="G28" s="76"/>
      <c r="H28" s="76"/>
      <c r="I28" s="76"/>
      <c r="J28" s="77"/>
    </row>
    <row r="29" spans="1:10" ht="31.5">
      <c r="A29" s="34" t="s">
        <v>79</v>
      </c>
      <c r="B29" s="39" t="s">
        <v>80</v>
      </c>
      <c r="C29" s="31" t="s">
        <v>36</v>
      </c>
      <c r="D29" s="31">
        <v>20</v>
      </c>
      <c r="E29" s="32"/>
      <c r="F29" s="32"/>
      <c r="G29" s="32"/>
      <c r="H29" s="32"/>
      <c r="I29" s="32"/>
      <c r="J29" s="33" t="s">
        <v>81</v>
      </c>
    </row>
    <row r="30" spans="1:10" ht="15.75">
      <c r="A30" s="34" t="s">
        <v>82</v>
      </c>
      <c r="B30" s="39" t="s">
        <v>83</v>
      </c>
      <c r="C30" s="31" t="s">
        <v>36</v>
      </c>
      <c r="D30" s="31">
        <v>12</v>
      </c>
      <c r="E30" s="32">
        <v>16000</v>
      </c>
      <c r="F30" s="32">
        <f>D30*E30</f>
        <v>192000</v>
      </c>
      <c r="G30" s="32">
        <v>18500</v>
      </c>
      <c r="H30" s="32">
        <f>D30*G30</f>
        <v>222000</v>
      </c>
      <c r="I30" s="32">
        <f>F30+H30</f>
        <v>414000</v>
      </c>
      <c r="J30" s="33" t="s">
        <v>84</v>
      </c>
    </row>
    <row r="31" spans="1:10" ht="28.5" customHeight="1">
      <c r="A31" s="73" t="s">
        <v>85</v>
      </c>
      <c r="B31" s="74" t="s">
        <v>86</v>
      </c>
      <c r="C31" s="75"/>
      <c r="D31" s="75"/>
      <c r="E31" s="76"/>
      <c r="F31" s="76"/>
      <c r="G31" s="76"/>
      <c r="H31" s="76"/>
      <c r="I31" s="76"/>
      <c r="J31" s="77"/>
    </row>
    <row r="32" spans="1:10" ht="31.5">
      <c r="A32" s="34" t="s">
        <v>87</v>
      </c>
      <c r="B32" s="39" t="s">
        <v>88</v>
      </c>
      <c r="C32" s="31" t="s">
        <v>32</v>
      </c>
      <c r="D32" s="31">
        <v>1</v>
      </c>
      <c r="E32" s="32"/>
      <c r="F32" s="32"/>
      <c r="G32" s="32"/>
      <c r="H32" s="32"/>
      <c r="I32" s="32"/>
      <c r="J32" s="33" t="s">
        <v>89</v>
      </c>
    </row>
    <row r="33" spans="1:10" ht="31.5">
      <c r="A33" s="34" t="s">
        <v>90</v>
      </c>
      <c r="B33" s="39" t="s">
        <v>91</v>
      </c>
      <c r="C33" s="31" t="s">
        <v>32</v>
      </c>
      <c r="D33" s="31">
        <v>1</v>
      </c>
      <c r="E33" s="32"/>
      <c r="F33" s="32"/>
      <c r="G33" s="32"/>
      <c r="H33" s="32"/>
      <c r="I33" s="32"/>
      <c r="J33" s="33" t="s">
        <v>92</v>
      </c>
    </row>
    <row r="34" spans="1:10" ht="31.5">
      <c r="A34" s="34" t="s">
        <v>93</v>
      </c>
      <c r="B34" s="39" t="s">
        <v>94</v>
      </c>
      <c r="C34" s="31" t="s">
        <v>17</v>
      </c>
      <c r="D34" s="31">
        <v>1</v>
      </c>
      <c r="E34" s="32"/>
      <c r="F34" s="32"/>
      <c r="G34" s="32"/>
      <c r="H34" s="32"/>
      <c r="I34" s="32"/>
      <c r="J34" s="33" t="s">
        <v>95</v>
      </c>
    </row>
    <row r="35" spans="1:10" ht="15.75">
      <c r="A35" s="34" t="s">
        <v>96</v>
      </c>
      <c r="B35" s="39" t="s">
        <v>97</v>
      </c>
      <c r="C35" s="31" t="s">
        <v>98</v>
      </c>
      <c r="D35" s="31">
        <v>99.05</v>
      </c>
      <c r="E35" s="32"/>
      <c r="F35" s="32"/>
      <c r="G35" s="32"/>
      <c r="H35" s="32"/>
      <c r="I35" s="32"/>
      <c r="J35" s="33" t="s">
        <v>99</v>
      </c>
    </row>
    <row r="36" spans="1:10" ht="39" customHeight="1">
      <c r="A36" s="73" t="s">
        <v>100</v>
      </c>
      <c r="B36" s="74" t="s">
        <v>101</v>
      </c>
      <c r="C36" s="75"/>
      <c r="D36" s="75"/>
      <c r="E36" s="76"/>
      <c r="F36" s="76"/>
      <c r="G36" s="76"/>
      <c r="H36" s="76"/>
      <c r="I36" s="76"/>
      <c r="J36" s="77"/>
    </row>
    <row r="37" spans="1:10" ht="47.25">
      <c r="A37" s="34" t="s">
        <v>102</v>
      </c>
      <c r="B37" s="39" t="s">
        <v>103</v>
      </c>
      <c r="C37" s="31" t="s">
        <v>32</v>
      </c>
      <c r="D37" s="31">
        <v>1</v>
      </c>
      <c r="E37" s="32"/>
      <c r="F37" s="32"/>
      <c r="G37" s="32"/>
      <c r="H37" s="32">
        <v>172000</v>
      </c>
      <c r="I37" s="32">
        <f>H37</f>
        <v>172000</v>
      </c>
      <c r="J37" s="33" t="s">
        <v>104</v>
      </c>
    </row>
    <row r="38" spans="1:10" ht="31.5">
      <c r="A38" s="34" t="s">
        <v>105</v>
      </c>
      <c r="B38" s="40" t="s">
        <v>106</v>
      </c>
      <c r="C38" s="37" t="s">
        <v>36</v>
      </c>
      <c r="D38" s="37"/>
      <c r="E38" s="38"/>
      <c r="F38" s="32"/>
      <c r="G38" s="32"/>
      <c r="H38" s="32"/>
      <c r="I38" s="32"/>
      <c r="J38" s="33" t="s">
        <v>107</v>
      </c>
    </row>
    <row r="39" spans="1:10" ht="59.25" customHeight="1">
      <c r="A39" s="28"/>
      <c r="B39" s="43" t="s">
        <v>128</v>
      </c>
      <c r="C39" s="44"/>
      <c r="D39" s="44"/>
      <c r="E39" s="45"/>
      <c r="F39" s="30">
        <f>SUM(F2:F38)</f>
        <v>4428280</v>
      </c>
      <c r="G39" s="29"/>
      <c r="H39" s="29">
        <f>SUM(H2:H38)</f>
        <v>3406996.4</v>
      </c>
      <c r="I39" s="29">
        <f>SUM(I2:I38)</f>
        <v>7835276.4000000004</v>
      </c>
      <c r="J39" s="29"/>
    </row>
    <row r="40" spans="1:10" ht="32.25" customHeight="1">
      <c r="A40" s="62" t="s">
        <v>111</v>
      </c>
      <c r="B40" s="63"/>
      <c r="C40" s="64"/>
      <c r="D40" s="52" t="s">
        <v>112</v>
      </c>
      <c r="E40" s="53"/>
      <c r="F40" s="54"/>
      <c r="G40" s="56" t="s">
        <v>113</v>
      </c>
      <c r="H40" s="56"/>
      <c r="I40" s="56"/>
      <c r="J40" s="56"/>
    </row>
    <row r="41" spans="1:10" ht="26.25" customHeight="1">
      <c r="A41" s="46"/>
      <c r="B41" s="47"/>
      <c r="C41" s="48"/>
      <c r="D41" s="52" t="s">
        <v>114</v>
      </c>
      <c r="E41" s="53"/>
      <c r="F41" s="54"/>
      <c r="G41" s="55" t="s">
        <v>131</v>
      </c>
      <c r="H41" s="55"/>
      <c r="I41" s="55"/>
      <c r="J41" s="55"/>
    </row>
    <row r="42" spans="1:10" ht="24.75" customHeight="1">
      <c r="A42" s="46" t="s">
        <v>115</v>
      </c>
      <c r="B42" s="47"/>
      <c r="C42" s="48"/>
      <c r="D42" s="52" t="s">
        <v>130</v>
      </c>
      <c r="E42" s="53"/>
      <c r="F42" s="54"/>
      <c r="G42" s="55" t="s">
        <v>129</v>
      </c>
      <c r="H42" s="55"/>
      <c r="I42" s="55"/>
      <c r="J42" s="55"/>
    </row>
    <row r="43" spans="1:10" ht="28.5" customHeight="1">
      <c r="A43" s="46" t="s">
        <v>116</v>
      </c>
      <c r="B43" s="47"/>
      <c r="C43" s="48"/>
      <c r="D43" s="52" t="s">
        <v>117</v>
      </c>
      <c r="E43" s="53"/>
      <c r="F43" s="54"/>
      <c r="G43" s="57">
        <v>1</v>
      </c>
      <c r="H43" s="55"/>
      <c r="I43" s="55"/>
      <c r="J43" s="55"/>
    </row>
    <row r="44" spans="1:10" ht="20.25" customHeight="1">
      <c r="A44" s="46"/>
      <c r="B44" s="47"/>
      <c r="C44" s="48"/>
      <c r="D44" s="52" t="s">
        <v>118</v>
      </c>
      <c r="E44" s="53"/>
      <c r="F44" s="54"/>
      <c r="G44" s="57">
        <v>0.3</v>
      </c>
      <c r="H44" s="55"/>
      <c r="I44" s="55"/>
      <c r="J44" s="55"/>
    </row>
    <row r="45" spans="1:10" ht="17.25" customHeight="1">
      <c r="A45" s="46" t="s">
        <v>119</v>
      </c>
      <c r="B45" s="47"/>
      <c r="C45" s="48"/>
      <c r="D45" s="52" t="s">
        <v>120</v>
      </c>
      <c r="E45" s="53"/>
      <c r="F45" s="54"/>
      <c r="G45" s="55" t="s">
        <v>121</v>
      </c>
      <c r="H45" s="55"/>
      <c r="I45" s="55"/>
      <c r="J45" s="55"/>
    </row>
    <row r="46" spans="1:10" ht="23.25" customHeight="1">
      <c r="A46" s="49"/>
      <c r="B46" s="50"/>
      <c r="C46" s="51"/>
      <c r="D46" s="52" t="s">
        <v>122</v>
      </c>
      <c r="E46" s="53"/>
      <c r="F46" s="54"/>
      <c r="G46" s="56"/>
      <c r="H46" s="56"/>
      <c r="I46" s="56"/>
      <c r="J46" s="56"/>
    </row>
    <row r="47" spans="1:10" ht="18.75">
      <c r="A47" s="18"/>
      <c r="B47" s="19"/>
      <c r="C47" s="19"/>
      <c r="D47" s="20"/>
      <c r="E47" s="20"/>
      <c r="F47" s="20"/>
      <c r="G47" s="21"/>
      <c r="H47" s="22"/>
      <c r="I47" s="22"/>
      <c r="J47" s="22"/>
    </row>
    <row r="48" spans="1:10" ht="18.75">
      <c r="A48" s="18"/>
      <c r="B48" s="19"/>
      <c r="C48" s="19"/>
      <c r="D48" s="20"/>
      <c r="E48" s="20"/>
      <c r="F48" s="20"/>
      <c r="G48" s="21"/>
      <c r="H48" s="22"/>
      <c r="I48" s="22"/>
      <c r="J48" s="22"/>
    </row>
    <row r="49" spans="1:10" ht="18.75">
      <c r="A49" s="18"/>
      <c r="B49" s="19"/>
      <c r="C49" s="19"/>
      <c r="D49" s="20"/>
      <c r="E49" s="20"/>
      <c r="F49" s="20"/>
      <c r="G49" s="21"/>
      <c r="H49" s="22"/>
      <c r="I49" s="22"/>
      <c r="J49" s="22"/>
    </row>
    <row r="50" spans="1:10" ht="18.75">
      <c r="A50" s="42" t="s">
        <v>123</v>
      </c>
      <c r="B50" s="42"/>
      <c r="C50" s="42"/>
      <c r="D50" s="42"/>
      <c r="E50" s="42"/>
      <c r="F50" s="23"/>
      <c r="G50" s="42" t="s">
        <v>124</v>
      </c>
      <c r="H50" s="42"/>
      <c r="I50" s="42"/>
      <c r="J50" s="42"/>
    </row>
    <row r="51" spans="1:10" ht="18.75">
      <c r="A51" s="24"/>
      <c r="B51" s="25"/>
      <c r="C51" s="23"/>
      <c r="D51" s="41" t="s">
        <v>125</v>
      </c>
      <c r="E51" s="41"/>
      <c r="F51" s="41"/>
      <c r="G51" s="42" t="s">
        <v>126</v>
      </c>
      <c r="H51" s="42"/>
      <c r="I51" s="42"/>
      <c r="J51" s="42"/>
    </row>
    <row r="52" spans="1:10" ht="18.75">
      <c r="A52" s="24"/>
      <c r="B52" s="25"/>
      <c r="C52" s="26"/>
      <c r="D52" s="41" t="s">
        <v>127</v>
      </c>
      <c r="E52" s="41"/>
      <c r="F52" s="41"/>
      <c r="G52" s="27"/>
      <c r="H52" s="22"/>
      <c r="I52" s="22"/>
      <c r="J52" s="22"/>
    </row>
    <row r="53" spans="1:10">
      <c r="A53" s="1"/>
      <c r="B53" s="2"/>
      <c r="C53" s="3"/>
      <c r="D53" s="3"/>
      <c r="E53" s="14"/>
      <c r="F53" s="14"/>
      <c r="G53" s="14"/>
      <c r="H53" s="14"/>
      <c r="I53" s="14"/>
      <c r="J53" s="4"/>
    </row>
    <row r="54" spans="1:10">
      <c r="A54" s="5"/>
      <c r="B54" s="4"/>
      <c r="C54" s="3"/>
      <c r="D54" s="3"/>
      <c r="E54" s="14"/>
      <c r="F54" s="14"/>
      <c r="G54" s="14"/>
      <c r="H54" s="14"/>
      <c r="I54" s="14"/>
      <c r="J54" s="4"/>
    </row>
    <row r="55" spans="1:10">
      <c r="A55" s="5"/>
      <c r="B55" s="4"/>
      <c r="C55" s="3"/>
      <c r="D55" s="3"/>
      <c r="E55" s="14"/>
      <c r="F55" s="14"/>
      <c r="G55" s="14"/>
      <c r="H55" s="14"/>
      <c r="I55" s="14"/>
      <c r="J55" s="4"/>
    </row>
    <row r="56" spans="1:10">
      <c r="A56" s="5"/>
      <c r="B56" s="6"/>
      <c r="C56" s="6"/>
      <c r="D56" s="6"/>
      <c r="E56" s="15"/>
      <c r="F56" s="15"/>
      <c r="G56" s="15"/>
      <c r="H56" s="15"/>
      <c r="I56" s="15"/>
      <c r="J56" s="6"/>
    </row>
    <row r="57" spans="1:10">
      <c r="A57" s="5"/>
      <c r="B57" s="6"/>
      <c r="C57" s="6"/>
      <c r="D57" s="6"/>
      <c r="E57" s="15"/>
      <c r="F57" s="15"/>
      <c r="G57" s="15"/>
      <c r="H57" s="15"/>
      <c r="I57" s="15"/>
      <c r="J57" s="6"/>
    </row>
    <row r="58" spans="1:10">
      <c r="A58" s="5"/>
      <c r="B58" s="6"/>
      <c r="C58" s="6"/>
      <c r="D58" s="6"/>
      <c r="E58" s="15"/>
      <c r="F58" s="15"/>
      <c r="G58" s="15"/>
      <c r="H58" s="15"/>
      <c r="I58" s="15"/>
      <c r="J58" s="6"/>
    </row>
    <row r="59" spans="1:10">
      <c r="A59" s="5"/>
      <c r="B59" s="6"/>
      <c r="C59" s="6"/>
      <c r="D59" s="6"/>
      <c r="E59" s="15"/>
      <c r="F59" s="15"/>
      <c r="G59" s="15"/>
      <c r="H59" s="15"/>
      <c r="I59" s="15"/>
      <c r="J59" s="6"/>
    </row>
    <row r="60" spans="1:10">
      <c r="A60" s="5"/>
      <c r="B60" s="6"/>
      <c r="C60" s="6"/>
      <c r="D60" s="6"/>
      <c r="E60" s="15"/>
      <c r="F60" s="15"/>
      <c r="G60" s="15"/>
      <c r="H60" s="15"/>
      <c r="I60" s="15"/>
      <c r="J60" s="6"/>
    </row>
    <row r="61" spans="1:10">
      <c r="A61" s="5"/>
      <c r="B61" s="6"/>
      <c r="C61" s="6"/>
      <c r="D61" s="6"/>
      <c r="E61" s="15"/>
      <c r="F61" s="15"/>
      <c r="G61" s="15"/>
      <c r="H61" s="15"/>
      <c r="I61" s="15"/>
      <c r="J61" s="6"/>
    </row>
    <row r="62" spans="1:10">
      <c r="A62" s="5"/>
      <c r="B62" s="6"/>
      <c r="C62" s="6"/>
      <c r="D62" s="6"/>
      <c r="E62" s="15"/>
      <c r="F62" s="15"/>
      <c r="G62" s="15"/>
      <c r="H62" s="15"/>
      <c r="I62" s="15"/>
      <c r="J62" s="6"/>
    </row>
    <row r="63" spans="1:10">
      <c r="A63" s="5"/>
      <c r="B63" s="6"/>
      <c r="C63" s="6"/>
      <c r="D63" s="6"/>
      <c r="E63" s="15"/>
      <c r="F63" s="15"/>
      <c r="G63" s="15"/>
      <c r="H63" s="15"/>
      <c r="I63" s="15"/>
      <c r="J63" s="6"/>
    </row>
    <row r="64" spans="1:10">
      <c r="A64" s="5"/>
      <c r="B64" s="6"/>
      <c r="C64" s="6"/>
      <c r="D64" s="6"/>
      <c r="E64" s="15"/>
      <c r="F64" s="15"/>
      <c r="G64" s="15"/>
      <c r="H64" s="15"/>
      <c r="I64" s="15"/>
      <c r="J64" s="6"/>
    </row>
    <row r="65" spans="1:10">
      <c r="A65" s="5"/>
      <c r="B65" s="6"/>
      <c r="C65" s="6"/>
      <c r="D65" s="6"/>
      <c r="E65" s="15"/>
      <c r="F65" s="15"/>
      <c r="G65" s="15"/>
      <c r="H65" s="15"/>
      <c r="I65" s="15"/>
      <c r="J65" s="6"/>
    </row>
    <row r="66" spans="1:10">
      <c r="A66" s="5"/>
      <c r="B66" s="6"/>
      <c r="C66" s="6"/>
      <c r="D66" s="6"/>
      <c r="E66" s="15"/>
      <c r="F66" s="15"/>
      <c r="G66" s="15"/>
      <c r="H66" s="15"/>
      <c r="I66" s="15"/>
      <c r="J66" s="6"/>
    </row>
    <row r="67" spans="1:10">
      <c r="A67" s="5"/>
      <c r="B67" s="6"/>
      <c r="C67" s="6"/>
      <c r="D67" s="6"/>
      <c r="E67" s="15"/>
      <c r="F67" s="15"/>
      <c r="G67" s="15"/>
      <c r="H67" s="15"/>
      <c r="I67" s="15"/>
      <c r="J67" s="6"/>
    </row>
    <row r="68" spans="1:10">
      <c r="A68" s="5"/>
      <c r="B68" s="6"/>
      <c r="C68" s="6"/>
      <c r="D68" s="6"/>
      <c r="E68" s="15"/>
      <c r="F68" s="15"/>
      <c r="G68" s="15"/>
      <c r="H68" s="15"/>
      <c r="I68" s="15"/>
      <c r="J68" s="6"/>
    </row>
    <row r="69" spans="1:10">
      <c r="A69" s="5"/>
      <c r="B69" s="6"/>
      <c r="C69" s="6"/>
      <c r="D69" s="6"/>
      <c r="E69" s="15"/>
      <c r="F69" s="15"/>
      <c r="G69" s="15"/>
      <c r="H69" s="15"/>
      <c r="I69" s="15"/>
      <c r="J69" s="6"/>
    </row>
    <row r="70" spans="1:10">
      <c r="A70" s="7"/>
      <c r="B70" s="6"/>
      <c r="C70" s="6"/>
      <c r="D70" s="6"/>
      <c r="E70" s="15"/>
      <c r="F70" s="15"/>
      <c r="G70" s="15"/>
      <c r="H70" s="15"/>
      <c r="I70" s="15"/>
      <c r="J70" s="6"/>
    </row>
    <row r="71" spans="1:10">
      <c r="A71" s="1"/>
      <c r="B71" s="8"/>
      <c r="C71" s="9"/>
      <c r="D71" s="9"/>
      <c r="E71" s="16"/>
      <c r="F71" s="16"/>
      <c r="G71" s="16"/>
      <c r="H71" s="16"/>
      <c r="I71" s="16"/>
      <c r="J71" s="6"/>
    </row>
    <row r="72" spans="1:10">
      <c r="A72" s="5"/>
      <c r="B72" s="10"/>
      <c r="C72" s="3"/>
      <c r="D72" s="3"/>
      <c r="E72" s="14"/>
      <c r="F72" s="14"/>
      <c r="G72" s="14"/>
      <c r="H72" s="14"/>
      <c r="I72" s="14"/>
      <c r="J72" s="6"/>
    </row>
    <row r="73" spans="1:10">
      <c r="A73" s="5"/>
      <c r="B73" s="10"/>
      <c r="C73" s="3"/>
      <c r="D73" s="3"/>
      <c r="E73" s="14"/>
      <c r="F73" s="14"/>
      <c r="G73" s="14"/>
      <c r="H73" s="14"/>
      <c r="I73" s="14"/>
      <c r="J73" s="6"/>
    </row>
    <row r="74" spans="1:10">
      <c r="A74" s="1"/>
      <c r="B74" s="8"/>
      <c r="C74" s="3"/>
      <c r="D74" s="3"/>
      <c r="E74" s="14"/>
      <c r="F74" s="14"/>
      <c r="G74" s="14"/>
      <c r="H74" s="14"/>
      <c r="I74" s="14"/>
      <c r="J74" s="6"/>
    </row>
    <row r="75" spans="1:10">
      <c r="A75" s="5"/>
      <c r="B75" s="10"/>
      <c r="C75" s="3"/>
      <c r="D75" s="3"/>
      <c r="E75" s="14"/>
      <c r="F75" s="14"/>
      <c r="G75" s="14"/>
      <c r="H75" s="14"/>
      <c r="I75" s="14"/>
      <c r="J75" s="6"/>
    </row>
    <row r="76" spans="1:10">
      <c r="A76" s="5"/>
      <c r="B76" s="10"/>
      <c r="C76" s="3"/>
      <c r="D76" s="3"/>
      <c r="E76" s="14"/>
      <c r="F76" s="14"/>
      <c r="G76" s="14"/>
      <c r="H76" s="14"/>
      <c r="I76" s="14"/>
      <c r="J76" s="6"/>
    </row>
    <row r="77" spans="1:10">
      <c r="A77" s="7"/>
      <c r="B77" s="6"/>
      <c r="C77" s="6"/>
      <c r="D77" s="6"/>
      <c r="E77" s="15"/>
      <c r="F77" s="15"/>
      <c r="G77" s="15"/>
      <c r="H77" s="15"/>
      <c r="I77" s="15"/>
      <c r="J77" s="6"/>
    </row>
    <row r="78" spans="1:10">
      <c r="A78" s="1"/>
      <c r="B78" s="8"/>
      <c r="C78" s="9"/>
      <c r="D78" s="9"/>
      <c r="E78" s="16"/>
      <c r="F78" s="16"/>
      <c r="G78" s="16"/>
      <c r="H78" s="16"/>
      <c r="I78" s="16"/>
      <c r="J78" s="9"/>
    </row>
    <row r="79" spans="1:10">
      <c r="A79" s="5"/>
      <c r="B79" s="10"/>
      <c r="C79" s="3"/>
      <c r="D79" s="3"/>
      <c r="E79" s="14"/>
      <c r="F79" s="14"/>
      <c r="G79" s="14"/>
      <c r="H79" s="14"/>
      <c r="I79" s="14"/>
      <c r="J79" s="3"/>
    </row>
    <row r="80" spans="1:10">
      <c r="A80" s="5"/>
      <c r="B80" s="10"/>
      <c r="C80" s="3"/>
      <c r="D80" s="3"/>
      <c r="E80" s="14"/>
      <c r="F80" s="14"/>
      <c r="G80" s="14"/>
      <c r="H80" s="14"/>
      <c r="I80" s="14"/>
      <c r="J80" s="3"/>
    </row>
    <row r="81" spans="1:10">
      <c r="A81" s="5"/>
      <c r="B81" s="10"/>
      <c r="C81" s="3"/>
      <c r="D81" s="3"/>
      <c r="E81" s="14"/>
      <c r="F81" s="14"/>
      <c r="G81" s="14"/>
      <c r="H81" s="14"/>
      <c r="I81" s="14"/>
      <c r="J81" s="3"/>
    </row>
    <row r="82" spans="1:10">
      <c r="A82" s="5"/>
      <c r="B82" s="10"/>
      <c r="C82" s="3"/>
      <c r="D82" s="3"/>
      <c r="E82" s="14"/>
      <c r="F82" s="14"/>
      <c r="G82" s="14"/>
      <c r="H82" s="14"/>
      <c r="I82" s="14"/>
      <c r="J82" s="3"/>
    </row>
    <row r="83" spans="1:10">
      <c r="A83" s="5"/>
      <c r="B83" s="10"/>
      <c r="C83" s="3"/>
      <c r="D83" s="3"/>
      <c r="E83" s="14"/>
      <c r="F83" s="14"/>
      <c r="G83" s="14"/>
      <c r="H83" s="14"/>
      <c r="I83" s="14"/>
      <c r="J83" s="3"/>
    </row>
    <row r="84" spans="1:10">
      <c r="A84" s="5"/>
      <c r="B84" s="10"/>
      <c r="C84" s="3"/>
      <c r="D84" s="3"/>
      <c r="E84" s="14"/>
      <c r="F84" s="14"/>
      <c r="G84" s="14"/>
      <c r="H84" s="14"/>
      <c r="I84" s="14"/>
      <c r="J84" s="3"/>
    </row>
    <row r="85" spans="1:10">
      <c r="A85" s="1"/>
      <c r="B85" s="10"/>
      <c r="C85" s="3"/>
      <c r="D85" s="9"/>
      <c r="E85" s="16"/>
      <c r="F85" s="16"/>
      <c r="G85" s="16"/>
      <c r="H85" s="16"/>
      <c r="I85" s="16"/>
      <c r="J85" s="3"/>
    </row>
    <row r="86" spans="1:10">
      <c r="A86" s="7"/>
      <c r="B86" s="6"/>
      <c r="C86" s="6"/>
      <c r="D86" s="6"/>
      <c r="E86" s="15"/>
      <c r="F86" s="15"/>
      <c r="G86" s="15"/>
      <c r="H86" s="15"/>
      <c r="I86" s="15"/>
      <c r="J86" s="6"/>
    </row>
    <row r="87" spans="1:10">
      <c r="A87" s="5"/>
      <c r="B87" s="6"/>
      <c r="C87" s="6"/>
      <c r="D87" s="6"/>
      <c r="E87" s="15"/>
      <c r="F87" s="15"/>
      <c r="G87" s="15"/>
      <c r="H87" s="15"/>
      <c r="I87" s="15"/>
      <c r="J87" s="6"/>
    </row>
    <row r="88" spans="1:10">
      <c r="A88" s="5"/>
      <c r="B88" s="6"/>
      <c r="C88" s="6"/>
      <c r="D88" s="6"/>
      <c r="E88" s="15"/>
      <c r="F88" s="15"/>
      <c r="G88" s="15"/>
      <c r="H88" s="15"/>
      <c r="I88" s="15"/>
      <c r="J88" s="6"/>
    </row>
    <row r="89" spans="1:10">
      <c r="A89" s="5"/>
      <c r="B89" s="6"/>
      <c r="C89" s="6"/>
      <c r="D89" s="6"/>
      <c r="E89" s="15"/>
      <c r="F89" s="15"/>
      <c r="G89" s="15"/>
      <c r="H89" s="15"/>
      <c r="I89" s="15"/>
      <c r="J89" s="6"/>
    </row>
    <row r="90" spans="1:10">
      <c r="A90" s="5"/>
      <c r="B90" s="6"/>
      <c r="C90" s="6"/>
      <c r="D90" s="6"/>
      <c r="E90" s="15"/>
      <c r="F90" s="15"/>
      <c r="G90" s="15"/>
      <c r="H90" s="15"/>
      <c r="I90" s="15"/>
      <c r="J90" s="6"/>
    </row>
    <row r="91" spans="1:10">
      <c r="A91" s="5"/>
      <c r="B91" s="6"/>
      <c r="C91" s="6"/>
      <c r="D91" s="6"/>
      <c r="E91" s="15"/>
      <c r="F91" s="15"/>
      <c r="G91" s="15"/>
      <c r="H91" s="15"/>
      <c r="I91" s="15"/>
      <c r="J91" s="6"/>
    </row>
    <row r="92" spans="1:10">
      <c r="A92" s="5"/>
      <c r="B92" s="6"/>
      <c r="C92" s="6"/>
      <c r="D92" s="6"/>
      <c r="E92" s="15"/>
      <c r="F92" s="15"/>
      <c r="G92" s="15"/>
      <c r="H92" s="15"/>
      <c r="I92" s="15"/>
      <c r="J92" s="6"/>
    </row>
    <row r="93" spans="1:10">
      <c r="A93" s="5"/>
      <c r="B93" s="6"/>
      <c r="C93" s="6"/>
      <c r="D93" s="6"/>
      <c r="E93" s="15"/>
      <c r="F93" s="15"/>
      <c r="G93" s="15"/>
      <c r="H93" s="15"/>
      <c r="I93" s="15"/>
      <c r="J93" s="6"/>
    </row>
    <row r="94" spans="1:10">
      <c r="A94" s="5"/>
      <c r="B94" s="6"/>
      <c r="C94" s="6"/>
      <c r="D94" s="6"/>
      <c r="E94" s="15"/>
      <c r="F94" s="15"/>
      <c r="G94" s="15"/>
      <c r="H94" s="15"/>
      <c r="I94" s="15"/>
      <c r="J94" s="6"/>
    </row>
    <row r="95" spans="1:10">
      <c r="A95" s="5"/>
      <c r="B95" s="6"/>
      <c r="C95" s="6"/>
      <c r="D95" s="6"/>
      <c r="E95" s="15"/>
      <c r="F95" s="15"/>
      <c r="G95" s="15"/>
      <c r="H95" s="15"/>
      <c r="I95" s="15"/>
      <c r="J95" s="6"/>
    </row>
    <row r="96" spans="1:10">
      <c r="A96" s="11"/>
      <c r="B96" s="6"/>
      <c r="C96" s="6"/>
      <c r="D96" s="6"/>
      <c r="E96" s="15"/>
      <c r="F96" s="15"/>
      <c r="G96" s="15"/>
      <c r="H96" s="15"/>
      <c r="I96" s="15"/>
      <c r="J96" s="6"/>
    </row>
    <row r="97" spans="1:10" ht="15.75" customHeight="1">
      <c r="A97" s="12"/>
      <c r="B97" s="6"/>
      <c r="C97" s="6"/>
      <c r="D97" s="6"/>
      <c r="E97" s="15"/>
      <c r="F97" s="15"/>
      <c r="G97" s="15"/>
      <c r="H97" s="15"/>
      <c r="I97" s="15"/>
      <c r="J97" s="6"/>
    </row>
    <row r="98" spans="1:10">
      <c r="A98" s="5"/>
      <c r="B98" s="6"/>
      <c r="C98" s="6"/>
      <c r="D98" s="6"/>
      <c r="E98" s="15"/>
      <c r="F98" s="15"/>
      <c r="G98" s="15"/>
      <c r="H98" s="15"/>
      <c r="I98" s="15"/>
      <c r="J98" s="6"/>
    </row>
    <row r="99" spans="1:10">
      <c r="A99" s="1"/>
      <c r="B99" s="6"/>
      <c r="C99" s="6"/>
      <c r="D99" s="6"/>
      <c r="E99" s="15"/>
      <c r="F99" s="15"/>
      <c r="G99" s="15"/>
      <c r="H99" s="15"/>
      <c r="I99" s="15"/>
      <c r="J99" s="6"/>
    </row>
    <row r="100" spans="1:10">
      <c r="A100" s="5"/>
      <c r="B100" s="6"/>
      <c r="C100" s="6"/>
      <c r="D100" s="6"/>
      <c r="E100" s="15"/>
      <c r="F100" s="15"/>
      <c r="G100" s="15"/>
      <c r="H100" s="15"/>
      <c r="I100" s="15"/>
      <c r="J100" s="6"/>
    </row>
    <row r="101" spans="1:10">
      <c r="A101" s="5"/>
      <c r="B101" s="6"/>
      <c r="C101" s="6"/>
      <c r="D101" s="6"/>
      <c r="E101" s="15"/>
      <c r="F101" s="15"/>
      <c r="G101" s="15"/>
      <c r="H101" s="15"/>
      <c r="I101" s="15"/>
      <c r="J101" s="6"/>
    </row>
    <row r="102" spans="1:10">
      <c r="A102" s="5"/>
      <c r="B102" s="6"/>
      <c r="C102" s="6"/>
      <c r="D102" s="6"/>
      <c r="E102" s="15"/>
      <c r="F102" s="15"/>
      <c r="G102" s="15"/>
      <c r="H102" s="15"/>
      <c r="I102" s="15"/>
      <c r="J102" s="6"/>
    </row>
    <row r="103" spans="1:10">
      <c r="A103" s="5"/>
      <c r="B103" s="6"/>
      <c r="C103" s="6"/>
      <c r="D103" s="6"/>
      <c r="E103" s="15"/>
      <c r="F103" s="15"/>
      <c r="G103" s="15"/>
      <c r="H103" s="15"/>
      <c r="I103" s="15"/>
      <c r="J103" s="6"/>
    </row>
    <row r="104" spans="1:10">
      <c r="A104" s="5"/>
      <c r="B104" s="6"/>
      <c r="C104" s="6"/>
      <c r="D104" s="6"/>
      <c r="E104" s="15"/>
      <c r="F104" s="15"/>
      <c r="G104" s="15"/>
      <c r="H104" s="15"/>
      <c r="I104" s="15"/>
      <c r="J104" s="6"/>
    </row>
    <row r="105" spans="1:10">
      <c r="A105" s="1"/>
      <c r="B105" s="6"/>
      <c r="C105" s="6"/>
      <c r="D105" s="6"/>
      <c r="E105" s="15"/>
      <c r="F105" s="15"/>
      <c r="G105" s="15"/>
      <c r="H105" s="15"/>
      <c r="I105" s="15"/>
      <c r="J105" s="6"/>
    </row>
    <row r="106" spans="1:10">
      <c r="A106" s="5"/>
      <c r="B106" s="6"/>
      <c r="C106" s="6"/>
      <c r="D106" s="6"/>
      <c r="E106" s="15"/>
      <c r="F106" s="15"/>
      <c r="G106" s="15"/>
      <c r="H106" s="15"/>
      <c r="I106" s="15"/>
      <c r="J106" s="6"/>
    </row>
    <row r="107" spans="1:10">
      <c r="A107" s="5"/>
      <c r="B107" s="6"/>
      <c r="C107" s="6"/>
      <c r="D107" s="6"/>
      <c r="E107" s="15"/>
      <c r="F107" s="15"/>
      <c r="G107" s="15"/>
      <c r="H107" s="15"/>
      <c r="I107" s="15"/>
      <c r="J107" s="6"/>
    </row>
    <row r="108" spans="1:10">
      <c r="A108" s="5"/>
      <c r="B108" s="6"/>
      <c r="C108" s="6"/>
      <c r="D108" s="6"/>
      <c r="E108" s="15"/>
      <c r="F108" s="15"/>
      <c r="G108" s="15"/>
      <c r="H108" s="15"/>
      <c r="I108" s="15"/>
      <c r="J108" s="6"/>
    </row>
    <row r="109" spans="1:10">
      <c r="A109" s="1"/>
      <c r="B109" s="6"/>
      <c r="C109" s="6"/>
      <c r="D109" s="6"/>
      <c r="E109" s="15"/>
      <c r="F109" s="15"/>
      <c r="G109" s="15"/>
      <c r="H109" s="15"/>
      <c r="I109" s="15"/>
      <c r="J109" s="6"/>
    </row>
    <row r="110" spans="1:10">
      <c r="A110" s="5"/>
      <c r="B110" s="6"/>
      <c r="C110" s="6"/>
      <c r="D110" s="6"/>
      <c r="E110" s="15"/>
      <c r="F110" s="15"/>
      <c r="G110" s="15"/>
      <c r="H110" s="15"/>
      <c r="I110" s="15"/>
      <c r="J110" s="6"/>
    </row>
    <row r="111" spans="1:10">
      <c r="A111" s="5"/>
      <c r="B111" s="6"/>
      <c r="C111" s="6"/>
      <c r="D111" s="6"/>
      <c r="E111" s="15"/>
      <c r="F111" s="15"/>
      <c r="G111" s="15"/>
      <c r="H111" s="15"/>
      <c r="I111" s="15"/>
      <c r="J111" s="6"/>
    </row>
    <row r="112" spans="1:10">
      <c r="A112" s="11"/>
      <c r="B112" s="6"/>
      <c r="C112" s="6"/>
      <c r="D112" s="6"/>
      <c r="E112" s="15"/>
      <c r="F112" s="15"/>
      <c r="G112" s="15"/>
      <c r="H112" s="15"/>
      <c r="I112" s="15"/>
      <c r="J112" s="6"/>
    </row>
    <row r="113" spans="1:10" ht="15.75" customHeight="1">
      <c r="A113" s="12"/>
      <c r="B113" s="6"/>
      <c r="C113" s="6"/>
      <c r="D113" s="6"/>
      <c r="E113" s="15"/>
      <c r="F113" s="15"/>
      <c r="G113" s="15"/>
      <c r="H113" s="15"/>
      <c r="I113" s="15"/>
      <c r="J113" s="6"/>
    </row>
    <row r="114" spans="1:10">
      <c r="A114" s="5"/>
      <c r="B114" s="6"/>
      <c r="C114" s="6"/>
      <c r="D114" s="6"/>
      <c r="E114" s="15"/>
      <c r="F114" s="15"/>
      <c r="G114" s="15"/>
      <c r="H114" s="15"/>
      <c r="I114" s="15"/>
      <c r="J114" s="6"/>
    </row>
    <row r="115" spans="1:10">
      <c r="A115" s="5"/>
      <c r="B115" s="6"/>
      <c r="C115" s="6"/>
      <c r="D115" s="6"/>
      <c r="E115" s="15"/>
      <c r="F115" s="15"/>
      <c r="G115" s="15"/>
      <c r="H115" s="15"/>
      <c r="I115" s="15"/>
      <c r="J115" s="6"/>
    </row>
    <row r="116" spans="1:10">
      <c r="A116" s="5"/>
      <c r="B116" s="6"/>
      <c r="C116" s="6"/>
      <c r="D116" s="6"/>
      <c r="E116" s="15"/>
      <c r="F116" s="15"/>
      <c r="G116" s="15"/>
      <c r="H116" s="15"/>
      <c r="I116" s="15"/>
      <c r="J116" s="6"/>
    </row>
    <row r="117" spans="1:10">
      <c r="A117" s="5"/>
      <c r="B117" s="6"/>
      <c r="C117" s="6"/>
      <c r="D117" s="6"/>
      <c r="E117" s="15"/>
      <c r="F117" s="15"/>
      <c r="G117" s="15"/>
      <c r="H117" s="15"/>
      <c r="I117" s="15"/>
      <c r="J117" s="6"/>
    </row>
    <row r="118" spans="1:10">
      <c r="A118" s="5"/>
      <c r="B118" s="6"/>
      <c r="C118" s="6"/>
      <c r="D118" s="6"/>
      <c r="E118" s="15"/>
      <c r="F118" s="15"/>
      <c r="G118" s="15"/>
      <c r="H118" s="15"/>
      <c r="I118" s="15"/>
      <c r="J118" s="6"/>
    </row>
    <row r="119" spans="1:10">
      <c r="A119" s="5"/>
      <c r="B119" s="6"/>
      <c r="C119" s="6"/>
      <c r="D119" s="6"/>
      <c r="E119" s="15"/>
      <c r="F119" s="15"/>
      <c r="G119" s="15"/>
      <c r="H119" s="15"/>
      <c r="I119" s="15"/>
      <c r="J119" s="6"/>
    </row>
    <row r="120" spans="1:10">
      <c r="A120" s="5"/>
      <c r="B120" s="6"/>
      <c r="C120" s="6"/>
      <c r="D120" s="6"/>
      <c r="E120" s="15"/>
      <c r="F120" s="15"/>
      <c r="G120" s="15"/>
      <c r="H120" s="15"/>
      <c r="I120" s="15"/>
      <c r="J120" s="6"/>
    </row>
    <row r="121" spans="1:10">
      <c r="A121" s="5"/>
      <c r="B121" s="6"/>
      <c r="C121" s="6"/>
      <c r="D121" s="6"/>
      <c r="E121" s="15"/>
      <c r="F121" s="15"/>
      <c r="G121" s="15"/>
      <c r="H121" s="15"/>
      <c r="I121" s="15"/>
      <c r="J121" s="6"/>
    </row>
    <row r="122" spans="1:10">
      <c r="A122" s="5"/>
      <c r="B122" s="6"/>
      <c r="C122" s="6"/>
      <c r="D122" s="6"/>
      <c r="E122" s="15"/>
      <c r="F122" s="15"/>
      <c r="G122" s="15"/>
      <c r="H122" s="15"/>
      <c r="I122" s="15"/>
      <c r="J122" s="6"/>
    </row>
    <row r="123" spans="1:10">
      <c r="A123" s="5"/>
      <c r="B123" s="6"/>
      <c r="C123" s="6"/>
      <c r="D123" s="6"/>
      <c r="E123" s="15"/>
      <c r="F123" s="15"/>
      <c r="G123" s="15"/>
      <c r="H123" s="15"/>
      <c r="I123" s="15"/>
      <c r="J123" s="6"/>
    </row>
    <row r="124" spans="1:10">
      <c r="A124" s="5"/>
      <c r="B124" s="6"/>
      <c r="C124" s="6"/>
      <c r="D124" s="6"/>
      <c r="E124" s="15"/>
      <c r="F124" s="15"/>
      <c r="G124" s="15"/>
      <c r="H124" s="15"/>
      <c r="I124" s="15"/>
      <c r="J124" s="6"/>
    </row>
    <row r="125" spans="1:10">
      <c r="A125" s="5"/>
      <c r="B125" s="6"/>
      <c r="C125" s="6"/>
      <c r="D125" s="6"/>
      <c r="E125" s="15"/>
      <c r="F125" s="15"/>
      <c r="G125" s="15"/>
      <c r="H125" s="15"/>
      <c r="I125" s="15"/>
      <c r="J125" s="6"/>
    </row>
    <row r="126" spans="1:10">
      <c r="A126" s="5"/>
      <c r="B126" s="6"/>
      <c r="C126" s="6"/>
      <c r="D126" s="6"/>
      <c r="E126" s="15"/>
      <c r="F126" s="15"/>
      <c r="G126" s="15"/>
      <c r="H126" s="15"/>
      <c r="I126" s="15"/>
      <c r="J126" s="6"/>
    </row>
    <row r="127" spans="1:10">
      <c r="A127" s="5"/>
      <c r="B127" s="6"/>
      <c r="C127" s="6"/>
      <c r="D127" s="6"/>
      <c r="E127" s="15"/>
      <c r="F127" s="15"/>
      <c r="G127" s="15"/>
      <c r="H127" s="15"/>
      <c r="I127" s="15"/>
      <c r="J127" s="6"/>
    </row>
    <row r="128" spans="1:10">
      <c r="A128" s="5"/>
      <c r="B128" s="6"/>
      <c r="C128" s="6"/>
      <c r="D128" s="6"/>
      <c r="E128" s="15"/>
      <c r="F128" s="15"/>
      <c r="G128" s="15"/>
      <c r="H128" s="15"/>
      <c r="I128" s="15"/>
      <c r="J128" s="6"/>
    </row>
    <row r="129" spans="1:10">
      <c r="A129" s="5"/>
      <c r="B129" s="6"/>
      <c r="C129" s="6"/>
      <c r="D129" s="6"/>
      <c r="E129" s="15"/>
      <c r="F129" s="15"/>
      <c r="G129" s="15"/>
      <c r="H129" s="15"/>
      <c r="I129" s="15"/>
      <c r="J129" s="6"/>
    </row>
    <row r="130" spans="1:10">
      <c r="A130" s="5"/>
      <c r="B130" s="6"/>
      <c r="C130" s="6"/>
      <c r="D130" s="6"/>
      <c r="E130" s="15"/>
      <c r="F130" s="15"/>
      <c r="G130" s="15"/>
      <c r="H130" s="15"/>
      <c r="I130" s="15"/>
      <c r="J130" s="6"/>
    </row>
    <row r="131" spans="1:10">
      <c r="A131" s="5"/>
      <c r="B131" s="6"/>
      <c r="C131" s="6"/>
      <c r="D131" s="6"/>
      <c r="E131" s="15"/>
      <c r="F131" s="15"/>
      <c r="G131" s="15"/>
      <c r="H131" s="15"/>
      <c r="I131" s="15"/>
      <c r="J131" s="6"/>
    </row>
    <row r="132" spans="1:10">
      <c r="A132" s="5"/>
      <c r="B132" s="6"/>
      <c r="C132" s="6"/>
      <c r="D132" s="6"/>
      <c r="E132" s="15"/>
      <c r="F132" s="15"/>
      <c r="G132" s="15"/>
      <c r="H132" s="15"/>
      <c r="I132" s="15"/>
      <c r="J132" s="6"/>
    </row>
    <row r="133" spans="1:10">
      <c r="A133" s="5"/>
      <c r="B133" s="6"/>
      <c r="C133" s="6"/>
      <c r="D133" s="6"/>
      <c r="E133" s="15"/>
      <c r="F133" s="15"/>
      <c r="G133" s="15"/>
      <c r="H133" s="15"/>
      <c r="I133" s="15"/>
      <c r="J133" s="6"/>
    </row>
    <row r="134" spans="1:10">
      <c r="A134" s="13"/>
    </row>
    <row r="135" spans="1:10">
      <c r="A135" s="13"/>
    </row>
    <row r="136" spans="1:10">
      <c r="A136" s="13"/>
    </row>
    <row r="137" spans="1:10">
      <c r="A137" s="13"/>
    </row>
    <row r="138" spans="1:10">
      <c r="A138" s="13"/>
    </row>
    <row r="139" spans="1:10">
      <c r="A139" s="13"/>
    </row>
    <row r="140" spans="1:10">
      <c r="A140" s="13"/>
    </row>
    <row r="141" spans="1:10">
      <c r="A141" s="13"/>
    </row>
    <row r="142" spans="1:10">
      <c r="A142" s="13"/>
    </row>
    <row r="143" spans="1:10">
      <c r="A143" s="13"/>
    </row>
    <row r="144" spans="1:10">
      <c r="A144" s="13"/>
    </row>
    <row r="145" spans="1:1">
      <c r="A145" s="13"/>
    </row>
    <row r="146" spans="1:1">
      <c r="A146" s="13"/>
    </row>
    <row r="147" spans="1:1">
      <c r="A147" s="13"/>
    </row>
    <row r="148" spans="1:1">
      <c r="A148" s="13"/>
    </row>
    <row r="149" spans="1:1">
      <c r="A149" s="13"/>
    </row>
    <row r="150" spans="1:1">
      <c r="A150" s="13"/>
    </row>
    <row r="151" spans="1:1">
      <c r="A151" s="13"/>
    </row>
    <row r="152" spans="1:1">
      <c r="A152" s="13"/>
    </row>
    <row r="153" spans="1:1">
      <c r="A153" s="13"/>
    </row>
    <row r="154" spans="1:1">
      <c r="A154" s="13"/>
    </row>
    <row r="155" spans="1:1">
      <c r="A155" s="13"/>
    </row>
    <row r="156" spans="1:1">
      <c r="A156" s="13"/>
    </row>
    <row r="157" spans="1:1">
      <c r="A157" s="13"/>
    </row>
    <row r="158" spans="1:1">
      <c r="A158" s="13"/>
    </row>
    <row r="159" spans="1:1">
      <c r="A159" s="13"/>
    </row>
    <row r="160" spans="1:1">
      <c r="A160" s="13"/>
    </row>
    <row r="161" spans="1:1">
      <c r="A161" s="13"/>
    </row>
    <row r="162" spans="1:1">
      <c r="A162" s="13"/>
    </row>
    <row r="163" spans="1:1">
      <c r="A163" s="13"/>
    </row>
    <row r="164" spans="1:1">
      <c r="A164" s="13"/>
    </row>
    <row r="165" spans="1:1">
      <c r="A165" s="13"/>
    </row>
    <row r="166" spans="1:1">
      <c r="A166" s="13"/>
    </row>
    <row r="167" spans="1:1">
      <c r="A167" s="13"/>
    </row>
    <row r="168" spans="1:1">
      <c r="A168" s="13"/>
    </row>
    <row r="169" spans="1:1">
      <c r="A169" s="13"/>
    </row>
    <row r="170" spans="1:1">
      <c r="A170" s="13"/>
    </row>
    <row r="171" spans="1:1">
      <c r="A171" s="13"/>
    </row>
    <row r="172" spans="1:1">
      <c r="A172" s="13"/>
    </row>
    <row r="173" spans="1:1">
      <c r="A173" s="13"/>
    </row>
    <row r="174" spans="1:1">
      <c r="A174" s="13"/>
    </row>
    <row r="175" spans="1:1">
      <c r="A175" s="13"/>
    </row>
    <row r="176" spans="1:1">
      <c r="A176" s="13"/>
    </row>
    <row r="177" spans="1:1">
      <c r="A177" s="13"/>
    </row>
    <row r="178" spans="1:1">
      <c r="A178" s="13"/>
    </row>
    <row r="179" spans="1:1">
      <c r="A179" s="13"/>
    </row>
    <row r="180" spans="1:1">
      <c r="A180" s="13"/>
    </row>
    <row r="181" spans="1:1">
      <c r="A181" s="13"/>
    </row>
    <row r="182" spans="1:1">
      <c r="A182" s="13"/>
    </row>
    <row r="183" spans="1:1">
      <c r="A183" s="13"/>
    </row>
    <row r="184" spans="1:1">
      <c r="A184" s="13"/>
    </row>
    <row r="185" spans="1:1">
      <c r="A185" s="13"/>
    </row>
    <row r="186" spans="1:1">
      <c r="A186" s="13"/>
    </row>
    <row r="187" spans="1:1">
      <c r="A187" s="13"/>
    </row>
    <row r="188" spans="1:1">
      <c r="A188" s="13"/>
    </row>
    <row r="189" spans="1:1">
      <c r="A189" s="13"/>
    </row>
    <row r="190" spans="1:1">
      <c r="A190" s="13"/>
    </row>
    <row r="191" spans="1:1">
      <c r="A191" s="13"/>
    </row>
    <row r="192" spans="1:1">
      <c r="A192" s="13"/>
    </row>
    <row r="193" spans="1:1">
      <c r="A193" s="13"/>
    </row>
    <row r="194" spans="1:1">
      <c r="A194" s="13"/>
    </row>
    <row r="195" spans="1:1">
      <c r="A195" s="13"/>
    </row>
    <row r="196" spans="1:1">
      <c r="A196" s="13"/>
    </row>
    <row r="197" spans="1:1">
      <c r="A197" s="13"/>
    </row>
    <row r="198" spans="1:1">
      <c r="A198" s="13"/>
    </row>
    <row r="199" spans="1:1">
      <c r="A199" s="13"/>
    </row>
    <row r="200" spans="1:1">
      <c r="A200" s="13"/>
    </row>
    <row r="201" spans="1:1">
      <c r="A201" s="13"/>
    </row>
    <row r="202" spans="1:1">
      <c r="A202" s="13"/>
    </row>
    <row r="203" spans="1:1">
      <c r="A203" s="13"/>
    </row>
    <row r="204" spans="1:1">
      <c r="A204" s="13"/>
    </row>
    <row r="205" spans="1:1">
      <c r="A205" s="13"/>
    </row>
    <row r="206" spans="1:1">
      <c r="A206" s="13"/>
    </row>
    <row r="207" spans="1:1">
      <c r="A207" s="13"/>
    </row>
    <row r="208" spans="1:1">
      <c r="A208" s="13"/>
    </row>
    <row r="209" spans="1:1">
      <c r="A209" s="13"/>
    </row>
    <row r="210" spans="1:1">
      <c r="A210" s="13"/>
    </row>
    <row r="211" spans="1:1">
      <c r="A211" s="13"/>
    </row>
    <row r="212" spans="1:1">
      <c r="A212" s="13"/>
    </row>
    <row r="213" spans="1:1">
      <c r="A213" s="13"/>
    </row>
    <row r="214" spans="1:1">
      <c r="A214" s="13"/>
    </row>
    <row r="215" spans="1:1">
      <c r="A215" s="13"/>
    </row>
    <row r="216" spans="1:1">
      <c r="A216" s="13"/>
    </row>
    <row r="217" spans="1:1">
      <c r="A217" s="13"/>
    </row>
    <row r="218" spans="1:1">
      <c r="A218" s="13"/>
    </row>
    <row r="219" spans="1:1">
      <c r="A219" s="13"/>
    </row>
    <row r="220" spans="1:1">
      <c r="A220" s="13"/>
    </row>
    <row r="221" spans="1:1">
      <c r="A221" s="13"/>
    </row>
    <row r="222" spans="1:1">
      <c r="A222" s="13"/>
    </row>
    <row r="223" spans="1:1">
      <c r="A223" s="13"/>
    </row>
    <row r="224" spans="1:1">
      <c r="A224" s="13"/>
    </row>
    <row r="225" spans="1:1">
      <c r="A225" s="13"/>
    </row>
    <row r="226" spans="1:1">
      <c r="A226" s="13"/>
    </row>
    <row r="227" spans="1:1">
      <c r="A227" s="13"/>
    </row>
    <row r="228" spans="1:1">
      <c r="A228" s="13"/>
    </row>
    <row r="229" spans="1:1">
      <c r="A229" s="13"/>
    </row>
    <row r="230" spans="1:1">
      <c r="A230" s="13"/>
    </row>
    <row r="231" spans="1:1">
      <c r="A231" s="13"/>
    </row>
    <row r="232" spans="1:1">
      <c r="A232" s="13"/>
    </row>
    <row r="233" spans="1:1">
      <c r="A233" s="13"/>
    </row>
    <row r="234" spans="1:1">
      <c r="A234" s="13"/>
    </row>
    <row r="235" spans="1:1">
      <c r="A235" s="13"/>
    </row>
    <row r="236" spans="1:1">
      <c r="A236" s="13"/>
    </row>
    <row r="237" spans="1:1">
      <c r="A237" s="13"/>
    </row>
    <row r="238" spans="1:1">
      <c r="A238" s="13"/>
    </row>
    <row r="239" spans="1:1">
      <c r="A239" s="13"/>
    </row>
    <row r="240" spans="1:1">
      <c r="A240" s="13"/>
    </row>
    <row r="241" spans="1:1">
      <c r="A241" s="13"/>
    </row>
    <row r="242" spans="1:1">
      <c r="A242" s="13"/>
    </row>
    <row r="243" spans="1:1">
      <c r="A243" s="13"/>
    </row>
    <row r="244" spans="1:1">
      <c r="A244" s="13"/>
    </row>
    <row r="245" spans="1:1">
      <c r="A245" s="13"/>
    </row>
    <row r="246" spans="1:1">
      <c r="A246" s="13"/>
    </row>
    <row r="247" spans="1:1">
      <c r="A247" s="13"/>
    </row>
    <row r="248" spans="1:1">
      <c r="A248" s="13"/>
    </row>
    <row r="249" spans="1:1">
      <c r="A249" s="13"/>
    </row>
    <row r="250" spans="1:1">
      <c r="A250" s="13"/>
    </row>
    <row r="251" spans="1:1">
      <c r="A251" s="13"/>
    </row>
    <row r="252" spans="1:1">
      <c r="A252" s="13"/>
    </row>
    <row r="253" spans="1:1">
      <c r="A253" s="13"/>
    </row>
    <row r="254" spans="1:1">
      <c r="A254" s="13"/>
    </row>
    <row r="255" spans="1:1">
      <c r="A255" s="13"/>
    </row>
    <row r="256" spans="1:1">
      <c r="A256" s="13"/>
    </row>
    <row r="257" spans="1:1">
      <c r="A257" s="13"/>
    </row>
    <row r="258" spans="1:1">
      <c r="A258" s="13"/>
    </row>
    <row r="259" spans="1:1">
      <c r="A259" s="13"/>
    </row>
    <row r="260" spans="1:1">
      <c r="A260" s="13"/>
    </row>
    <row r="261" spans="1:1">
      <c r="A261" s="13"/>
    </row>
    <row r="262" spans="1:1">
      <c r="A262" s="13"/>
    </row>
    <row r="263" spans="1:1">
      <c r="A263" s="13"/>
    </row>
    <row r="264" spans="1:1">
      <c r="A264" s="13"/>
    </row>
    <row r="265" spans="1:1">
      <c r="A265" s="13"/>
    </row>
    <row r="266" spans="1:1">
      <c r="A266" s="13"/>
    </row>
    <row r="267" spans="1:1">
      <c r="A267" s="13"/>
    </row>
    <row r="268" spans="1:1">
      <c r="A268" s="13"/>
    </row>
    <row r="269" spans="1:1">
      <c r="A269" s="13"/>
    </row>
    <row r="270" spans="1:1">
      <c r="A270" s="13"/>
    </row>
    <row r="271" spans="1:1">
      <c r="A271" s="13"/>
    </row>
    <row r="272" spans="1:1">
      <c r="A272" s="13"/>
    </row>
    <row r="273" spans="1:1">
      <c r="A273" s="13"/>
    </row>
    <row r="274" spans="1:1">
      <c r="A274" s="13"/>
    </row>
    <row r="275" spans="1:1">
      <c r="A275" s="13"/>
    </row>
    <row r="276" spans="1:1">
      <c r="A276" s="13"/>
    </row>
    <row r="277" spans="1:1">
      <c r="A277" s="13"/>
    </row>
    <row r="278" spans="1:1">
      <c r="A278" s="13"/>
    </row>
    <row r="279" spans="1:1">
      <c r="A279" s="13"/>
    </row>
    <row r="280" spans="1:1">
      <c r="A280" s="13"/>
    </row>
    <row r="281" spans="1:1">
      <c r="A281" s="13"/>
    </row>
    <row r="282" spans="1:1">
      <c r="A282" s="13"/>
    </row>
    <row r="283" spans="1:1">
      <c r="A283" s="13"/>
    </row>
    <row r="284" spans="1:1">
      <c r="A284" s="13"/>
    </row>
    <row r="285" spans="1:1">
      <c r="A285" s="13"/>
    </row>
    <row r="286" spans="1:1">
      <c r="A286" s="13"/>
    </row>
    <row r="287" spans="1:1">
      <c r="A287" s="13"/>
    </row>
    <row r="288" spans="1:1">
      <c r="A288" s="13"/>
    </row>
    <row r="289" spans="1:1">
      <c r="A289" s="13"/>
    </row>
    <row r="290" spans="1:1">
      <c r="A290" s="13"/>
    </row>
    <row r="291" spans="1:1">
      <c r="A291" s="13"/>
    </row>
    <row r="292" spans="1:1">
      <c r="A292" s="13"/>
    </row>
    <row r="293" spans="1:1">
      <c r="A293" s="13"/>
    </row>
    <row r="294" spans="1:1">
      <c r="A294" s="13"/>
    </row>
    <row r="295" spans="1:1">
      <c r="A295" s="13"/>
    </row>
    <row r="296" spans="1:1">
      <c r="A296" s="13"/>
    </row>
    <row r="297" spans="1:1">
      <c r="A297" s="13"/>
    </row>
    <row r="298" spans="1:1">
      <c r="A298" s="13"/>
    </row>
    <row r="299" spans="1:1">
      <c r="A299" s="13"/>
    </row>
    <row r="300" spans="1:1">
      <c r="A300" s="13"/>
    </row>
    <row r="301" spans="1:1">
      <c r="A301" s="13"/>
    </row>
    <row r="302" spans="1:1">
      <c r="A302" s="13"/>
    </row>
    <row r="303" spans="1:1">
      <c r="A303" s="13"/>
    </row>
    <row r="304" spans="1:1">
      <c r="A304" s="13"/>
    </row>
    <row r="305" spans="1:1">
      <c r="A305" s="13"/>
    </row>
    <row r="306" spans="1:1">
      <c r="A306" s="13"/>
    </row>
    <row r="307" spans="1:1">
      <c r="A307" s="13"/>
    </row>
    <row r="308" spans="1:1">
      <c r="A308" s="13"/>
    </row>
    <row r="309" spans="1:1">
      <c r="A309" s="13"/>
    </row>
    <row r="310" spans="1:1">
      <c r="A310" s="13"/>
    </row>
    <row r="311" spans="1:1">
      <c r="A311" s="13"/>
    </row>
    <row r="312" spans="1:1">
      <c r="A312" s="13"/>
    </row>
    <row r="313" spans="1:1">
      <c r="A313" s="13"/>
    </row>
    <row r="314" spans="1:1">
      <c r="A314" s="13"/>
    </row>
    <row r="315" spans="1:1">
      <c r="A315" s="13"/>
    </row>
    <row r="316" spans="1:1">
      <c r="A316" s="13"/>
    </row>
    <row r="317" spans="1:1">
      <c r="A317" s="13"/>
    </row>
    <row r="318" spans="1:1">
      <c r="A318" s="13"/>
    </row>
    <row r="319" spans="1:1">
      <c r="A319" s="13"/>
    </row>
    <row r="320" spans="1:1">
      <c r="A320" s="13"/>
    </row>
    <row r="321" spans="1:1">
      <c r="A321" s="13"/>
    </row>
    <row r="322" spans="1:1">
      <c r="A322" s="13"/>
    </row>
    <row r="323" spans="1:1">
      <c r="A323" s="13"/>
    </row>
    <row r="324" spans="1:1">
      <c r="A324" s="13"/>
    </row>
    <row r="325" spans="1:1">
      <c r="A325" s="13"/>
    </row>
    <row r="326" spans="1:1">
      <c r="A326" s="13"/>
    </row>
    <row r="327" spans="1:1">
      <c r="A327" s="13"/>
    </row>
    <row r="328" spans="1:1">
      <c r="A328" s="13"/>
    </row>
    <row r="329" spans="1:1">
      <c r="A329" s="13"/>
    </row>
    <row r="330" spans="1:1">
      <c r="A330" s="13"/>
    </row>
    <row r="331" spans="1:1">
      <c r="A331" s="13"/>
    </row>
    <row r="332" spans="1:1">
      <c r="A332" s="13"/>
    </row>
    <row r="333" spans="1:1">
      <c r="A333" s="13"/>
    </row>
    <row r="334" spans="1:1">
      <c r="A334" s="13"/>
    </row>
    <row r="335" spans="1:1">
      <c r="A335" s="13"/>
    </row>
    <row r="336" spans="1:1">
      <c r="A336" s="13"/>
    </row>
    <row r="337" spans="1:1">
      <c r="A337" s="13"/>
    </row>
    <row r="338" spans="1:1">
      <c r="A338" s="13"/>
    </row>
    <row r="339" spans="1:1">
      <c r="A339" s="13"/>
    </row>
    <row r="340" spans="1:1">
      <c r="A340" s="13"/>
    </row>
    <row r="341" spans="1:1">
      <c r="A341" s="13"/>
    </row>
    <row r="342" spans="1:1">
      <c r="A342" s="13"/>
    </row>
    <row r="343" spans="1:1">
      <c r="A343" s="13"/>
    </row>
    <row r="344" spans="1:1">
      <c r="A344" s="13"/>
    </row>
    <row r="345" spans="1:1">
      <c r="A345" s="13"/>
    </row>
    <row r="346" spans="1:1">
      <c r="A346" s="13"/>
    </row>
    <row r="347" spans="1:1">
      <c r="A347" s="13"/>
    </row>
    <row r="348" spans="1:1">
      <c r="A348" s="13"/>
    </row>
    <row r="349" spans="1:1">
      <c r="A349" s="13"/>
    </row>
    <row r="350" spans="1:1">
      <c r="A350" s="13"/>
    </row>
    <row r="351" spans="1:1">
      <c r="A351" s="13"/>
    </row>
    <row r="352" spans="1:1">
      <c r="A352" s="13"/>
    </row>
    <row r="353" spans="1:1">
      <c r="A353" s="13"/>
    </row>
    <row r="354" spans="1:1">
      <c r="A354" s="13"/>
    </row>
    <row r="355" spans="1:1">
      <c r="A355" s="13"/>
    </row>
    <row r="356" spans="1:1">
      <c r="A356" s="13"/>
    </row>
    <row r="357" spans="1:1">
      <c r="A357" s="13"/>
    </row>
    <row r="358" spans="1:1">
      <c r="A358" s="13"/>
    </row>
    <row r="359" spans="1:1">
      <c r="A359" s="13"/>
    </row>
    <row r="360" spans="1:1">
      <c r="A360" s="13"/>
    </row>
    <row r="361" spans="1:1">
      <c r="A361" s="13"/>
    </row>
    <row r="362" spans="1:1">
      <c r="A362" s="13"/>
    </row>
    <row r="363" spans="1:1">
      <c r="A363" s="13"/>
    </row>
    <row r="364" spans="1:1">
      <c r="A364" s="13"/>
    </row>
    <row r="365" spans="1:1">
      <c r="A365" s="13"/>
    </row>
    <row r="366" spans="1:1">
      <c r="A366" s="13"/>
    </row>
    <row r="367" spans="1:1">
      <c r="A367" s="13"/>
    </row>
    <row r="368" spans="1:1">
      <c r="A368" s="13"/>
    </row>
    <row r="369" spans="1:1">
      <c r="A369" s="13"/>
    </row>
    <row r="370" spans="1:1">
      <c r="A370" s="13"/>
    </row>
    <row r="371" spans="1:1">
      <c r="A371" s="13"/>
    </row>
    <row r="372" spans="1:1">
      <c r="A372" s="13"/>
    </row>
    <row r="373" spans="1:1">
      <c r="A373" s="13"/>
    </row>
    <row r="374" spans="1:1">
      <c r="A374" s="13"/>
    </row>
    <row r="375" spans="1:1">
      <c r="A375" s="13"/>
    </row>
    <row r="376" spans="1:1">
      <c r="A376" s="13"/>
    </row>
    <row r="377" spans="1:1">
      <c r="A377" s="13"/>
    </row>
    <row r="378" spans="1:1">
      <c r="A378" s="13"/>
    </row>
    <row r="379" spans="1:1">
      <c r="A379" s="13"/>
    </row>
    <row r="380" spans="1:1">
      <c r="A380" s="13"/>
    </row>
    <row r="381" spans="1:1">
      <c r="A381" s="13"/>
    </row>
    <row r="382" spans="1:1">
      <c r="A382" s="13"/>
    </row>
    <row r="383" spans="1:1">
      <c r="A383" s="13"/>
    </row>
    <row r="384" spans="1:1">
      <c r="A384" s="13"/>
    </row>
    <row r="385" spans="1:1">
      <c r="A385" s="13"/>
    </row>
    <row r="386" spans="1:1">
      <c r="A386" s="13"/>
    </row>
    <row r="387" spans="1:1">
      <c r="A387" s="13"/>
    </row>
    <row r="388" spans="1:1">
      <c r="A388" s="13"/>
    </row>
    <row r="389" spans="1:1">
      <c r="A389" s="13"/>
    </row>
    <row r="390" spans="1:1">
      <c r="A390" s="13"/>
    </row>
    <row r="391" spans="1:1">
      <c r="A391" s="13"/>
    </row>
    <row r="392" spans="1:1">
      <c r="A392" s="13"/>
    </row>
    <row r="393" spans="1:1">
      <c r="A393" s="13"/>
    </row>
    <row r="394" spans="1:1">
      <c r="A394" s="13"/>
    </row>
    <row r="395" spans="1:1">
      <c r="A395" s="13"/>
    </row>
    <row r="396" spans="1:1">
      <c r="A396" s="13"/>
    </row>
    <row r="397" spans="1:1">
      <c r="A397" s="13"/>
    </row>
    <row r="398" spans="1:1">
      <c r="A398" s="13"/>
    </row>
    <row r="399" spans="1:1">
      <c r="A399" s="13"/>
    </row>
    <row r="400" spans="1:1">
      <c r="A400" s="13"/>
    </row>
    <row r="401" spans="1:1">
      <c r="A401" s="13"/>
    </row>
    <row r="402" spans="1:1">
      <c r="A402" s="13"/>
    </row>
    <row r="403" spans="1:1">
      <c r="A403" s="13"/>
    </row>
    <row r="404" spans="1:1">
      <c r="A404" s="13"/>
    </row>
    <row r="405" spans="1:1">
      <c r="A405" s="13"/>
    </row>
    <row r="406" spans="1:1">
      <c r="A406" s="13"/>
    </row>
    <row r="407" spans="1:1">
      <c r="A407" s="13"/>
    </row>
    <row r="408" spans="1:1">
      <c r="A408" s="13"/>
    </row>
    <row r="409" spans="1:1">
      <c r="A409" s="13"/>
    </row>
    <row r="410" spans="1:1">
      <c r="A410" s="13"/>
    </row>
    <row r="411" spans="1:1">
      <c r="A411" s="13"/>
    </row>
    <row r="412" spans="1:1">
      <c r="A412" s="13"/>
    </row>
    <row r="413" spans="1:1">
      <c r="A413" s="13"/>
    </row>
    <row r="414" spans="1:1">
      <c r="A414" s="13"/>
    </row>
    <row r="415" spans="1:1">
      <c r="A415" s="13"/>
    </row>
    <row r="416" spans="1:1">
      <c r="A416" s="13"/>
    </row>
    <row r="417" spans="1:1">
      <c r="A417" s="13"/>
    </row>
    <row r="418" spans="1:1">
      <c r="A418" s="13"/>
    </row>
    <row r="419" spans="1:1">
      <c r="A419" s="13"/>
    </row>
    <row r="420" spans="1:1">
      <c r="A420" s="13"/>
    </row>
    <row r="421" spans="1:1">
      <c r="A421" s="13"/>
    </row>
    <row r="422" spans="1:1">
      <c r="A422" s="13"/>
    </row>
    <row r="423" spans="1:1">
      <c r="A423" s="13"/>
    </row>
    <row r="424" spans="1:1">
      <c r="A424" s="13"/>
    </row>
    <row r="425" spans="1:1">
      <c r="A425" s="13"/>
    </row>
    <row r="426" spans="1:1">
      <c r="A426" s="13"/>
    </row>
    <row r="427" spans="1:1">
      <c r="A427" s="13"/>
    </row>
    <row r="428" spans="1:1">
      <c r="A428" s="13"/>
    </row>
    <row r="429" spans="1:1">
      <c r="A429" s="13"/>
    </row>
    <row r="430" spans="1:1">
      <c r="A430" s="13"/>
    </row>
    <row r="431" spans="1:1">
      <c r="A431" s="13"/>
    </row>
    <row r="432" spans="1:1">
      <c r="A432" s="13"/>
    </row>
    <row r="433" spans="1:1">
      <c r="A433" s="13"/>
    </row>
    <row r="434" spans="1:1">
      <c r="A434" s="13"/>
    </row>
    <row r="435" spans="1:1">
      <c r="A435" s="13"/>
    </row>
    <row r="436" spans="1:1">
      <c r="A436" s="13"/>
    </row>
    <row r="437" spans="1:1">
      <c r="A437" s="13"/>
    </row>
    <row r="438" spans="1:1">
      <c r="A438" s="13"/>
    </row>
    <row r="439" spans="1:1">
      <c r="A439" s="13"/>
    </row>
    <row r="440" spans="1:1">
      <c r="A440" s="13"/>
    </row>
    <row r="441" spans="1:1">
      <c r="A441" s="13"/>
    </row>
    <row r="442" spans="1:1">
      <c r="A442" s="13"/>
    </row>
    <row r="443" spans="1:1">
      <c r="A443" s="13"/>
    </row>
    <row r="444" spans="1:1">
      <c r="A444" s="13"/>
    </row>
    <row r="445" spans="1:1">
      <c r="A445" s="13"/>
    </row>
    <row r="446" spans="1:1">
      <c r="A446" s="13"/>
    </row>
    <row r="447" spans="1:1">
      <c r="A447" s="13"/>
    </row>
    <row r="448" spans="1:1">
      <c r="A448" s="13"/>
    </row>
    <row r="449" spans="1:1">
      <c r="A449" s="13"/>
    </row>
    <row r="450" spans="1:1">
      <c r="A450" s="13"/>
    </row>
    <row r="451" spans="1:1">
      <c r="A451" s="13"/>
    </row>
    <row r="452" spans="1:1">
      <c r="A452" s="13"/>
    </row>
    <row r="453" spans="1:1">
      <c r="A453" s="13"/>
    </row>
    <row r="454" spans="1:1">
      <c r="A454" s="13"/>
    </row>
    <row r="455" spans="1:1">
      <c r="A455" s="13"/>
    </row>
    <row r="456" spans="1:1">
      <c r="A456" s="13"/>
    </row>
    <row r="457" spans="1:1">
      <c r="A457" s="13"/>
    </row>
    <row r="458" spans="1:1">
      <c r="A458" s="13"/>
    </row>
    <row r="459" spans="1:1">
      <c r="A459" s="13"/>
    </row>
    <row r="460" spans="1:1">
      <c r="A460" s="13"/>
    </row>
    <row r="461" spans="1:1">
      <c r="A461" s="13"/>
    </row>
    <row r="462" spans="1:1">
      <c r="A462" s="13"/>
    </row>
    <row r="463" spans="1:1">
      <c r="A463" s="13"/>
    </row>
    <row r="464" spans="1:1">
      <c r="A464" s="13"/>
    </row>
    <row r="465" spans="1:1">
      <c r="A465" s="13"/>
    </row>
    <row r="466" spans="1:1">
      <c r="A466" s="13"/>
    </row>
    <row r="467" spans="1:1">
      <c r="A467" s="13"/>
    </row>
    <row r="468" spans="1:1">
      <c r="A468" s="13"/>
    </row>
    <row r="469" spans="1:1">
      <c r="A469" s="13"/>
    </row>
    <row r="470" spans="1:1">
      <c r="A470" s="13"/>
    </row>
    <row r="471" spans="1:1">
      <c r="A471" s="13"/>
    </row>
    <row r="472" spans="1:1">
      <c r="A472" s="13"/>
    </row>
    <row r="473" spans="1:1">
      <c r="A473" s="13"/>
    </row>
    <row r="474" spans="1:1">
      <c r="A474" s="13"/>
    </row>
    <row r="475" spans="1:1">
      <c r="A475" s="13"/>
    </row>
    <row r="476" spans="1:1">
      <c r="A476" s="13"/>
    </row>
    <row r="477" spans="1:1">
      <c r="A477" s="13"/>
    </row>
    <row r="478" spans="1:1">
      <c r="A478" s="13"/>
    </row>
    <row r="479" spans="1:1">
      <c r="A479" s="13"/>
    </row>
    <row r="480" spans="1:1">
      <c r="A480" s="13"/>
    </row>
    <row r="481" spans="1:1">
      <c r="A481" s="13"/>
    </row>
    <row r="482" spans="1:1">
      <c r="A482" s="13"/>
    </row>
    <row r="483" spans="1:1">
      <c r="A483" s="13"/>
    </row>
    <row r="484" spans="1:1">
      <c r="A484" s="13"/>
    </row>
    <row r="485" spans="1:1">
      <c r="A485" s="13"/>
    </row>
    <row r="486" spans="1:1">
      <c r="A486" s="13"/>
    </row>
    <row r="487" spans="1:1">
      <c r="A487" s="13"/>
    </row>
    <row r="488" spans="1:1">
      <c r="A488" s="13"/>
    </row>
    <row r="489" spans="1:1">
      <c r="A489" s="13"/>
    </row>
    <row r="490" spans="1:1">
      <c r="A490" s="13"/>
    </row>
    <row r="491" spans="1:1">
      <c r="A491" s="13"/>
    </row>
    <row r="492" spans="1:1">
      <c r="A492" s="13"/>
    </row>
    <row r="493" spans="1:1">
      <c r="A493" s="13"/>
    </row>
    <row r="494" spans="1:1">
      <c r="A494" s="13"/>
    </row>
    <row r="495" spans="1:1">
      <c r="A495" s="13"/>
    </row>
    <row r="496" spans="1:1">
      <c r="A496" s="13"/>
    </row>
    <row r="497" spans="1:1">
      <c r="A497" s="13"/>
    </row>
    <row r="498" spans="1:1">
      <c r="A498" s="13"/>
    </row>
    <row r="499" spans="1:1">
      <c r="A499" s="13"/>
    </row>
    <row r="500" spans="1:1">
      <c r="A500" s="13"/>
    </row>
    <row r="501" spans="1:1">
      <c r="A501" s="13"/>
    </row>
    <row r="502" spans="1:1">
      <c r="A502" s="13"/>
    </row>
    <row r="503" spans="1:1">
      <c r="A503" s="13"/>
    </row>
    <row r="504" spans="1:1">
      <c r="A504" s="13"/>
    </row>
    <row r="505" spans="1:1">
      <c r="A505" s="13"/>
    </row>
    <row r="506" spans="1:1">
      <c r="A506" s="13"/>
    </row>
    <row r="507" spans="1:1">
      <c r="A507" s="13"/>
    </row>
    <row r="508" spans="1:1">
      <c r="A508" s="13"/>
    </row>
    <row r="509" spans="1:1">
      <c r="A509" s="13"/>
    </row>
    <row r="510" spans="1:1">
      <c r="A510" s="13"/>
    </row>
    <row r="511" spans="1:1">
      <c r="A511" s="13"/>
    </row>
    <row r="512" spans="1:1">
      <c r="A512" s="13"/>
    </row>
    <row r="513" spans="1:1">
      <c r="A513" s="13"/>
    </row>
    <row r="514" spans="1:1">
      <c r="A514" s="13"/>
    </row>
    <row r="515" spans="1:1">
      <c r="A515" s="13"/>
    </row>
    <row r="516" spans="1:1">
      <c r="A516" s="13"/>
    </row>
    <row r="517" spans="1:1">
      <c r="A517" s="13"/>
    </row>
    <row r="518" spans="1:1">
      <c r="A518" s="13"/>
    </row>
    <row r="519" spans="1:1">
      <c r="A519" s="13"/>
    </row>
    <row r="520" spans="1:1">
      <c r="A520" s="13"/>
    </row>
    <row r="521" spans="1:1">
      <c r="A521" s="13"/>
    </row>
    <row r="522" spans="1:1">
      <c r="A522" s="13"/>
    </row>
    <row r="523" spans="1:1">
      <c r="A523" s="13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13"/>
    </row>
    <row r="529" spans="1:1">
      <c r="A529" s="13"/>
    </row>
    <row r="530" spans="1:1">
      <c r="A530" s="13"/>
    </row>
    <row r="531" spans="1:1">
      <c r="A531" s="13"/>
    </row>
    <row r="532" spans="1:1">
      <c r="A532" s="13"/>
    </row>
    <row r="533" spans="1:1">
      <c r="A533" s="13"/>
    </row>
    <row r="534" spans="1:1">
      <c r="A534" s="13"/>
    </row>
    <row r="535" spans="1:1">
      <c r="A535" s="13"/>
    </row>
    <row r="536" spans="1:1">
      <c r="A536" s="13"/>
    </row>
    <row r="537" spans="1:1">
      <c r="A537" s="13"/>
    </row>
    <row r="538" spans="1:1">
      <c r="A538" s="13"/>
    </row>
    <row r="539" spans="1:1">
      <c r="A539" s="13"/>
    </row>
    <row r="540" spans="1:1">
      <c r="A540" s="13"/>
    </row>
    <row r="541" spans="1:1">
      <c r="A541" s="13"/>
    </row>
    <row r="542" spans="1:1">
      <c r="A542" s="13"/>
    </row>
    <row r="543" spans="1:1">
      <c r="A543" s="13"/>
    </row>
    <row r="544" spans="1:1">
      <c r="A544" s="13"/>
    </row>
    <row r="545" spans="1:1">
      <c r="A545" s="13"/>
    </row>
    <row r="546" spans="1:1">
      <c r="A546" s="13"/>
    </row>
    <row r="547" spans="1:1">
      <c r="A547" s="13"/>
    </row>
    <row r="548" spans="1:1">
      <c r="A548" s="13"/>
    </row>
    <row r="549" spans="1:1">
      <c r="A549" s="13"/>
    </row>
    <row r="550" spans="1:1">
      <c r="A550" s="13"/>
    </row>
    <row r="551" spans="1:1">
      <c r="A551" s="13"/>
    </row>
    <row r="552" spans="1:1">
      <c r="A552" s="13"/>
    </row>
    <row r="553" spans="1:1">
      <c r="A553" s="13"/>
    </row>
    <row r="554" spans="1:1">
      <c r="A554" s="13"/>
    </row>
    <row r="555" spans="1:1">
      <c r="A555" s="13"/>
    </row>
    <row r="556" spans="1:1">
      <c r="A556" s="13"/>
    </row>
    <row r="557" spans="1:1">
      <c r="A557" s="13"/>
    </row>
    <row r="558" spans="1:1">
      <c r="A558" s="13"/>
    </row>
    <row r="559" spans="1:1">
      <c r="A559" s="13"/>
    </row>
    <row r="560" spans="1:1">
      <c r="A560" s="13"/>
    </row>
    <row r="561" spans="1:1">
      <c r="A561" s="13"/>
    </row>
    <row r="562" spans="1:1">
      <c r="A562" s="13"/>
    </row>
    <row r="563" spans="1:1">
      <c r="A563" s="13"/>
    </row>
    <row r="564" spans="1:1">
      <c r="A564" s="13"/>
    </row>
    <row r="565" spans="1:1">
      <c r="A565" s="13"/>
    </row>
    <row r="566" spans="1:1">
      <c r="A566" s="13"/>
    </row>
    <row r="567" spans="1:1">
      <c r="A567" s="13"/>
    </row>
    <row r="568" spans="1:1">
      <c r="A568" s="13"/>
    </row>
    <row r="569" spans="1:1">
      <c r="A569" s="13"/>
    </row>
    <row r="570" spans="1:1">
      <c r="A570" s="13"/>
    </row>
    <row r="571" spans="1:1">
      <c r="A571" s="13"/>
    </row>
    <row r="572" spans="1:1">
      <c r="A572" s="13"/>
    </row>
    <row r="573" spans="1:1">
      <c r="A573" s="13"/>
    </row>
    <row r="574" spans="1:1">
      <c r="A574" s="13"/>
    </row>
    <row r="575" spans="1:1">
      <c r="A575" s="13"/>
    </row>
    <row r="576" spans="1:1">
      <c r="A576" s="13"/>
    </row>
    <row r="577" spans="1:1">
      <c r="A577" s="13"/>
    </row>
    <row r="578" spans="1:1">
      <c r="A578" s="13"/>
    </row>
    <row r="579" spans="1:1">
      <c r="A579" s="13"/>
    </row>
    <row r="580" spans="1:1">
      <c r="A580" s="13"/>
    </row>
    <row r="581" spans="1:1">
      <c r="A581" s="13"/>
    </row>
    <row r="582" spans="1:1">
      <c r="A582" s="13"/>
    </row>
    <row r="583" spans="1:1">
      <c r="A583" s="13"/>
    </row>
    <row r="584" spans="1:1">
      <c r="A584" s="13"/>
    </row>
    <row r="585" spans="1:1">
      <c r="A585" s="13"/>
    </row>
    <row r="586" spans="1:1">
      <c r="A586" s="13"/>
    </row>
    <row r="587" spans="1:1">
      <c r="A587" s="13"/>
    </row>
    <row r="588" spans="1:1">
      <c r="A588" s="13"/>
    </row>
    <row r="589" spans="1:1">
      <c r="A589" s="13"/>
    </row>
    <row r="590" spans="1:1">
      <c r="A590" s="13"/>
    </row>
    <row r="591" spans="1:1">
      <c r="A591" s="13"/>
    </row>
    <row r="592" spans="1:1">
      <c r="A592" s="13"/>
    </row>
    <row r="593" spans="1:1">
      <c r="A593" s="13"/>
    </row>
    <row r="594" spans="1:1">
      <c r="A594" s="13"/>
    </row>
    <row r="595" spans="1:1">
      <c r="A595" s="13"/>
    </row>
    <row r="596" spans="1:1">
      <c r="A596" s="13"/>
    </row>
    <row r="597" spans="1:1">
      <c r="A597" s="13"/>
    </row>
    <row r="598" spans="1:1">
      <c r="A598" s="13"/>
    </row>
    <row r="599" spans="1:1">
      <c r="A599" s="13"/>
    </row>
    <row r="600" spans="1:1">
      <c r="A600" s="13"/>
    </row>
    <row r="601" spans="1:1">
      <c r="A601" s="13"/>
    </row>
    <row r="602" spans="1:1">
      <c r="A602" s="13"/>
    </row>
    <row r="603" spans="1:1">
      <c r="A603" s="13"/>
    </row>
    <row r="604" spans="1:1">
      <c r="A604" s="13"/>
    </row>
    <row r="605" spans="1:1">
      <c r="A605" s="13"/>
    </row>
    <row r="606" spans="1:1">
      <c r="A606" s="13"/>
    </row>
    <row r="607" spans="1:1">
      <c r="A607" s="13"/>
    </row>
    <row r="608" spans="1:1">
      <c r="A608" s="13"/>
    </row>
    <row r="609" spans="1:1">
      <c r="A609" s="13"/>
    </row>
    <row r="610" spans="1:1">
      <c r="A610" s="13"/>
    </row>
    <row r="611" spans="1:1">
      <c r="A611" s="13"/>
    </row>
    <row r="612" spans="1:1">
      <c r="A612" s="13"/>
    </row>
    <row r="613" spans="1:1">
      <c r="A613" s="13"/>
    </row>
    <row r="614" spans="1:1">
      <c r="A614" s="13"/>
    </row>
    <row r="615" spans="1:1">
      <c r="A615" s="13"/>
    </row>
    <row r="616" spans="1:1">
      <c r="A616" s="13"/>
    </row>
    <row r="617" spans="1:1">
      <c r="A617" s="13"/>
    </row>
    <row r="618" spans="1:1">
      <c r="A618" s="13"/>
    </row>
    <row r="619" spans="1:1">
      <c r="A619" s="13"/>
    </row>
    <row r="620" spans="1:1">
      <c r="A620" s="13"/>
    </row>
    <row r="621" spans="1:1">
      <c r="A621" s="13"/>
    </row>
    <row r="622" spans="1:1">
      <c r="A622" s="13"/>
    </row>
    <row r="623" spans="1:1">
      <c r="A623" s="13"/>
    </row>
    <row r="624" spans="1:1">
      <c r="A624" s="13"/>
    </row>
    <row r="625" spans="1:1">
      <c r="A625" s="13"/>
    </row>
    <row r="626" spans="1:1">
      <c r="A626" s="13"/>
    </row>
    <row r="627" spans="1:1">
      <c r="A627" s="13"/>
    </row>
    <row r="628" spans="1:1">
      <c r="A628" s="13"/>
    </row>
    <row r="629" spans="1:1">
      <c r="A629" s="13"/>
    </row>
    <row r="630" spans="1:1">
      <c r="A630" s="13"/>
    </row>
    <row r="631" spans="1:1">
      <c r="A631" s="13"/>
    </row>
    <row r="632" spans="1:1">
      <c r="A632" s="13"/>
    </row>
    <row r="633" spans="1:1">
      <c r="A633" s="13"/>
    </row>
    <row r="634" spans="1:1">
      <c r="A634" s="13"/>
    </row>
    <row r="635" spans="1:1">
      <c r="A635" s="13"/>
    </row>
    <row r="636" spans="1:1">
      <c r="A636" s="13"/>
    </row>
    <row r="637" spans="1:1">
      <c r="A637" s="13"/>
    </row>
    <row r="638" spans="1:1">
      <c r="A638" s="13"/>
    </row>
    <row r="639" spans="1:1">
      <c r="A639" s="13"/>
    </row>
    <row r="640" spans="1:1">
      <c r="A640" s="13"/>
    </row>
    <row r="641" spans="1:1">
      <c r="A641" s="13"/>
    </row>
    <row r="642" spans="1:1">
      <c r="A642" s="13"/>
    </row>
    <row r="643" spans="1:1">
      <c r="A643" s="13"/>
    </row>
    <row r="644" spans="1:1">
      <c r="A644" s="13"/>
    </row>
    <row r="645" spans="1:1">
      <c r="A645" s="13"/>
    </row>
    <row r="646" spans="1:1">
      <c r="A646" s="13"/>
    </row>
    <row r="647" spans="1:1">
      <c r="A647" s="13"/>
    </row>
    <row r="648" spans="1:1">
      <c r="A648" s="13"/>
    </row>
    <row r="649" spans="1:1">
      <c r="A649" s="13"/>
    </row>
    <row r="650" spans="1:1">
      <c r="A650" s="13"/>
    </row>
    <row r="651" spans="1:1">
      <c r="A651" s="13"/>
    </row>
    <row r="652" spans="1:1">
      <c r="A652" s="13"/>
    </row>
    <row r="653" spans="1:1">
      <c r="A653" s="13"/>
    </row>
    <row r="654" spans="1:1">
      <c r="A654" s="13"/>
    </row>
    <row r="655" spans="1:1">
      <c r="A655" s="13"/>
    </row>
    <row r="656" spans="1:1">
      <c r="A656" s="13"/>
    </row>
    <row r="657" spans="1:1">
      <c r="A657" s="13"/>
    </row>
    <row r="658" spans="1:1">
      <c r="A658" s="13"/>
    </row>
    <row r="659" spans="1:1">
      <c r="A659" s="13"/>
    </row>
    <row r="660" spans="1:1">
      <c r="A660" s="13"/>
    </row>
    <row r="661" spans="1:1">
      <c r="A661" s="13"/>
    </row>
    <row r="662" spans="1:1">
      <c r="A662" s="13"/>
    </row>
    <row r="663" spans="1:1">
      <c r="A663" s="13"/>
    </row>
    <row r="664" spans="1:1">
      <c r="A664" s="13"/>
    </row>
    <row r="665" spans="1:1">
      <c r="A665" s="13"/>
    </row>
    <row r="666" spans="1:1">
      <c r="A666" s="13"/>
    </row>
    <row r="667" spans="1:1">
      <c r="A667" s="13"/>
    </row>
    <row r="668" spans="1:1">
      <c r="A668" s="13"/>
    </row>
    <row r="669" spans="1:1">
      <c r="A669" s="13"/>
    </row>
    <row r="670" spans="1:1">
      <c r="A670" s="13"/>
    </row>
    <row r="671" spans="1:1">
      <c r="A671" s="13"/>
    </row>
    <row r="672" spans="1:1">
      <c r="A672" s="13"/>
    </row>
    <row r="673" spans="1:1">
      <c r="A673" s="13"/>
    </row>
    <row r="674" spans="1:1">
      <c r="A674" s="13"/>
    </row>
    <row r="675" spans="1:1">
      <c r="A675" s="13"/>
    </row>
    <row r="676" spans="1:1">
      <c r="A676" s="13"/>
    </row>
    <row r="677" spans="1:1">
      <c r="A677" s="13"/>
    </row>
    <row r="678" spans="1:1">
      <c r="A678" s="13"/>
    </row>
    <row r="679" spans="1:1">
      <c r="A679" s="13"/>
    </row>
    <row r="680" spans="1:1">
      <c r="A680" s="13"/>
    </row>
    <row r="681" spans="1:1">
      <c r="A681" s="13"/>
    </row>
    <row r="682" spans="1:1">
      <c r="A682" s="13"/>
    </row>
    <row r="683" spans="1:1">
      <c r="A683" s="13"/>
    </row>
    <row r="684" spans="1:1">
      <c r="A684" s="13"/>
    </row>
    <row r="685" spans="1:1">
      <c r="A685" s="13"/>
    </row>
    <row r="686" spans="1:1">
      <c r="A686" s="13"/>
    </row>
    <row r="687" spans="1:1">
      <c r="A687" s="13"/>
    </row>
    <row r="688" spans="1:1">
      <c r="A688" s="13"/>
    </row>
    <row r="689" spans="1:1">
      <c r="A689" s="13"/>
    </row>
    <row r="690" spans="1:1">
      <c r="A690" s="13"/>
    </row>
    <row r="691" spans="1:1">
      <c r="A691" s="13"/>
    </row>
    <row r="692" spans="1:1">
      <c r="A692" s="13"/>
    </row>
    <row r="693" spans="1:1">
      <c r="A693" s="13"/>
    </row>
    <row r="694" spans="1:1">
      <c r="A694" s="13"/>
    </row>
    <row r="695" spans="1:1">
      <c r="A695" s="13"/>
    </row>
    <row r="696" spans="1:1">
      <c r="A696" s="13"/>
    </row>
    <row r="697" spans="1:1">
      <c r="A697" s="13"/>
    </row>
    <row r="698" spans="1:1">
      <c r="A698" s="13"/>
    </row>
    <row r="699" spans="1:1">
      <c r="A699" s="13"/>
    </row>
    <row r="700" spans="1:1">
      <c r="A700" s="13"/>
    </row>
    <row r="701" spans="1:1">
      <c r="A701" s="13"/>
    </row>
    <row r="702" spans="1:1">
      <c r="A702" s="13"/>
    </row>
    <row r="703" spans="1:1">
      <c r="A703" s="13"/>
    </row>
    <row r="704" spans="1:1">
      <c r="A704" s="13"/>
    </row>
    <row r="705" spans="1:1">
      <c r="A705" s="13"/>
    </row>
    <row r="706" spans="1:1">
      <c r="A706" s="13"/>
    </row>
    <row r="707" spans="1:1">
      <c r="A707" s="13"/>
    </row>
    <row r="708" spans="1:1">
      <c r="A708" s="13"/>
    </row>
    <row r="709" spans="1:1">
      <c r="A709" s="13"/>
    </row>
    <row r="710" spans="1:1">
      <c r="A710" s="13"/>
    </row>
    <row r="711" spans="1:1">
      <c r="A711" s="13"/>
    </row>
    <row r="712" spans="1:1">
      <c r="A712" s="13"/>
    </row>
    <row r="713" spans="1:1">
      <c r="A713" s="13"/>
    </row>
    <row r="714" spans="1:1">
      <c r="A714" s="13"/>
    </row>
    <row r="715" spans="1:1">
      <c r="A715" s="13"/>
    </row>
    <row r="716" spans="1:1">
      <c r="A716" s="13"/>
    </row>
    <row r="717" spans="1:1">
      <c r="A717" s="13"/>
    </row>
    <row r="718" spans="1:1">
      <c r="A718" s="13"/>
    </row>
    <row r="719" spans="1:1">
      <c r="A719" s="13"/>
    </row>
    <row r="720" spans="1:1">
      <c r="A720" s="13"/>
    </row>
    <row r="721" spans="1:1">
      <c r="A721" s="13"/>
    </row>
    <row r="722" spans="1:1">
      <c r="A722" s="13"/>
    </row>
    <row r="723" spans="1:1">
      <c r="A723" s="13"/>
    </row>
    <row r="724" spans="1:1">
      <c r="A724" s="13"/>
    </row>
    <row r="725" spans="1:1">
      <c r="A725" s="13"/>
    </row>
    <row r="726" spans="1:1">
      <c r="A726" s="13"/>
    </row>
    <row r="727" spans="1:1">
      <c r="A727" s="13"/>
    </row>
    <row r="728" spans="1:1">
      <c r="A728" s="13"/>
    </row>
    <row r="729" spans="1:1">
      <c r="A729" s="13"/>
    </row>
    <row r="730" spans="1:1">
      <c r="A730" s="13"/>
    </row>
    <row r="731" spans="1:1">
      <c r="A731" s="13"/>
    </row>
    <row r="732" spans="1:1">
      <c r="A732" s="13"/>
    </row>
    <row r="733" spans="1:1">
      <c r="A733" s="13"/>
    </row>
    <row r="734" spans="1:1">
      <c r="A734" s="13"/>
    </row>
    <row r="735" spans="1:1">
      <c r="A735" s="13"/>
    </row>
    <row r="736" spans="1:1">
      <c r="A736" s="13"/>
    </row>
    <row r="737" spans="1:1">
      <c r="A737" s="13"/>
    </row>
    <row r="738" spans="1:1">
      <c r="A738" s="13"/>
    </row>
    <row r="739" spans="1:1">
      <c r="A739" s="13"/>
    </row>
    <row r="740" spans="1:1">
      <c r="A740" s="13"/>
    </row>
    <row r="741" spans="1:1">
      <c r="A741" s="13"/>
    </row>
    <row r="742" spans="1:1">
      <c r="A742" s="13"/>
    </row>
    <row r="743" spans="1:1">
      <c r="A743" s="13"/>
    </row>
    <row r="744" spans="1:1">
      <c r="A744" s="13"/>
    </row>
    <row r="745" spans="1:1">
      <c r="A745" s="13"/>
    </row>
    <row r="746" spans="1:1">
      <c r="A746" s="13"/>
    </row>
    <row r="747" spans="1:1">
      <c r="A747" s="13"/>
    </row>
    <row r="748" spans="1:1">
      <c r="A748" s="13"/>
    </row>
    <row r="749" spans="1:1">
      <c r="A749" s="13"/>
    </row>
    <row r="750" spans="1:1">
      <c r="A750" s="13"/>
    </row>
    <row r="751" spans="1:1">
      <c r="A751" s="13"/>
    </row>
    <row r="752" spans="1:1">
      <c r="A752" s="13"/>
    </row>
    <row r="753" spans="1:1">
      <c r="A753" s="13"/>
    </row>
    <row r="754" spans="1:1">
      <c r="A754" s="13"/>
    </row>
    <row r="755" spans="1:1">
      <c r="A755" s="13"/>
    </row>
    <row r="756" spans="1:1">
      <c r="A756" s="13"/>
    </row>
    <row r="757" spans="1:1">
      <c r="A757" s="13"/>
    </row>
    <row r="758" spans="1:1">
      <c r="A758" s="13"/>
    </row>
    <row r="759" spans="1:1">
      <c r="A759" s="13"/>
    </row>
    <row r="760" spans="1:1">
      <c r="A760" s="13"/>
    </row>
    <row r="761" spans="1:1">
      <c r="A761" s="13"/>
    </row>
    <row r="762" spans="1:1">
      <c r="A762" s="13"/>
    </row>
    <row r="763" spans="1:1">
      <c r="A763" s="13"/>
    </row>
    <row r="764" spans="1:1">
      <c r="A764" s="13"/>
    </row>
    <row r="765" spans="1:1">
      <c r="A765" s="13"/>
    </row>
    <row r="766" spans="1:1">
      <c r="A766" s="13"/>
    </row>
    <row r="767" spans="1:1">
      <c r="A767" s="13"/>
    </row>
    <row r="768" spans="1:1">
      <c r="A768" s="13"/>
    </row>
    <row r="769" spans="1:1">
      <c r="A769" s="13"/>
    </row>
    <row r="770" spans="1:1">
      <c r="A770" s="13"/>
    </row>
    <row r="771" spans="1:1">
      <c r="A771" s="13"/>
    </row>
    <row r="772" spans="1:1">
      <c r="A772" s="13"/>
    </row>
    <row r="773" spans="1:1">
      <c r="A773" s="13"/>
    </row>
    <row r="774" spans="1:1">
      <c r="A774" s="13"/>
    </row>
    <row r="775" spans="1:1">
      <c r="A775" s="13"/>
    </row>
    <row r="776" spans="1:1">
      <c r="A776" s="13"/>
    </row>
    <row r="777" spans="1:1">
      <c r="A777" s="13"/>
    </row>
    <row r="778" spans="1:1">
      <c r="A778" s="13"/>
    </row>
    <row r="779" spans="1:1">
      <c r="A779" s="13"/>
    </row>
    <row r="780" spans="1:1">
      <c r="A780" s="13"/>
    </row>
    <row r="781" spans="1:1">
      <c r="A781" s="13"/>
    </row>
    <row r="782" spans="1:1">
      <c r="A782" s="13"/>
    </row>
    <row r="783" spans="1:1">
      <c r="A783" s="13"/>
    </row>
    <row r="784" spans="1:1">
      <c r="A784" s="13"/>
    </row>
    <row r="785" spans="1:1">
      <c r="A785" s="13"/>
    </row>
    <row r="786" spans="1:1">
      <c r="A786" s="13"/>
    </row>
    <row r="787" spans="1:1">
      <c r="A787" s="13"/>
    </row>
    <row r="788" spans="1:1">
      <c r="A788" s="13"/>
    </row>
    <row r="789" spans="1:1">
      <c r="A789" s="13"/>
    </row>
    <row r="790" spans="1:1">
      <c r="A790" s="13"/>
    </row>
    <row r="791" spans="1:1">
      <c r="A791" s="13"/>
    </row>
    <row r="792" spans="1:1">
      <c r="A792" s="13"/>
    </row>
    <row r="793" spans="1:1">
      <c r="A793" s="13"/>
    </row>
    <row r="794" spans="1:1">
      <c r="A794" s="13"/>
    </row>
    <row r="795" spans="1:1">
      <c r="A795" s="13"/>
    </row>
    <row r="796" spans="1:1">
      <c r="A796" s="13"/>
    </row>
    <row r="797" spans="1:1">
      <c r="A797" s="13"/>
    </row>
    <row r="798" spans="1:1">
      <c r="A798" s="13"/>
    </row>
    <row r="799" spans="1:1">
      <c r="A799" s="13"/>
    </row>
    <row r="800" spans="1:1">
      <c r="A800" s="13"/>
    </row>
    <row r="801" spans="1:1">
      <c r="A801" s="13"/>
    </row>
    <row r="802" spans="1:1">
      <c r="A802" s="13"/>
    </row>
    <row r="803" spans="1:1">
      <c r="A803" s="13"/>
    </row>
    <row r="804" spans="1:1">
      <c r="A804" s="13"/>
    </row>
    <row r="805" spans="1:1">
      <c r="A805" s="13"/>
    </row>
    <row r="806" spans="1:1">
      <c r="A806" s="13"/>
    </row>
    <row r="807" spans="1:1">
      <c r="A807" s="13"/>
    </row>
    <row r="808" spans="1:1">
      <c r="A808" s="13"/>
    </row>
    <row r="809" spans="1:1">
      <c r="A809" s="13"/>
    </row>
    <row r="810" spans="1:1">
      <c r="A810" s="13"/>
    </row>
    <row r="811" spans="1:1">
      <c r="A811" s="13"/>
    </row>
    <row r="812" spans="1:1">
      <c r="A812" s="13"/>
    </row>
    <row r="813" spans="1:1">
      <c r="A813" s="13"/>
    </row>
    <row r="814" spans="1:1">
      <c r="A814" s="13"/>
    </row>
    <row r="815" spans="1:1">
      <c r="A815" s="13"/>
    </row>
    <row r="816" spans="1:1">
      <c r="A816" s="13"/>
    </row>
    <row r="817" spans="1:1">
      <c r="A817" s="13"/>
    </row>
    <row r="818" spans="1:1">
      <c r="A818" s="13"/>
    </row>
    <row r="819" spans="1:1">
      <c r="A819" s="13"/>
    </row>
    <row r="820" spans="1:1">
      <c r="A820" s="13"/>
    </row>
    <row r="821" spans="1:1">
      <c r="A821" s="13"/>
    </row>
    <row r="822" spans="1:1">
      <c r="A822" s="13"/>
    </row>
    <row r="823" spans="1:1">
      <c r="A823" s="13"/>
    </row>
    <row r="824" spans="1:1">
      <c r="A824" s="13"/>
    </row>
    <row r="825" spans="1:1">
      <c r="A825" s="13"/>
    </row>
    <row r="826" spans="1:1">
      <c r="A826" s="13"/>
    </row>
    <row r="827" spans="1:1">
      <c r="A827" s="13"/>
    </row>
    <row r="828" spans="1:1">
      <c r="A828" s="13"/>
    </row>
    <row r="829" spans="1:1">
      <c r="A829" s="13"/>
    </row>
    <row r="830" spans="1:1">
      <c r="A830" s="13"/>
    </row>
    <row r="831" spans="1:1">
      <c r="A831" s="13"/>
    </row>
    <row r="832" spans="1:1">
      <c r="A832" s="13"/>
    </row>
    <row r="833" spans="1:1">
      <c r="A833" s="13"/>
    </row>
    <row r="834" spans="1:1">
      <c r="A834" s="13"/>
    </row>
    <row r="835" spans="1:1">
      <c r="A835" s="13"/>
    </row>
    <row r="836" spans="1:1">
      <c r="A836" s="13"/>
    </row>
    <row r="837" spans="1:1">
      <c r="A837" s="13"/>
    </row>
    <row r="838" spans="1:1">
      <c r="A838" s="13"/>
    </row>
    <row r="839" spans="1:1">
      <c r="A839" s="13"/>
    </row>
    <row r="840" spans="1:1">
      <c r="A840" s="13"/>
    </row>
    <row r="841" spans="1:1">
      <c r="A841" s="13"/>
    </row>
    <row r="842" spans="1:1">
      <c r="A842" s="13"/>
    </row>
    <row r="843" spans="1:1">
      <c r="A843" s="13"/>
    </row>
    <row r="844" spans="1:1">
      <c r="A844" s="13"/>
    </row>
    <row r="845" spans="1:1">
      <c r="A845" s="13"/>
    </row>
    <row r="846" spans="1:1">
      <c r="A846" s="13"/>
    </row>
    <row r="847" spans="1:1">
      <c r="A847" s="13"/>
    </row>
    <row r="848" spans="1:1">
      <c r="A848" s="13"/>
    </row>
    <row r="849" spans="1:1">
      <c r="A849" s="13"/>
    </row>
    <row r="850" spans="1:1">
      <c r="A850" s="13"/>
    </row>
    <row r="851" spans="1:1">
      <c r="A851" s="13"/>
    </row>
    <row r="852" spans="1:1">
      <c r="A852" s="13"/>
    </row>
    <row r="853" spans="1:1">
      <c r="A853" s="13"/>
    </row>
    <row r="854" spans="1:1">
      <c r="A854" s="13"/>
    </row>
    <row r="855" spans="1:1">
      <c r="A855" s="13"/>
    </row>
    <row r="856" spans="1:1">
      <c r="A856" s="13"/>
    </row>
    <row r="857" spans="1:1">
      <c r="A857" s="13"/>
    </row>
    <row r="858" spans="1:1">
      <c r="A858" s="13"/>
    </row>
    <row r="859" spans="1:1">
      <c r="A859" s="13"/>
    </row>
    <row r="860" spans="1:1">
      <c r="A860" s="13"/>
    </row>
    <row r="861" spans="1:1">
      <c r="A861" s="13"/>
    </row>
    <row r="862" spans="1:1">
      <c r="A862" s="13"/>
    </row>
    <row r="863" spans="1:1">
      <c r="A863" s="13"/>
    </row>
    <row r="864" spans="1:1">
      <c r="A864" s="13"/>
    </row>
    <row r="865" spans="1:1">
      <c r="A865" s="13"/>
    </row>
    <row r="866" spans="1:1">
      <c r="A866" s="13"/>
    </row>
    <row r="867" spans="1:1">
      <c r="A867" s="13"/>
    </row>
    <row r="868" spans="1:1">
      <c r="A868" s="13"/>
    </row>
    <row r="869" spans="1:1">
      <c r="A869" s="13"/>
    </row>
    <row r="870" spans="1:1">
      <c r="A870" s="13"/>
    </row>
    <row r="871" spans="1:1">
      <c r="A871" s="13"/>
    </row>
    <row r="872" spans="1:1">
      <c r="A872" s="13"/>
    </row>
    <row r="873" spans="1:1">
      <c r="A873" s="13"/>
    </row>
    <row r="874" spans="1:1">
      <c r="A874" s="13"/>
    </row>
    <row r="875" spans="1:1">
      <c r="A875" s="13"/>
    </row>
    <row r="876" spans="1:1">
      <c r="A876" s="13"/>
    </row>
    <row r="877" spans="1:1">
      <c r="A877" s="13"/>
    </row>
    <row r="878" spans="1:1">
      <c r="A878" s="13"/>
    </row>
    <row r="879" spans="1:1">
      <c r="A879" s="13"/>
    </row>
    <row r="880" spans="1:1">
      <c r="A880" s="13"/>
    </row>
    <row r="881" spans="1:1">
      <c r="A881" s="13"/>
    </row>
    <row r="882" spans="1:1">
      <c r="A882" s="13"/>
    </row>
    <row r="883" spans="1:1">
      <c r="A883" s="13"/>
    </row>
    <row r="884" spans="1:1">
      <c r="A884" s="13"/>
    </row>
    <row r="885" spans="1:1">
      <c r="A885" s="13"/>
    </row>
    <row r="886" spans="1:1">
      <c r="A886" s="13"/>
    </row>
    <row r="887" spans="1:1">
      <c r="A887" s="13"/>
    </row>
    <row r="888" spans="1:1">
      <c r="A888" s="13"/>
    </row>
    <row r="889" spans="1:1">
      <c r="A889" s="13"/>
    </row>
    <row r="890" spans="1:1">
      <c r="A890" s="13"/>
    </row>
    <row r="891" spans="1:1">
      <c r="A891" s="13"/>
    </row>
    <row r="892" spans="1:1">
      <c r="A892" s="13"/>
    </row>
    <row r="893" spans="1:1">
      <c r="A893" s="13"/>
    </row>
    <row r="894" spans="1:1">
      <c r="A894" s="13"/>
    </row>
    <row r="895" spans="1:1">
      <c r="A895" s="13"/>
    </row>
    <row r="896" spans="1:1">
      <c r="A896" s="13"/>
    </row>
    <row r="897" spans="1:1">
      <c r="A897" s="13"/>
    </row>
    <row r="898" spans="1:1">
      <c r="A898" s="13"/>
    </row>
    <row r="899" spans="1:1">
      <c r="A899" s="13"/>
    </row>
    <row r="900" spans="1:1">
      <c r="A900" s="13"/>
    </row>
    <row r="901" spans="1:1">
      <c r="A901" s="13"/>
    </row>
    <row r="902" spans="1:1">
      <c r="A902" s="13"/>
    </row>
    <row r="903" spans="1:1">
      <c r="A903" s="13"/>
    </row>
    <row r="904" spans="1:1">
      <c r="A904" s="13"/>
    </row>
    <row r="905" spans="1:1">
      <c r="A905" s="13"/>
    </row>
    <row r="906" spans="1:1">
      <c r="A906" s="13"/>
    </row>
    <row r="907" spans="1:1">
      <c r="A907" s="13"/>
    </row>
    <row r="908" spans="1:1">
      <c r="A908" s="13"/>
    </row>
    <row r="909" spans="1:1">
      <c r="A909" s="13"/>
    </row>
    <row r="910" spans="1:1">
      <c r="A910" s="13"/>
    </row>
    <row r="911" spans="1:1">
      <c r="A911" s="13"/>
    </row>
    <row r="912" spans="1:1">
      <c r="A912" s="13"/>
    </row>
    <row r="913" spans="1:1">
      <c r="A913" s="13"/>
    </row>
    <row r="914" spans="1:1">
      <c r="A914" s="13"/>
    </row>
    <row r="915" spans="1:1">
      <c r="A915" s="13"/>
    </row>
    <row r="916" spans="1:1">
      <c r="A916" s="13"/>
    </row>
    <row r="917" spans="1:1">
      <c r="A917" s="13"/>
    </row>
    <row r="918" spans="1:1">
      <c r="A918" s="13"/>
    </row>
    <row r="919" spans="1:1">
      <c r="A919" s="13"/>
    </row>
    <row r="920" spans="1:1">
      <c r="A920" s="13"/>
    </row>
    <row r="921" spans="1:1">
      <c r="A921" s="13"/>
    </row>
    <row r="922" spans="1:1">
      <c r="A922" s="13"/>
    </row>
    <row r="923" spans="1:1">
      <c r="A923" s="13"/>
    </row>
    <row r="924" spans="1:1">
      <c r="A924" s="13"/>
    </row>
    <row r="925" spans="1:1">
      <c r="A925" s="13"/>
    </row>
    <row r="926" spans="1:1">
      <c r="A926" s="13"/>
    </row>
    <row r="927" spans="1:1">
      <c r="A927" s="13"/>
    </row>
    <row r="928" spans="1:1">
      <c r="A928" s="13"/>
    </row>
    <row r="929" spans="1:1">
      <c r="A929" s="13"/>
    </row>
    <row r="930" spans="1:1">
      <c r="A930" s="13"/>
    </row>
    <row r="931" spans="1:1">
      <c r="A931" s="13"/>
    </row>
    <row r="932" spans="1:1">
      <c r="A932" s="13"/>
    </row>
    <row r="933" spans="1:1">
      <c r="A933" s="13"/>
    </row>
    <row r="934" spans="1:1">
      <c r="A934" s="13"/>
    </row>
    <row r="935" spans="1:1">
      <c r="A935" s="13"/>
    </row>
    <row r="936" spans="1:1">
      <c r="A936" s="13"/>
    </row>
    <row r="937" spans="1:1">
      <c r="A937" s="13"/>
    </row>
    <row r="938" spans="1:1">
      <c r="A938" s="13"/>
    </row>
    <row r="939" spans="1:1">
      <c r="A939" s="13"/>
    </row>
    <row r="940" spans="1:1">
      <c r="A940" s="13"/>
    </row>
    <row r="941" spans="1:1">
      <c r="A941" s="13"/>
    </row>
    <row r="942" spans="1:1">
      <c r="A942" s="13"/>
    </row>
    <row r="943" spans="1:1">
      <c r="A943" s="13"/>
    </row>
    <row r="944" spans="1:1">
      <c r="A944" s="13"/>
    </row>
    <row r="945" spans="1:1">
      <c r="A945" s="13"/>
    </row>
    <row r="946" spans="1:1">
      <c r="A946" s="13"/>
    </row>
    <row r="947" spans="1:1">
      <c r="A947" s="13"/>
    </row>
    <row r="948" spans="1:1">
      <c r="A948" s="13"/>
    </row>
    <row r="949" spans="1:1">
      <c r="A949" s="13"/>
    </row>
    <row r="950" spans="1:1">
      <c r="A950" s="13"/>
    </row>
    <row r="951" spans="1:1">
      <c r="A951" s="13"/>
    </row>
    <row r="952" spans="1:1">
      <c r="A952" s="13"/>
    </row>
    <row r="953" spans="1:1">
      <c r="A953" s="13"/>
    </row>
    <row r="954" spans="1:1">
      <c r="A954" s="13"/>
    </row>
    <row r="955" spans="1:1">
      <c r="A955" s="13"/>
    </row>
    <row r="956" spans="1:1">
      <c r="A956" s="13"/>
    </row>
    <row r="957" spans="1:1">
      <c r="A957" s="13"/>
    </row>
    <row r="958" spans="1:1">
      <c r="A958" s="13"/>
    </row>
    <row r="959" spans="1:1">
      <c r="A959" s="13"/>
    </row>
    <row r="960" spans="1:1">
      <c r="A960" s="13"/>
    </row>
    <row r="961" spans="1:1">
      <c r="A961" s="13"/>
    </row>
    <row r="962" spans="1:1">
      <c r="A962" s="13"/>
    </row>
    <row r="963" spans="1:1">
      <c r="A963" s="13"/>
    </row>
    <row r="964" spans="1:1">
      <c r="A964" s="13"/>
    </row>
    <row r="965" spans="1:1">
      <c r="A965" s="13"/>
    </row>
    <row r="966" spans="1:1">
      <c r="A966" s="13"/>
    </row>
    <row r="967" spans="1:1">
      <c r="A967" s="13"/>
    </row>
    <row r="968" spans="1:1">
      <c r="A968" s="13"/>
    </row>
    <row r="969" spans="1:1">
      <c r="A969" s="13"/>
    </row>
    <row r="970" spans="1:1">
      <c r="A970" s="13"/>
    </row>
    <row r="971" spans="1:1">
      <c r="A971" s="13"/>
    </row>
    <row r="972" spans="1:1">
      <c r="A972" s="13"/>
    </row>
    <row r="973" spans="1:1">
      <c r="A973" s="13"/>
    </row>
    <row r="974" spans="1:1">
      <c r="A974" s="13"/>
    </row>
    <row r="975" spans="1:1">
      <c r="A975" s="13"/>
    </row>
    <row r="976" spans="1:1">
      <c r="A976" s="13"/>
    </row>
    <row r="977" spans="1:1">
      <c r="A977" s="13"/>
    </row>
    <row r="978" spans="1:1">
      <c r="A978" s="13"/>
    </row>
    <row r="979" spans="1:1">
      <c r="A979" s="13"/>
    </row>
    <row r="980" spans="1:1">
      <c r="A980" s="13"/>
    </row>
    <row r="981" spans="1:1">
      <c r="A981" s="13"/>
    </row>
    <row r="982" spans="1:1">
      <c r="A982" s="13"/>
    </row>
    <row r="983" spans="1:1">
      <c r="A983" s="13"/>
    </row>
    <row r="984" spans="1:1">
      <c r="A984" s="13"/>
    </row>
    <row r="985" spans="1:1">
      <c r="A985" s="13"/>
    </row>
    <row r="986" spans="1:1">
      <c r="A986" s="13"/>
    </row>
    <row r="987" spans="1:1">
      <c r="A987" s="13"/>
    </row>
    <row r="988" spans="1:1">
      <c r="A988" s="13"/>
    </row>
    <row r="989" spans="1:1">
      <c r="A989" s="13"/>
    </row>
    <row r="990" spans="1:1">
      <c r="A990" s="13"/>
    </row>
    <row r="991" spans="1:1">
      <c r="A991" s="13"/>
    </row>
    <row r="992" spans="1:1">
      <c r="A992" s="13"/>
    </row>
    <row r="993" spans="1:1">
      <c r="A993" s="13"/>
    </row>
    <row r="994" spans="1:1">
      <c r="A994" s="13"/>
    </row>
    <row r="995" spans="1:1">
      <c r="A995" s="13"/>
    </row>
    <row r="996" spans="1:1">
      <c r="A996" s="13"/>
    </row>
    <row r="997" spans="1:1">
      <c r="A997" s="13"/>
    </row>
    <row r="998" spans="1:1">
      <c r="A998" s="13"/>
    </row>
    <row r="999" spans="1:1">
      <c r="A999" s="13"/>
    </row>
    <row r="1000" spans="1:1">
      <c r="A1000" s="13"/>
    </row>
    <row r="1001" spans="1:1">
      <c r="A1001" s="13"/>
    </row>
    <row r="1002" spans="1:1">
      <c r="A1002" s="13"/>
    </row>
  </sheetData>
  <mergeCells count="26">
    <mergeCell ref="G43:J43"/>
    <mergeCell ref="D44:F44"/>
    <mergeCell ref="G44:J44"/>
    <mergeCell ref="A1:H1"/>
    <mergeCell ref="I1:J1"/>
    <mergeCell ref="A40:C41"/>
    <mergeCell ref="D40:F40"/>
    <mergeCell ref="G40:J40"/>
    <mergeCell ref="D41:F41"/>
    <mergeCell ref="G41:J41"/>
    <mergeCell ref="D51:F51"/>
    <mergeCell ref="G51:J51"/>
    <mergeCell ref="D52:F52"/>
    <mergeCell ref="B39:E39"/>
    <mergeCell ref="A45:C46"/>
    <mergeCell ref="D45:F45"/>
    <mergeCell ref="G45:J45"/>
    <mergeCell ref="D46:F46"/>
    <mergeCell ref="G46:J46"/>
    <mergeCell ref="A50:E50"/>
    <mergeCell ref="G50:J50"/>
    <mergeCell ref="A42:C42"/>
    <mergeCell ref="D42:F42"/>
    <mergeCell ref="G42:J42"/>
    <mergeCell ref="A43:C44"/>
    <mergeCell ref="D43:F4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Максим Емельянов</cp:lastModifiedBy>
  <cp:lastPrinted>2025-11-10T12:48:46Z</cp:lastPrinted>
  <dcterms:created xsi:type="dcterms:W3CDTF">2025-11-07T07:57:02Z</dcterms:created>
  <dcterms:modified xsi:type="dcterms:W3CDTF">2025-11-10T12:48:59Z</dcterms:modified>
</cp:coreProperties>
</file>