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КП работы\ООО АйТек\"/>
    </mc:Choice>
  </mc:AlternateContent>
  <xr:revisionPtr revIDLastSave="0" documentId="13_ncr:1_{41AE3C45-FB97-48E9-A57B-7C552DE07FE0}" xr6:coauthVersionLast="47" xr6:coauthVersionMax="47" xr10:uidLastSave="{00000000-0000-0000-0000-000000000000}"/>
  <bookViews>
    <workbookView xWindow="28680" yWindow="-120" windowWidth="29040" windowHeight="15720" xr2:uid="{148DC614-0B02-4706-973A-A8CACFB7347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 l="1"/>
  <c r="I42" i="1"/>
  <c r="I41" i="1"/>
  <c r="I40" i="1"/>
  <c r="I38" i="1"/>
  <c r="I37" i="1"/>
  <c r="I36" i="1"/>
  <c r="I35" i="1"/>
  <c r="I34" i="1"/>
  <c r="I33" i="1"/>
  <c r="I31" i="1"/>
  <c r="I30" i="1"/>
  <c r="I29" i="1"/>
  <c r="I28" i="1"/>
  <c r="I27" i="1"/>
  <c r="I26" i="1"/>
  <c r="I25" i="1"/>
  <c r="I24" i="1"/>
  <c r="I23" i="1"/>
  <c r="I21" i="1"/>
  <c r="I20" i="1"/>
  <c r="I18" i="1"/>
  <c r="I17" i="1"/>
  <c r="I15" i="1"/>
  <c r="I14" i="1"/>
  <c r="I13" i="1"/>
  <c r="I12" i="1"/>
  <c r="I11" i="1"/>
  <c r="I10" i="1"/>
  <c r="I8" i="1"/>
  <c r="I7" i="1"/>
  <c r="I6" i="1"/>
  <c r="I5" i="1"/>
  <c r="I4" i="1"/>
  <c r="I3" i="1"/>
  <c r="I45" i="1" l="1"/>
</calcChain>
</file>

<file path=xl/sharedStrings.xml><?xml version="1.0" encoding="utf-8"?>
<sst xmlns="http://schemas.openxmlformats.org/spreadsheetml/2006/main" count="160" uniqueCount="119">
  <si>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</si>
  <si>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</si>
  <si>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</si>
  <si>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</si>
  <si>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</si>
  <si>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t>цена ед. материала  руб. с НДС</t>
  </si>
  <si>
    <t>сумма материала руб. с НДС</t>
  </si>
  <si>
    <t>цена ед. работ руб. с НДС</t>
  </si>
  <si>
    <t>сумма работ руб. с НДС</t>
  </si>
  <si>
    <t>ИТОГО материал/работа руб. с НДС</t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</si>
  <si>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</si>
  <si>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</si>
  <si>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 xml:space="preserve">Примичание </t>
  </si>
  <si>
    <t>срок изготовления оборудования</t>
  </si>
  <si>
    <t>Срок исполнение работ</t>
  </si>
  <si>
    <t>1. Шинопроводы</t>
  </si>
  <si>
    <t>1.1</t>
  </si>
  <si>
    <t>Монтаж шинопроводов 2000А</t>
  </si>
  <si>
    <t>м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</si>
  <si>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</si>
  <si>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1.2</t>
  </si>
  <si>
    <t>Монтаж автоматических выключателей</t>
  </si>
  <si>
    <t>шт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</si>
  <si>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</si>
  <si>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1.3</t>
  </si>
  <si>
    <t>Монтаж рубильника с моторным приводом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</si>
  <si>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</si>
  <si>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1.4</t>
  </si>
  <si>
    <t>Монтаж контакта доп.OA1G10 для ОТ16..125F, FT, OT200...2500E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</si>
  <si>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</si>
  <si>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1.5</t>
  </si>
  <si>
    <t>Монтаж ответвительной коробки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</si>
  <si>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</si>
  <si>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1.6</t>
  </si>
  <si>
    <t>Монтаж комплекта гибкого соединителя</t>
  </si>
  <si>
    <t>компл</t>
  </si>
  <si>
    <t>2000-А</t>
  </si>
  <si>
    <t>2. Крепёжные системы</t>
  </si>
  <si>
    <t>2.1</t>
  </si>
  <si>
    <t>Узел А - Подвес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</si>
  <si>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</si>
  <si>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2.2</t>
  </si>
  <si>
    <t>Узел Б - Подвес двойной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</si>
  <si>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</si>
  <si>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2.3</t>
  </si>
  <si>
    <t>Узел В - Крепление трубы</t>
  </si>
  <si>
    <t>Швеллер 10П, 900 м
Шпилька М16х3000, 300 шт
Шайба М16, 2400 шт
Гайка М16, 3600 шт</t>
  </si>
  <si>
    <t>2.4</t>
  </si>
  <si>
    <t>Узел Г - Подвес к потолку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</si>
  <si>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</si>
  <si>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2.5</t>
  </si>
  <si>
    <t>Узел Д - Вертикальный подъём</t>
  </si>
  <si>
    <t>Кронштейн BR 2-D-400, 80 шт
Элемент крепления KX при вертикальном применении, 80 шт
Анкер М10, 80 шт</t>
  </si>
  <si>
    <t>2.6</t>
  </si>
  <si>
    <t>Узел Е - Огнестойкий проход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</si>
  <si>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</si>
  <si>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</si>
  <si>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3.1</t>
  </si>
  <si>
    <t>Монтаж трансформатора</t>
  </si>
  <si>
    <t>ТСЗД-1000/6 У(УХЛ)3; 1000кВА; 6/0,4 кВ; D/Yн-11; IP 31; НН-сверху, 6 комплект</t>
  </si>
  <si>
    <t>3.2</t>
  </si>
  <si>
    <t>ТСЗД-1000/6 У(УХЛ)3; 1000кВА; 6/0,4 кВ; D/Yн-11; IP 33; НН-справа, 2 комплект</t>
  </si>
  <si>
    <t>4. Кабельная продукция</t>
  </si>
  <si>
    <t>4.1</t>
  </si>
  <si>
    <t>Прокладка кабеля в гофре с креплением, ВВГнг(А)-LS 5x16</t>
  </si>
  <si>
    <t>Кабель ВВГнг(А)-LS 5x16, 85 м
Труба гофр. ПВХ с протяжкой d40 мм серая EKF-Plast, 75 м
Крепеж-клипса d40 мм серая EKF-Plast, 270 шт</t>
  </si>
  <si>
    <t>4.2</t>
  </si>
  <si>
    <t>Прокладка кабеля в гофре с креплением, КВВГЭнг-LS 10x0,75</t>
  </si>
  <si>
    <t>Кабель КВВГЭнг-LS 10x0,75, 200 м
Труба гофр. ПВХ с протяжкой d20 мм серая EKF-Plast, 160 м
Крепеж-клипса d20 мм серая EKF-Plast, 600 шт</t>
  </si>
  <si>
    <t>5. Электрощитовое оборудование (РУ-37, РУ-38, РУ-39, РУ-40, РУ-41, ШСН, ШСН-АВР, ЩТЗТ)</t>
  </si>
  <si>
    <t>5.1</t>
  </si>
  <si>
    <t>Устройство УКН-Эл-В-01-2000А-IP54.У3 (РУ-37) (2116 кг)</t>
  </si>
  <si>
    <t>см. РД и СО</t>
  </si>
  <si>
    <t>5.2</t>
  </si>
  <si>
    <t>Устройство УКН-Эл-В-01-2000А-IP54.У3 (РУ-38) (2320 кг)</t>
  </si>
  <si>
    <t>5.3</t>
  </si>
  <si>
    <t>Устройство УКН-Эл-В-01-2000А-IP54.У3 (РУ-39) (2116 кг)</t>
  </si>
  <si>
    <t>5.4</t>
  </si>
  <si>
    <t>Устройство УКН-Эл-В-01-1600А-IP54.У3 (РУ-40) (1354 кг)</t>
  </si>
  <si>
    <t>5.5</t>
  </si>
  <si>
    <t>Устройство УКН-Эл-В-01-1600А-IP54.У3 (РУ-41) (1354 кг)</t>
  </si>
  <si>
    <t>5.6</t>
  </si>
  <si>
    <t>Монтаж шкаф распределительный ПР85-Эл-В-3-63А-IP54.У3 (ШСН) (50 кг)</t>
  </si>
  <si>
    <t>5.7</t>
  </si>
  <si>
    <t>Монтаж шкаф АВР-Эл-В-63А-IP54.У3 (ШСН-АВР) (50 кг)</t>
  </si>
  <si>
    <t>5.8</t>
  </si>
  <si>
    <t>Монтаж шкаф распределительный ПР85-Эл-В-3-10А-IP54.У3 (ЩТЗТ) (18 кг)</t>
  </si>
  <si>
    <t>5.9</t>
  </si>
  <si>
    <t>Монтаж панелей управления секционным выключателем</t>
  </si>
  <si>
    <t>6. Системы заземления</t>
  </si>
  <si>
    <t>6.1</t>
  </si>
  <si>
    <t>Заземление ТП-37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</si>
  <si>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</si>
  <si>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6.2</t>
  </si>
  <si>
    <t>Заземление ТП-38</t>
  </si>
  <si>
    <t>6.3</t>
  </si>
  <si>
    <t>Заземление ТП-39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</si>
  <si>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</si>
  <si>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6.4</t>
  </si>
  <si>
    <t>Заземление КТП-40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</si>
  <si>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</si>
  <si>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6.5</t>
  </si>
  <si>
    <t>Заземление КТП-41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</si>
  <si>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</si>
  <si>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6.6</t>
  </si>
  <si>
    <t>Земляные работы (разрабртка грунта, обратная засыпка)</t>
  </si>
  <si>
    <t>м3</t>
  </si>
  <si>
    <t>0,5*0,8*5*10=20</t>
  </si>
  <si>
    <t>7. Демонтаж</t>
  </si>
  <si>
    <t>7.1</t>
  </si>
  <si>
    <t>Демонтаж существующего токопровода</t>
  </si>
  <si>
    <t>передача заказчику</t>
  </si>
  <si>
    <t>7.2</t>
  </si>
  <si>
    <t>Демонтаж крепежа ТП (уголок 50*50*5)</t>
  </si>
  <si>
    <t>т</t>
  </si>
  <si>
    <t>7.3</t>
  </si>
  <si>
    <t>Демонтаж ответвительных коробок</t>
  </si>
  <si>
    <t>ИТОГО рублей с НДС 22%:</t>
  </si>
  <si>
    <t>НДС 22%: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</si>
</sst>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.00\ _₽"/>
    <numFmt numFmtId="166" formatCode="#,##0.0000\ _₽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  <charset val="204"/>
    </font>
    <font>
      <sz val="11"/>
      <name val="Times New Roman"/>
      <family val="1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/>
    </xf>
    <xf numFmtId="0" fontId="2" fillId="0" borderId="0" xfId="1" applyAlignment="1">
      <alignment horizontal="left" vertical="center"/>
    </xf>
    <xf numFmtId="49" fontId="5" fillId="0" borderId="1" xfId="1" applyNumberFormat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 shrinkToFit="1"/>
    </xf>
    <xf numFmtId="43" fontId="5" fillId="0" borderId="1" xfId="2" applyFont="1" applyBorder="1" applyAlignment="1">
      <alignment horizontal="center" vertical="center" shrinkToFit="1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shrinkToFit="1"/>
    </xf>
    <xf numFmtId="0" fontId="2" fillId="0" borderId="0" xfId="1" applyAlignment="1">
      <alignment horizontal="center" vertical="center"/>
    </xf>
    <xf numFmtId="43" fontId="2" fillId="0" borderId="0" xfId="1" applyNumberFormat="1" applyAlignment="1">
      <alignment horizontal="center" vertical="center"/>
    </xf>
    <xf numFmtId="0" fontId="2" fillId="0" borderId="0" xfId="1" applyAlignment="1">
      <alignment horizontal="left" vertical="center" wrapText="1"/>
    </xf>
    <xf numFmtId="165" fontId="11" fillId="0" borderId="1" xfId="3" applyNumberFormat="1" applyFont="1" applyBorder="1" applyAlignment="1">
      <alignment wrapText="1"/>
    </xf>
    <xf numFmtId="165" fontId="12" fillId="0" borderId="5" xfId="3" applyNumberFormat="1" applyFont="1" applyBorder="1" applyAlignment="1">
      <alignment horizontal="center" wrapText="1"/>
    </xf>
    <xf numFmtId="166" fontId="12" fillId="0" borderId="5" xfId="3" applyNumberFormat="1" applyFont="1" applyBorder="1" applyAlignment="1">
      <alignment horizontal="center" wrapText="1"/>
    </xf>
    <xf numFmtId="0" fontId="11" fillId="0" borderId="1" xfId="3" applyFont="1" applyBorder="1" applyAlignment="1">
      <alignment wrapText="1"/>
    </xf>
    <xf numFmtId="0" fontId="11" fillId="0" borderId="0" xfId="3" applyFont="1" applyAlignment="1">
      <alignment wrapText="1"/>
    </xf>
    <xf numFmtId="0" fontId="9" fillId="0" borderId="0" xfId="3"/>
    <xf numFmtId="0" fontId="10" fillId="0" borderId="2" xfId="3" applyFont="1" applyBorder="1" applyAlignment="1">
      <alignment horizontal="right" wrapText="1"/>
    </xf>
    <xf numFmtId="0" fontId="10" fillId="0" borderId="3" xfId="3" applyFont="1" applyBorder="1" applyAlignment="1">
      <alignment horizontal="right" wrapText="1"/>
    </xf>
    <xf numFmtId="0" fontId="10" fillId="0" borderId="4" xfId="3" applyFont="1" applyBorder="1" applyAlignment="1">
      <alignment horizontal="right" wrapText="1"/>
    </xf>
    <xf numFmtId="43" fontId="5" fillId="2" borderId="1" xfId="2" applyFont="1" applyFill="1" applyBorder="1" applyAlignment="1">
      <alignment horizontal="center" vertical="center" shrinkToFit="1"/>
    </xf>
  </cellXfs>
  <cellStyles count="4">
    <cellStyle name="Обычный" xfId="0" builtinId="0"/>
    <cellStyle name="Обычный 2 3" xfId="1" xr:uid="{FB0E3087-395D-451B-BFF4-5AB1894EC236}"/>
    <cellStyle name="Обычный 4" xfId="3" xr:uid="{D3EC151B-8F37-4425-9EAE-4F13C1C6C56B}"/>
    <cellStyle name="Финансовый 6" xfId="2" xr:uid="{386AE66F-19BC-4413-96B0-87121C460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6E1D-70CB-404A-8CCC-871E16CF66DB}">
  <dimension ref="A1:AD45"/>
  <sheetViews>
    <sheetView tabSelected="1" workbookViewId="0">
      <selection activeCell="J55" sqref="J55"/>
    </sheetView>
  </sheetViews>
  <sheetFormatPr defaultColWidth="9.33203125" defaultRowHeight="13.2" x14ac:dyDescent="0.3"/>
  <cols>
    <col min="1" max="1" width="7.109375" style="8" customWidth="1"/>
    <col min="2" max="2" width="7.6640625" style="8" customWidth="1"/>
    <col min="3" max="3" width="73.6640625" style="8" customWidth="1"/>
    <col min="4" max="4" width="9.33203125" style="18"/>
    <col min="5" max="6" width="11.44140625" style="18" customWidth="1"/>
    <col min="7" max="7" width="14.109375" style="18" bestFit="1" customWidth="1"/>
    <col min="8" max="8" width="14.109375" style="18" customWidth="1"/>
    <col min="9" max="9" width="22.109375" style="18" customWidth="1"/>
    <col min="10" max="10" width="14.109375" style="18" customWidth="1"/>
    <col min="11" max="11" width="25.33203125" style="18" customWidth="1"/>
    <col min="12" max="12" width="87.44140625" style="20" customWidth="1"/>
    <col min="13" max="14" width="14.88671875" style="8" customWidth="1"/>
    <col min="15" max="15" width="20.5546875" style="8" customWidth="1"/>
    <col min="16" max="16384" width="9.33203125" style="8"/>
  </cols>
  <sheetData>
    <row r="1" spans="1:15" s="3" customFormat="1" ht="7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5.6" x14ac:dyDescent="0.3">
      <c r="A2" s="4" t="s">
        <v>15</v>
      </c>
      <c r="B2" s="4"/>
      <c r="C2" s="4"/>
      <c r="D2" s="5"/>
      <c r="E2" s="5"/>
      <c r="F2" s="5"/>
      <c r="G2" s="5"/>
      <c r="H2" s="5"/>
      <c r="I2" s="5"/>
      <c r="J2" s="5"/>
      <c r="K2" s="5"/>
      <c r="L2" s="6"/>
      <c r="M2" s="7"/>
      <c r="N2" s="7"/>
      <c r="O2" s="7"/>
    </row>
    <row r="3" spans="1:15" ht="13.8" x14ac:dyDescent="0.3">
      <c r="A3" s="9" t="s">
        <v>16</v>
      </c>
      <c r="B3" s="7"/>
      <c r="C3" s="10" t="s">
        <v>17</v>
      </c>
      <c r="D3" s="11" t="s">
        <v>18</v>
      </c>
      <c r="E3" s="12">
        <v>1778</v>
      </c>
      <c r="F3" s="13"/>
      <c r="G3" s="13"/>
      <c r="H3" s="13">
        <v>8052</v>
      </c>
      <c r="I3" s="13">
        <f>H3*E3</f>
        <v>14316456</v>
      </c>
      <c r="J3" s="13"/>
      <c r="K3" s="14"/>
      <c r="L3" s="15" t="s">
        <v>19</v>
      </c>
      <c r="M3" s="7"/>
      <c r="N3" s="7"/>
      <c r="O3" s="7"/>
    </row>
    <row r="4" spans="1:15" ht="13.8" x14ac:dyDescent="0.3">
      <c r="A4" s="9" t="s">
        <v>20</v>
      </c>
      <c r="B4" s="7"/>
      <c r="C4" s="10" t="s">
        <v>21</v>
      </c>
      <c r="D4" s="11" t="s">
        <v>22</v>
      </c>
      <c r="E4" s="12">
        <v>100</v>
      </c>
      <c r="F4" s="13"/>
      <c r="G4" s="13"/>
      <c r="H4" s="13">
        <v>8052</v>
      </c>
      <c r="I4" s="13">
        <f t="shared" ref="I4:I42" si="0">H4*E4</f>
        <v>805200</v>
      </c>
      <c r="J4" s="13"/>
      <c r="K4" s="14"/>
      <c r="L4" s="15" t="s">
        <v>23</v>
      </c>
      <c r="M4" s="7"/>
      <c r="N4" s="7"/>
      <c r="O4" s="7"/>
    </row>
    <row r="5" spans="1:15" ht="13.8" x14ac:dyDescent="0.3">
      <c r="A5" s="9" t="s">
        <v>24</v>
      </c>
      <c r="B5" s="7"/>
      <c r="C5" s="10" t="s">
        <v>25</v>
      </c>
      <c r="D5" s="11" t="s">
        <v>22</v>
      </c>
      <c r="E5" s="12">
        <v>11</v>
      </c>
      <c r="F5" s="13"/>
      <c r="G5" s="13"/>
      <c r="H5" s="13">
        <v>8052</v>
      </c>
      <c r="I5" s="13">
        <f t="shared" si="0"/>
        <v>88572</v>
      </c>
      <c r="J5" s="13"/>
      <c r="K5" s="14"/>
      <c r="L5" s="15" t="s">
        <v>26</v>
      </c>
      <c r="M5" s="7"/>
      <c r="N5" s="7"/>
      <c r="O5" s="7"/>
    </row>
    <row r="6" spans="1:15" ht="13.8" x14ac:dyDescent="0.3">
      <c r="A6" s="9" t="s">
        <v>27</v>
      </c>
      <c r="B6" s="7"/>
      <c r="C6" s="10" t="s">
        <v>28</v>
      </c>
      <c r="D6" s="11" t="s">
        <v>22</v>
      </c>
      <c r="E6" s="12">
        <v>11</v>
      </c>
      <c r="F6" s="13"/>
      <c r="G6" s="13"/>
      <c r="H6" s="13">
        <v>8052</v>
      </c>
      <c r="I6" s="13">
        <f t="shared" si="0"/>
        <v>88572</v>
      </c>
      <c r="J6" s="13"/>
      <c r="K6" s="14"/>
      <c r="L6" s="15" t="s">
        <v>29</v>
      </c>
      <c r="M6" s="7"/>
      <c r="N6" s="7"/>
      <c r="O6" s="7"/>
    </row>
    <row r="7" spans="1:15" ht="13.8" x14ac:dyDescent="0.3">
      <c r="A7" s="9" t="s">
        <v>30</v>
      </c>
      <c r="B7" s="7"/>
      <c r="C7" s="10" t="s">
        <v>31</v>
      </c>
      <c r="D7" s="11" t="s">
        <v>22</v>
      </c>
      <c r="E7" s="12">
        <v>100</v>
      </c>
      <c r="F7" s="13"/>
      <c r="G7" s="13"/>
      <c r="H7" s="13">
        <v>8052</v>
      </c>
      <c r="I7" s="13">
        <f t="shared" si="0"/>
        <v>805200</v>
      </c>
      <c r="J7" s="13"/>
      <c r="K7" s="14"/>
      <c r="L7" s="15" t="s">
        <v>32</v>
      </c>
      <c r="M7" s="7"/>
      <c r="N7" s="7"/>
      <c r="O7" s="7"/>
    </row>
    <row r="8" spans="1:15" ht="13.8" x14ac:dyDescent="0.3">
      <c r="A8" s="9" t="s">
        <v>33</v>
      </c>
      <c r="B8" s="7"/>
      <c r="C8" s="10" t="s">
        <v>34</v>
      </c>
      <c r="D8" s="11" t="s">
        <v>35</v>
      </c>
      <c r="E8" s="12">
        <v>6</v>
      </c>
      <c r="F8" s="13"/>
      <c r="G8" s="13"/>
      <c r="H8" s="13">
        <v>8052</v>
      </c>
      <c r="I8" s="13">
        <f t="shared" si="0"/>
        <v>48312</v>
      </c>
      <c r="J8" s="13"/>
      <c r="K8" s="14"/>
      <c r="L8" s="15" t="s">
        <v>36</v>
      </c>
      <c r="M8" s="7"/>
      <c r="N8" s="7"/>
      <c r="O8" s="7"/>
    </row>
    <row r="9" spans="1:15" ht="15.6" x14ac:dyDescent="0.3">
      <c r="A9" s="4" t="s">
        <v>37</v>
      </c>
      <c r="B9" s="7"/>
      <c r="C9" s="10"/>
      <c r="D9" s="11"/>
      <c r="E9" s="12"/>
      <c r="F9" s="13"/>
      <c r="G9" s="13"/>
      <c r="H9" s="13"/>
      <c r="I9" s="13"/>
      <c r="J9" s="13"/>
      <c r="K9" s="14"/>
      <c r="L9" s="15"/>
      <c r="M9" s="7"/>
      <c r="N9" s="7"/>
      <c r="O9" s="7"/>
    </row>
    <row r="10" spans="1:15" ht="79.2" x14ac:dyDescent="0.3">
      <c r="A10" s="9" t="s">
        <v>38</v>
      </c>
      <c r="B10" s="7"/>
      <c r="C10" s="10" t="s">
        <v>39</v>
      </c>
      <c r="D10" s="11" t="s">
        <v>35</v>
      </c>
      <c r="E10" s="12">
        <v>1664</v>
      </c>
      <c r="F10" s="13"/>
      <c r="G10" s="13"/>
      <c r="H10" s="13">
        <v>2013</v>
      </c>
      <c r="I10" s="13">
        <f t="shared" si="0"/>
        <v>3349632</v>
      </c>
      <c r="J10" s="13"/>
      <c r="K10" s="14"/>
      <c r="L10" s="15" t="s">
        <v>40</v>
      </c>
      <c r="M10" s="7"/>
      <c r="N10" s="7"/>
      <c r="O10" s="7"/>
    </row>
    <row r="11" spans="1:15" ht="79.2" x14ac:dyDescent="0.3">
      <c r="A11" s="9" t="s">
        <v>41</v>
      </c>
      <c r="B11" s="7"/>
      <c r="C11" s="10" t="s">
        <v>42</v>
      </c>
      <c r="D11" s="11" t="s">
        <v>35</v>
      </c>
      <c r="E11" s="12">
        <v>40</v>
      </c>
      <c r="F11" s="13"/>
      <c r="G11" s="13"/>
      <c r="H11" s="13">
        <v>3019.5</v>
      </c>
      <c r="I11" s="13">
        <f t="shared" si="0"/>
        <v>120780</v>
      </c>
      <c r="J11" s="13"/>
      <c r="K11" s="14"/>
      <c r="L11" s="15" t="s">
        <v>43</v>
      </c>
      <c r="M11" s="7"/>
      <c r="N11" s="7"/>
      <c r="O11" s="7"/>
    </row>
    <row r="12" spans="1:15" ht="52.8" x14ac:dyDescent="0.3">
      <c r="A12" s="9" t="s">
        <v>44</v>
      </c>
      <c r="B12" s="7"/>
      <c r="C12" s="10" t="s">
        <v>45</v>
      </c>
      <c r="D12" s="11" t="s">
        <v>35</v>
      </c>
      <c r="E12" s="12">
        <v>300</v>
      </c>
      <c r="F12" s="13"/>
      <c r="G12" s="13"/>
      <c r="H12" s="13">
        <v>2013</v>
      </c>
      <c r="I12" s="13">
        <f t="shared" si="0"/>
        <v>603900</v>
      </c>
      <c r="J12" s="13"/>
      <c r="K12" s="14"/>
      <c r="L12" s="15" t="s">
        <v>46</v>
      </c>
      <c r="M12" s="7"/>
      <c r="N12" s="7"/>
      <c r="O12" s="7"/>
    </row>
    <row r="13" spans="1:15" ht="79.2" x14ac:dyDescent="0.3">
      <c r="A13" s="9" t="s">
        <v>47</v>
      </c>
      <c r="B13" s="7"/>
      <c r="C13" s="10" t="s">
        <v>48</v>
      </c>
      <c r="D13" s="11" t="s">
        <v>35</v>
      </c>
      <c r="E13" s="12">
        <v>42</v>
      </c>
      <c r="F13" s="13"/>
      <c r="G13" s="13"/>
      <c r="H13" s="13">
        <v>2013</v>
      </c>
      <c r="I13" s="13">
        <f t="shared" si="0"/>
        <v>84546</v>
      </c>
      <c r="J13" s="13"/>
      <c r="K13" s="14"/>
      <c r="L13" s="15" t="s">
        <v>49</v>
      </c>
      <c r="M13" s="7"/>
      <c r="N13" s="7"/>
      <c r="O13" s="7"/>
    </row>
    <row r="14" spans="1:15" ht="39.6" x14ac:dyDescent="0.3">
      <c r="A14" s="9" t="s">
        <v>50</v>
      </c>
      <c r="B14" s="7"/>
      <c r="C14" s="10" t="s">
        <v>51</v>
      </c>
      <c r="D14" s="11" t="s">
        <v>35</v>
      </c>
      <c r="E14" s="12">
        <v>40</v>
      </c>
      <c r="F14" s="13"/>
      <c r="G14" s="13"/>
      <c r="H14" s="13">
        <v>1006.5</v>
      </c>
      <c r="I14" s="13">
        <f t="shared" si="0"/>
        <v>40260</v>
      </c>
      <c r="J14" s="13"/>
      <c r="K14" s="14"/>
      <c r="L14" s="15" t="s">
        <v>52</v>
      </c>
      <c r="M14" s="7"/>
      <c r="N14" s="7"/>
      <c r="O14" s="7"/>
    </row>
    <row r="15" spans="1:15" ht="118.8" x14ac:dyDescent="0.3">
      <c r="A15" s="9" t="s">
        <v>53</v>
      </c>
      <c r="B15" s="7"/>
      <c r="C15" s="10" t="s">
        <v>54</v>
      </c>
      <c r="D15" s="11" t="s">
        <v>35</v>
      </c>
      <c r="E15" s="12">
        <v>26</v>
      </c>
      <c r="F15" s="13"/>
      <c r="G15" s="13"/>
      <c r="H15" s="13">
        <v>8052</v>
      </c>
      <c r="I15" s="13">
        <f t="shared" si="0"/>
        <v>209352</v>
      </c>
      <c r="J15" s="13"/>
      <c r="K15" s="14"/>
      <c r="L15" s="15" t="s">
        <v>55</v>
      </c>
      <c r="M15" s="7"/>
      <c r="N15" s="7"/>
      <c r="O15" s="7"/>
    </row>
    <row r="16" spans="1:15" ht="15.6" x14ac:dyDescent="0.3">
      <c r="A16" s="4" t="s">
        <v>56</v>
      </c>
      <c r="B16" s="7"/>
      <c r="C16" s="10"/>
      <c r="D16" s="11"/>
      <c r="E16" s="12"/>
      <c r="F16" s="13"/>
      <c r="G16" s="13"/>
      <c r="H16" s="13"/>
      <c r="I16" s="13"/>
      <c r="J16" s="13"/>
      <c r="K16" s="14"/>
      <c r="L16" s="15"/>
      <c r="M16" s="7"/>
      <c r="N16" s="7"/>
      <c r="O16" s="7"/>
    </row>
    <row r="17" spans="1:15" ht="13.8" x14ac:dyDescent="0.3">
      <c r="A17" s="9" t="s">
        <v>57</v>
      </c>
      <c r="B17" s="7"/>
      <c r="C17" s="10" t="s">
        <v>58</v>
      </c>
      <c r="D17" s="11" t="s">
        <v>35</v>
      </c>
      <c r="E17" s="12">
        <v>6</v>
      </c>
      <c r="F17" s="13"/>
      <c r="G17" s="13"/>
      <c r="H17" s="13">
        <v>322080</v>
      </c>
      <c r="I17" s="13">
        <f t="shared" si="0"/>
        <v>1932480</v>
      </c>
      <c r="J17" s="13"/>
      <c r="K17" s="14"/>
      <c r="L17" s="15" t="s">
        <v>59</v>
      </c>
      <c r="M17" s="7"/>
      <c r="N17" s="7"/>
      <c r="O17" s="7"/>
    </row>
    <row r="18" spans="1:15" ht="13.8" x14ac:dyDescent="0.3">
      <c r="A18" s="9" t="s">
        <v>60</v>
      </c>
      <c r="B18" s="7"/>
      <c r="C18" s="10" t="s">
        <v>58</v>
      </c>
      <c r="D18" s="11" t="s">
        <v>35</v>
      </c>
      <c r="E18" s="12">
        <v>2</v>
      </c>
      <c r="F18" s="13"/>
      <c r="G18" s="13"/>
      <c r="H18" s="13">
        <v>322080</v>
      </c>
      <c r="I18" s="13">
        <f t="shared" si="0"/>
        <v>644160</v>
      </c>
      <c r="J18" s="13"/>
      <c r="K18" s="14"/>
      <c r="L18" s="15" t="s">
        <v>61</v>
      </c>
      <c r="M18" s="7"/>
      <c r="N18" s="7"/>
      <c r="O18" s="7"/>
    </row>
    <row r="19" spans="1:15" ht="15.6" x14ac:dyDescent="0.3">
      <c r="A19" s="4" t="s">
        <v>62</v>
      </c>
      <c r="B19" s="7"/>
      <c r="C19" s="10"/>
      <c r="D19" s="11"/>
      <c r="E19" s="12"/>
      <c r="F19" s="13"/>
      <c r="G19" s="13"/>
      <c r="H19" s="13"/>
      <c r="I19" s="13"/>
      <c r="J19" s="13"/>
      <c r="K19" s="14"/>
      <c r="L19" s="15"/>
      <c r="M19" s="7"/>
      <c r="N19" s="7"/>
      <c r="O19" s="7"/>
    </row>
    <row r="20" spans="1:15" ht="39.6" x14ac:dyDescent="0.3">
      <c r="A20" s="9" t="s">
        <v>63</v>
      </c>
      <c r="B20" s="7"/>
      <c r="C20" s="10" t="s">
        <v>64</v>
      </c>
      <c r="D20" s="16" t="s">
        <v>18</v>
      </c>
      <c r="E20" s="12">
        <v>85</v>
      </c>
      <c r="F20" s="13"/>
      <c r="G20" s="13"/>
      <c r="H20" s="13">
        <v>956.58</v>
      </c>
      <c r="I20" s="13">
        <f t="shared" si="0"/>
        <v>81309.3</v>
      </c>
      <c r="J20" s="13"/>
      <c r="K20" s="14"/>
      <c r="L20" s="15" t="s">
        <v>65</v>
      </c>
      <c r="M20" s="7"/>
      <c r="N20" s="7"/>
      <c r="O20" s="7"/>
    </row>
    <row r="21" spans="1:15" ht="39.6" x14ac:dyDescent="0.3">
      <c r="A21" s="9" t="s">
        <v>66</v>
      </c>
      <c r="B21" s="7"/>
      <c r="C21" s="10" t="s">
        <v>67</v>
      </c>
      <c r="D21" s="16" t="s">
        <v>18</v>
      </c>
      <c r="E21" s="12">
        <v>200</v>
      </c>
      <c r="F21" s="13"/>
      <c r="G21" s="13"/>
      <c r="H21" s="13">
        <v>442.86</v>
      </c>
      <c r="I21" s="13">
        <f t="shared" si="0"/>
        <v>88572</v>
      </c>
      <c r="J21" s="13"/>
      <c r="K21" s="14"/>
      <c r="L21" s="15" t="s">
        <v>68</v>
      </c>
      <c r="M21" s="7"/>
      <c r="N21" s="7"/>
      <c r="O21" s="7"/>
    </row>
    <row r="22" spans="1:15" ht="15.6" x14ac:dyDescent="0.3">
      <c r="A22" s="4" t="s">
        <v>69</v>
      </c>
      <c r="B22" s="7"/>
      <c r="C22" s="10"/>
      <c r="D22" s="16"/>
      <c r="E22" s="12"/>
      <c r="F22" s="13"/>
      <c r="G22" s="13"/>
      <c r="H22" s="13"/>
      <c r="I22" s="13"/>
      <c r="J22" s="13"/>
      <c r="K22" s="14"/>
      <c r="L22" s="15"/>
      <c r="M22" s="7"/>
      <c r="N22" s="7"/>
      <c r="O22" s="7"/>
    </row>
    <row r="23" spans="1:15" ht="13.8" x14ac:dyDescent="0.3">
      <c r="A23" s="9" t="s">
        <v>70</v>
      </c>
      <c r="B23" s="7"/>
      <c r="C23" s="10" t="s">
        <v>71</v>
      </c>
      <c r="D23" s="11" t="s">
        <v>35</v>
      </c>
      <c r="E23" s="12">
        <v>1</v>
      </c>
      <c r="F23" s="13"/>
      <c r="G23" s="13"/>
      <c r="H23" s="13">
        <v>352275</v>
      </c>
      <c r="I23" s="13">
        <f t="shared" si="0"/>
        <v>352275</v>
      </c>
      <c r="J23" s="13"/>
      <c r="K23" s="14"/>
      <c r="L23" s="15" t="s">
        <v>72</v>
      </c>
      <c r="M23" s="7"/>
      <c r="N23" s="7"/>
      <c r="O23" s="7"/>
    </row>
    <row r="24" spans="1:15" ht="13.8" x14ac:dyDescent="0.3">
      <c r="A24" s="9" t="s">
        <v>73</v>
      </c>
      <c r="B24" s="7"/>
      <c r="C24" s="10" t="s">
        <v>74</v>
      </c>
      <c r="D24" s="11" t="s">
        <v>35</v>
      </c>
      <c r="E24" s="12">
        <v>1</v>
      </c>
      <c r="F24" s="13"/>
      <c r="G24" s="13"/>
      <c r="H24" s="13">
        <v>402600</v>
      </c>
      <c r="I24" s="13">
        <f t="shared" si="0"/>
        <v>402600</v>
      </c>
      <c r="J24" s="13"/>
      <c r="K24" s="14"/>
      <c r="L24" s="15" t="s">
        <v>72</v>
      </c>
      <c r="M24" s="7"/>
      <c r="N24" s="7"/>
      <c r="O24" s="7"/>
    </row>
    <row r="25" spans="1:15" ht="13.8" x14ac:dyDescent="0.3">
      <c r="A25" s="9" t="s">
        <v>75</v>
      </c>
      <c r="B25" s="7"/>
      <c r="C25" s="10" t="s">
        <v>76</v>
      </c>
      <c r="D25" s="11" t="s">
        <v>35</v>
      </c>
      <c r="E25" s="12">
        <v>1</v>
      </c>
      <c r="F25" s="13"/>
      <c r="G25" s="13"/>
      <c r="H25" s="13">
        <v>352275</v>
      </c>
      <c r="I25" s="13">
        <f t="shared" si="0"/>
        <v>352275</v>
      </c>
      <c r="J25" s="13"/>
      <c r="K25" s="14"/>
      <c r="L25" s="15" t="s">
        <v>72</v>
      </c>
      <c r="M25" s="7"/>
      <c r="N25" s="7"/>
      <c r="O25" s="7"/>
    </row>
    <row r="26" spans="1:15" ht="13.8" x14ac:dyDescent="0.3">
      <c r="A26" s="9" t="s">
        <v>77</v>
      </c>
      <c r="B26" s="7"/>
      <c r="C26" s="10" t="s">
        <v>78</v>
      </c>
      <c r="D26" s="11" t="s">
        <v>35</v>
      </c>
      <c r="E26" s="12">
        <v>1</v>
      </c>
      <c r="F26" s="13"/>
      <c r="G26" s="13"/>
      <c r="H26" s="13">
        <v>201300</v>
      </c>
      <c r="I26" s="13">
        <f t="shared" si="0"/>
        <v>201300</v>
      </c>
      <c r="J26" s="13"/>
      <c r="K26" s="14"/>
      <c r="L26" s="15" t="s">
        <v>72</v>
      </c>
      <c r="M26" s="7"/>
      <c r="N26" s="7"/>
      <c r="O26" s="7"/>
    </row>
    <row r="27" spans="1:15" ht="13.8" x14ac:dyDescent="0.3">
      <c r="A27" s="9" t="s">
        <v>79</v>
      </c>
      <c r="B27" s="7"/>
      <c r="C27" s="10" t="s">
        <v>80</v>
      </c>
      <c r="D27" s="11" t="s">
        <v>35</v>
      </c>
      <c r="E27" s="12">
        <v>1</v>
      </c>
      <c r="F27" s="13"/>
      <c r="G27" s="13"/>
      <c r="H27" s="13">
        <v>201300</v>
      </c>
      <c r="I27" s="13">
        <f t="shared" si="0"/>
        <v>201300</v>
      </c>
      <c r="J27" s="13"/>
      <c r="K27" s="14"/>
      <c r="L27" s="15" t="s">
        <v>72</v>
      </c>
      <c r="M27" s="7"/>
      <c r="N27" s="7"/>
      <c r="O27" s="7"/>
    </row>
    <row r="28" spans="1:15" ht="13.8" x14ac:dyDescent="0.3">
      <c r="A28" s="9" t="s">
        <v>81</v>
      </c>
      <c r="B28" s="7"/>
      <c r="C28" s="10" t="s">
        <v>82</v>
      </c>
      <c r="D28" s="11" t="s">
        <v>35</v>
      </c>
      <c r="E28" s="12">
        <v>2</v>
      </c>
      <c r="F28" s="13"/>
      <c r="G28" s="13"/>
      <c r="H28" s="13">
        <v>30195</v>
      </c>
      <c r="I28" s="13">
        <f t="shared" si="0"/>
        <v>60390</v>
      </c>
      <c r="J28" s="13"/>
      <c r="K28" s="14"/>
      <c r="L28" s="15" t="s">
        <v>72</v>
      </c>
      <c r="M28" s="7"/>
      <c r="N28" s="7"/>
      <c r="O28" s="7"/>
    </row>
    <row r="29" spans="1:15" ht="13.8" x14ac:dyDescent="0.3">
      <c r="A29" s="9" t="s">
        <v>83</v>
      </c>
      <c r="B29" s="7"/>
      <c r="C29" s="10" t="s">
        <v>84</v>
      </c>
      <c r="D29" s="11" t="s">
        <v>35</v>
      </c>
      <c r="E29" s="12">
        <v>3</v>
      </c>
      <c r="F29" s="13"/>
      <c r="G29" s="13"/>
      <c r="H29" s="13">
        <v>30195</v>
      </c>
      <c r="I29" s="13">
        <f t="shared" si="0"/>
        <v>90585</v>
      </c>
      <c r="J29" s="13"/>
      <c r="K29" s="14"/>
      <c r="L29" s="15" t="s">
        <v>72</v>
      </c>
      <c r="M29" s="7"/>
      <c r="N29" s="7"/>
      <c r="O29" s="7"/>
    </row>
    <row r="30" spans="1:15" ht="13.8" x14ac:dyDescent="0.3">
      <c r="A30" s="9" t="s">
        <v>85</v>
      </c>
      <c r="B30" s="7"/>
      <c r="C30" s="10" t="s">
        <v>86</v>
      </c>
      <c r="D30" s="11" t="s">
        <v>35</v>
      </c>
      <c r="E30" s="12">
        <v>8</v>
      </c>
      <c r="F30" s="13"/>
      <c r="G30" s="13"/>
      <c r="H30" s="13">
        <v>30195</v>
      </c>
      <c r="I30" s="13">
        <f t="shared" si="0"/>
        <v>241560</v>
      </c>
      <c r="J30" s="13"/>
      <c r="K30" s="14"/>
      <c r="L30" s="15" t="s">
        <v>72</v>
      </c>
      <c r="M30" s="7"/>
      <c r="N30" s="7"/>
      <c r="O30" s="7"/>
    </row>
    <row r="31" spans="1:15" ht="13.8" x14ac:dyDescent="0.3">
      <c r="A31" s="9" t="s">
        <v>87</v>
      </c>
      <c r="B31" s="7"/>
      <c r="C31" s="10" t="s">
        <v>88</v>
      </c>
      <c r="D31" s="11" t="s">
        <v>35</v>
      </c>
      <c r="E31" s="12">
        <v>11</v>
      </c>
      <c r="F31" s="13"/>
      <c r="G31" s="13"/>
      <c r="H31" s="13">
        <v>30195</v>
      </c>
      <c r="I31" s="13">
        <f t="shared" si="0"/>
        <v>332145</v>
      </c>
      <c r="J31" s="13"/>
      <c r="K31" s="14"/>
      <c r="L31" s="15" t="s">
        <v>72</v>
      </c>
      <c r="M31" s="7"/>
      <c r="N31" s="7"/>
      <c r="O31" s="7"/>
    </row>
    <row r="32" spans="1:15" ht="15.6" x14ac:dyDescent="0.3">
      <c r="A32" s="4" t="s">
        <v>89</v>
      </c>
      <c r="B32" s="7"/>
      <c r="C32" s="10"/>
      <c r="D32" s="16"/>
      <c r="E32" s="12"/>
      <c r="F32" s="13"/>
      <c r="G32" s="13"/>
      <c r="H32" s="13"/>
      <c r="I32" s="13"/>
      <c r="J32" s="13"/>
      <c r="K32" s="14"/>
      <c r="L32" s="15"/>
      <c r="M32" s="7"/>
      <c r="N32" s="7"/>
      <c r="O32" s="7"/>
    </row>
    <row r="33" spans="1:30" ht="145.19999999999999" x14ac:dyDescent="0.3">
      <c r="A33" s="9" t="s">
        <v>90</v>
      </c>
      <c r="B33" s="7"/>
      <c r="C33" s="10" t="s">
        <v>91</v>
      </c>
      <c r="D33" s="11" t="s">
        <v>35</v>
      </c>
      <c r="E33" s="12">
        <v>1</v>
      </c>
      <c r="F33" s="13"/>
      <c r="G33" s="13"/>
      <c r="H33" s="13">
        <v>313504.62</v>
      </c>
      <c r="I33" s="13">
        <f t="shared" si="0"/>
        <v>313504.62</v>
      </c>
      <c r="J33" s="13"/>
      <c r="K33" s="14"/>
      <c r="L33" s="15" t="s">
        <v>92</v>
      </c>
      <c r="M33" s="7"/>
      <c r="N33" s="7"/>
      <c r="O33" s="7"/>
    </row>
    <row r="34" spans="1:30" ht="145.19999999999999" x14ac:dyDescent="0.3">
      <c r="A34" s="9" t="s">
        <v>93</v>
      </c>
      <c r="B34" s="7"/>
      <c r="C34" s="10" t="s">
        <v>94</v>
      </c>
      <c r="D34" s="11" t="s">
        <v>35</v>
      </c>
      <c r="E34" s="12">
        <v>1</v>
      </c>
      <c r="F34" s="13"/>
      <c r="G34" s="13"/>
      <c r="H34" s="13">
        <v>313504.62</v>
      </c>
      <c r="I34" s="13">
        <f t="shared" si="0"/>
        <v>313504.62</v>
      </c>
      <c r="J34" s="13"/>
      <c r="K34" s="14"/>
      <c r="L34" s="15" t="s">
        <v>92</v>
      </c>
      <c r="M34" s="7"/>
      <c r="N34" s="7"/>
      <c r="O34" s="7"/>
    </row>
    <row r="35" spans="1:30" ht="145.19999999999999" x14ac:dyDescent="0.3">
      <c r="A35" s="9" t="s">
        <v>95</v>
      </c>
      <c r="B35" s="7"/>
      <c r="C35" s="10" t="s">
        <v>96</v>
      </c>
      <c r="D35" s="11" t="s">
        <v>35</v>
      </c>
      <c r="E35" s="12">
        <v>1</v>
      </c>
      <c r="F35" s="13"/>
      <c r="G35" s="13"/>
      <c r="H35" s="13">
        <v>331822.92</v>
      </c>
      <c r="I35" s="13">
        <f t="shared" si="0"/>
        <v>331822.92</v>
      </c>
      <c r="J35" s="13"/>
      <c r="K35" s="14"/>
      <c r="L35" s="15" t="s">
        <v>97</v>
      </c>
      <c r="M35" s="7"/>
      <c r="N35" s="7"/>
      <c r="O35" s="7"/>
    </row>
    <row r="36" spans="1:30" ht="145.19999999999999" x14ac:dyDescent="0.3">
      <c r="A36" s="9" t="s">
        <v>98</v>
      </c>
      <c r="B36" s="7"/>
      <c r="C36" s="10" t="s">
        <v>99</v>
      </c>
      <c r="D36" s="11" t="s">
        <v>35</v>
      </c>
      <c r="E36" s="12">
        <v>1</v>
      </c>
      <c r="F36" s="13"/>
      <c r="G36" s="13"/>
      <c r="H36" s="13">
        <v>129301.03</v>
      </c>
      <c r="I36" s="13">
        <f t="shared" si="0"/>
        <v>129301.03</v>
      </c>
      <c r="J36" s="13"/>
      <c r="K36" s="14"/>
      <c r="L36" s="15" t="s">
        <v>100</v>
      </c>
      <c r="M36" s="7"/>
      <c r="N36" s="7"/>
      <c r="O36" s="7"/>
    </row>
    <row r="37" spans="1:30" ht="145.19999999999999" x14ac:dyDescent="0.3">
      <c r="A37" s="9" t="s">
        <v>101</v>
      </c>
      <c r="B37" s="7"/>
      <c r="C37" s="10" t="s">
        <v>102</v>
      </c>
      <c r="D37" s="11" t="s">
        <v>35</v>
      </c>
      <c r="E37" s="12">
        <v>1</v>
      </c>
      <c r="F37" s="13"/>
      <c r="G37" s="13"/>
      <c r="H37" s="13">
        <v>254886.06</v>
      </c>
      <c r="I37" s="13">
        <f t="shared" si="0"/>
        <v>254886.06</v>
      </c>
      <c r="J37" s="13"/>
      <c r="K37" s="14"/>
      <c r="L37" s="15" t="s">
        <v>103</v>
      </c>
      <c r="M37" s="7"/>
      <c r="N37" s="7"/>
      <c r="O37" s="7"/>
    </row>
    <row r="38" spans="1:30" ht="13.8" x14ac:dyDescent="0.3">
      <c r="A38" s="9" t="s">
        <v>104</v>
      </c>
      <c r="B38" s="7"/>
      <c r="C38" s="10" t="s">
        <v>105</v>
      </c>
      <c r="D38" s="16" t="s">
        <v>106</v>
      </c>
      <c r="E38" s="12">
        <v>20</v>
      </c>
      <c r="F38" s="13"/>
      <c r="G38" s="13"/>
      <c r="H38" s="13">
        <v>16104</v>
      </c>
      <c r="I38" s="13">
        <f t="shared" si="0"/>
        <v>322080</v>
      </c>
      <c r="J38" s="13"/>
      <c r="K38" s="14"/>
      <c r="L38" s="15" t="s">
        <v>107</v>
      </c>
      <c r="M38" s="7"/>
      <c r="N38" s="7"/>
      <c r="O38" s="7"/>
    </row>
    <row r="39" spans="1:30" ht="15.6" x14ac:dyDescent="0.3">
      <c r="A39" s="4" t="s">
        <v>108</v>
      </c>
      <c r="B39" s="7"/>
      <c r="C39" s="10"/>
      <c r="D39" s="16"/>
      <c r="E39" s="12"/>
      <c r="F39" s="13"/>
      <c r="G39" s="13"/>
      <c r="H39" s="13"/>
      <c r="I39" s="13"/>
      <c r="J39" s="13"/>
      <c r="K39" s="14"/>
      <c r="L39" s="15"/>
      <c r="M39" s="7"/>
      <c r="N39" s="7"/>
      <c r="O39" s="7"/>
    </row>
    <row r="40" spans="1:30" ht="13.8" x14ac:dyDescent="0.3">
      <c r="A40" s="9" t="s">
        <v>109</v>
      </c>
      <c r="B40" s="7"/>
      <c r="C40" s="10" t="s">
        <v>110</v>
      </c>
      <c r="D40" s="16" t="s">
        <v>18</v>
      </c>
      <c r="E40" s="12">
        <v>1486</v>
      </c>
      <c r="F40" s="13"/>
      <c r="G40" s="13"/>
      <c r="H40" s="30">
        <v>8052</v>
      </c>
      <c r="I40" s="13">
        <f t="shared" si="0"/>
        <v>11965272</v>
      </c>
      <c r="J40" s="13"/>
      <c r="K40" s="14"/>
      <c r="L40" s="15" t="s">
        <v>111</v>
      </c>
      <c r="M40" s="7"/>
      <c r="N40" s="7"/>
      <c r="O40" s="7"/>
    </row>
    <row r="41" spans="1:30" ht="13.8" x14ac:dyDescent="0.3">
      <c r="A41" s="9" t="s">
        <v>112</v>
      </c>
      <c r="B41" s="7"/>
      <c r="C41" s="10" t="s">
        <v>113</v>
      </c>
      <c r="D41" s="16" t="s">
        <v>114</v>
      </c>
      <c r="E41" s="17">
        <v>12.6</v>
      </c>
      <c r="F41" s="13"/>
      <c r="G41" s="13"/>
      <c r="H41" s="30">
        <v>161040</v>
      </c>
      <c r="I41" s="13">
        <f t="shared" si="0"/>
        <v>2029104</v>
      </c>
      <c r="J41" s="13"/>
      <c r="K41" s="14"/>
      <c r="L41" s="15" t="s">
        <v>111</v>
      </c>
      <c r="M41" s="7"/>
      <c r="N41" s="7"/>
      <c r="O41" s="7"/>
    </row>
    <row r="42" spans="1:30" ht="13.8" x14ac:dyDescent="0.3">
      <c r="A42" s="9" t="s">
        <v>115</v>
      </c>
      <c r="B42" s="7"/>
      <c r="C42" s="10" t="s">
        <v>116</v>
      </c>
      <c r="D42" s="16" t="s">
        <v>22</v>
      </c>
      <c r="E42" s="12">
        <v>100</v>
      </c>
      <c r="F42" s="13"/>
      <c r="G42" s="13"/>
      <c r="H42" s="13">
        <v>1006.5</v>
      </c>
      <c r="I42" s="13">
        <f t="shared" si="0"/>
        <v>100650</v>
      </c>
      <c r="J42" s="13"/>
      <c r="K42" s="14"/>
      <c r="L42" s="15" t="s">
        <v>111</v>
      </c>
      <c r="M42" s="7"/>
      <c r="N42" s="7"/>
      <c r="O42" s="7"/>
    </row>
    <row r="43" spans="1:30" x14ac:dyDescent="0.3">
      <c r="G43" s="19"/>
      <c r="H43" s="19"/>
      <c r="I43" s="19"/>
      <c r="J43" s="19"/>
    </row>
    <row r="44" spans="1:30" s="26" customFormat="1" ht="15.6" x14ac:dyDescent="0.3">
      <c r="A44" s="27" t="s">
        <v>117</v>
      </c>
      <c r="B44" s="28"/>
      <c r="C44" s="28"/>
      <c r="D44" s="28"/>
      <c r="E44" s="29"/>
      <c r="F44" s="21"/>
      <c r="G44" s="21"/>
      <c r="H44" s="22"/>
      <c r="I44" s="23">
        <f>SUM(I2:I42)</f>
        <v>41301858.550000004</v>
      </c>
      <c r="J44" s="24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</row>
    <row r="45" spans="1:30" s="26" customFormat="1" ht="15.6" x14ac:dyDescent="0.3">
      <c r="A45" s="27" t="s">
        <v>118</v>
      </c>
      <c r="B45" s="28"/>
      <c r="C45" s="28"/>
      <c r="D45" s="28"/>
      <c r="E45" s="29"/>
      <c r="F45" s="21"/>
      <c r="G45" s="21"/>
      <c r="H45" s="22"/>
      <c r="I45" s="23">
        <f>I44/122*22</f>
        <v>7447876.131967213</v>
      </c>
      <c r="J45" s="24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</row>
  </sheetData>
  <mergeCells count="2">
    <mergeCell ref="A44:E44"/>
    <mergeCell ref="A45:E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2026-01-15T11:40:07Z</dcterms:created>
  <dcterms:modified xsi:type="dcterms:W3CDTF">2026-01-19T10:05:52Z</dcterms:modified>
</cp:coreProperties>
</file>