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680" yWindow="-120" windowWidth="20730" windowHeight="11760"/>
  </bookViews>
  <sheets>
    <sheet name="Мои данные" sheetId="9" r:id="rId1"/>
  </sheets>
  <definedNames>
    <definedName name="Print_Titles" localSheetId="0">'Мои данные'!$23:$23</definedName>
    <definedName name="_xlnm.Print_Titles" localSheetId="0">'Мои данные'!$23:$23</definedName>
  </definedNames>
  <calcPr calcId="145621"/>
  <fileRecoveryPr repairLoad="1"/>
</workbook>
</file>

<file path=xl/calcChain.xml><?xml version="1.0" encoding="utf-8"?>
<calcChain xmlns="http://schemas.openxmlformats.org/spreadsheetml/2006/main">
  <c r="G67" i="9" l="1"/>
  <c r="G64" i="9"/>
  <c r="G63" i="9"/>
  <c r="G65" i="9" s="1"/>
  <c r="G69" i="9" s="1"/>
  <c r="G58" i="9"/>
  <c r="G59" i="9" s="1"/>
  <c r="G55" i="9"/>
  <c r="G54" i="9"/>
  <c r="G53" i="9"/>
  <c r="G52" i="9"/>
  <c r="G51" i="9"/>
  <c r="G50" i="9"/>
  <c r="G49" i="9"/>
  <c r="G47" i="9"/>
  <c r="G46" i="9"/>
  <c r="G45" i="9"/>
  <c r="G44" i="9"/>
  <c r="G43" i="9"/>
  <c r="G42" i="9"/>
  <c r="G29" i="9"/>
  <c r="G25" i="9"/>
  <c r="G26" i="9" s="1"/>
  <c r="G28" i="9"/>
  <c r="G39" i="9" s="1"/>
  <c r="G56" i="9" l="1"/>
  <c r="G60" i="9" s="1"/>
  <c r="G70" i="9" s="1"/>
</calcChain>
</file>

<file path=xl/comments1.xml><?xml version="1.0" encoding="utf-8"?>
<comments xmlns="http://schemas.openxmlformats.org/spreadsheetml/2006/main">
  <authors>
    <author>A.Shatalov</author>
    <author>Andrey</author>
    <author>kdedova</author>
    <author>TPokrovskaya</author>
    <author>Alex Sosedko</author>
    <author>&lt;&gt;</author>
  </authors>
  <commentList>
    <comment ref="A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Титул::&lt;Наименование стройки&gt;</t>
        </r>
      </text>
    </comment>
    <comment ref="A14" authorId="0">
      <text>
        <r>
          <rPr>
            <sz val="9"/>
            <color indexed="81"/>
            <rFont val="Tahoma"/>
            <family val="2"/>
            <charset val="204"/>
          </rPr>
          <t xml:space="preserve"> Титул::на &lt;Наименование локальной сметы&gt; &lt;Наименование объекта&gt;</t>
        </r>
      </text>
    </comment>
    <comment ref="C1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 &lt;Основание&gt;</t>
        </r>
      </text>
    </comment>
    <comment ref="C18" authorId="2">
      <text>
        <r>
          <rPr>
            <sz val="8"/>
            <color indexed="81"/>
            <rFont val="Tahoma"/>
            <family val="2"/>
            <charset val="204"/>
          </rPr>
          <t xml:space="preserve"> ИтогоБИМ::&lt;Итого по расчету&gt;</t>
        </r>
      </text>
    </comment>
    <comment ref="C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Титул::&lt;подпись 102 значение&gt;</t>
        </r>
      </text>
    </comment>
    <comment ref="A23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 &lt;Номер позиции по смете&gt;</t>
        </r>
      </text>
    </comment>
    <comment ref="B23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 &lt;Наименование (текстовая часть) расценки&gt;                                         &lt;Формула расчета стоимости единицы&gt;
&lt;Обоснование коэффициентов&gt;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ЛокСмета::&lt;Обоснование (код) позиции&gt;
&lt;Комментарии из базы данных к расценке&gt;
&lt;Примечание&gt;</t>
        </r>
      </text>
    </comment>
    <comment ref="D23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 &lt;Ед. измерения по расценке&gt;</t>
        </r>
      </text>
    </comment>
    <comment ref="E23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 &lt;Количество всего (физ. объем) по позиции&gt; </t>
        </r>
      </text>
    </comment>
    <comment ref="F23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ЛокСмета::&lt;ПЗ по позиции на единицу в базисных ценах с учетом всех к-тов&gt;</t>
        </r>
      </text>
    </comment>
    <comment ref="H23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ЛокСмета::&lt;ИТОГО ПЗ по позиции для БИМ&gt;</t>
        </r>
      </text>
    </comment>
    <comment ref="B73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Хвост::&lt;Составил&gt;</t>
        </r>
      </text>
    </comment>
  </commentList>
</comments>
</file>

<file path=xl/sharedStrings.xml><?xml version="1.0" encoding="utf-8"?>
<sst xmlns="http://schemas.openxmlformats.org/spreadsheetml/2006/main" count="139" uniqueCount="107">
  <si>
    <t>(наименование работ и затрат, наименование объекта)</t>
  </si>
  <si>
    <t>№ п/п</t>
  </si>
  <si>
    <t>Основание</t>
  </si>
  <si>
    <t>Сметная стоимость</t>
  </si>
  <si>
    <t>Наименование работ</t>
  </si>
  <si>
    <t>Кол-во</t>
  </si>
  <si>
    <t>Ед. изм.</t>
  </si>
  <si>
    <t>(наименование стройки)</t>
  </si>
  <si>
    <t>Материалы</t>
  </si>
  <si>
    <t xml:space="preserve"> шт</t>
  </si>
  <si>
    <t>Составлен(а) в текущих ценах</t>
  </si>
  <si>
    <t>ООО «РС-ГРУПП»</t>
  </si>
  <si>
    <t>Директор _______________/Намазов Р.Т./</t>
  </si>
  <si>
    <t>"___" __________ 2025г</t>
  </si>
  <si>
    <t>Раздел 1. Мобилизация</t>
  </si>
  <si>
    <t>комплект</t>
  </si>
  <si>
    <t>Стоимость материалов, руб</t>
  </si>
  <si>
    <t>Стоимость работ, руб</t>
  </si>
  <si>
    <t>1</t>
  </si>
  <si>
    <t>Раздел 2 Временные здания и сооружения</t>
  </si>
  <si>
    <t>Устройство временных зданий, ограждения бытового городка и зон производства работ, временное водоснабжение,  временное подключение электричества и освещения</t>
  </si>
  <si>
    <t>Работы по обеспечению требований ТБ и ОТ при демонтажных работах в условиях действующего предприятия</t>
  </si>
  <si>
    <t>м3</t>
  </si>
  <si>
    <t>Доска обрезная 50 мм ( 300м2)</t>
  </si>
  <si>
    <t>Пленка ПВХ (120 мкм)</t>
  </si>
  <si>
    <t>м2</t>
  </si>
  <si>
    <t>Сетка защитно-улавливающая СЗУ3,5х12 в комплекте с крепежем</t>
  </si>
  <si>
    <t>Брезент огнеупорный пл.390</t>
  </si>
  <si>
    <t>шт</t>
  </si>
  <si>
    <t>Брезент огнеупорный пл.390 (завеса стен)</t>
  </si>
  <si>
    <t>Емкость для воды 10 м3(п/э)</t>
  </si>
  <si>
    <t>12</t>
  </si>
  <si>
    <t>Доска необрезная 40 мм ( 480м2) (ходовой настил)</t>
  </si>
  <si>
    <t>Труба П/Э160 5 м</t>
  </si>
  <si>
    <t>ИТОГО по разделу 1</t>
  </si>
  <si>
    <t>ИТОГО по разделу 2</t>
  </si>
  <si>
    <t>Перебазировка  строительного оборудования,вагон-бытовок(8 шт), пункта охраны, мойка колес</t>
  </si>
  <si>
    <t>Раздел 3 Демонтажные работы</t>
  </si>
  <si>
    <t>2.1</t>
  </si>
  <si>
    <t>2.2</t>
  </si>
  <si>
    <t>3.1.1</t>
  </si>
  <si>
    <t xml:space="preserve"> Элемент мягкой кровли ( рубероид)</t>
  </si>
  <si>
    <t>10991,78</t>
  </si>
  <si>
    <t>Стяжка цементно-песчаная,битумная</t>
  </si>
  <si>
    <t>285,9</t>
  </si>
  <si>
    <t>9637</t>
  </si>
  <si>
    <t>Ж/б плиты покрытия,бортовые плиты</t>
  </si>
  <si>
    <t xml:space="preserve"> Элемент мягкой кровли (утеплитель мин.вата 3 слоя)</t>
  </si>
  <si>
    <t>2235,7</t>
  </si>
  <si>
    <t xml:space="preserve"> Элемент мягкой кровли (проф.лист)</t>
  </si>
  <si>
    <t>745,2</t>
  </si>
  <si>
    <t>Прочие элементы кровли (воронки,листвоуловители,остекление фонарей,торцевые стены фонарей</t>
  </si>
  <si>
    <t>3.1.2</t>
  </si>
  <si>
    <t>3.1.3</t>
  </si>
  <si>
    <t>3.1.4</t>
  </si>
  <si>
    <t>3.1.5</t>
  </si>
  <si>
    <t>3.1.6</t>
  </si>
  <si>
    <t>Раздел 3.2 Демонтаж кровли здания в/о А/4-А* /Ях/ 1-2 (том 1.2)</t>
  </si>
  <si>
    <t>Раздел 3.1 Демонтаж кровли здания в/о А-А* / 2-16 (том 1.1)</t>
  </si>
  <si>
    <t>2762,89</t>
  </si>
  <si>
    <t>61,38</t>
  </si>
  <si>
    <t>30</t>
  </si>
  <si>
    <t xml:space="preserve"> Элемент мягкой кровли (утеплитель пенопласт)</t>
  </si>
  <si>
    <t>2458,36</t>
  </si>
  <si>
    <t>2142,64</t>
  </si>
  <si>
    <t xml:space="preserve"> Элемент мягкой кровли (асбестоцементный лист)</t>
  </si>
  <si>
    <t>463,24</t>
  </si>
  <si>
    <t xml:space="preserve"> Итого по разделу 3.1 и 3.2 Демонтаж кровли здания</t>
  </si>
  <si>
    <t>3.2.1</t>
  </si>
  <si>
    <t>3.2.2</t>
  </si>
  <si>
    <t>3.2.3</t>
  </si>
  <si>
    <t>3.2.4</t>
  </si>
  <si>
    <t>3.2.5</t>
  </si>
  <si>
    <t>3.2.6</t>
  </si>
  <si>
    <t>3.2.7</t>
  </si>
  <si>
    <t>Раздел 3.3 Демонтаж МК покрытия здания в/о А-А* / 2-16 (том 1.1),в/о А/4-А* /Ях/ 1-2 (том 1.2)</t>
  </si>
  <si>
    <t>Прочие элементы кровли (воронки,листвоуловители,остекление фонарей,торцевые стены фонарей,кирпичных стен парапетов, карнихных плит)</t>
  </si>
  <si>
    <t>Металлоконструкции покрытия ( прогоны,распорки, вертикальные и горизонтальные связи, фахверки фонарей, лестницы</t>
  </si>
  <si>
    <t>т</t>
  </si>
  <si>
    <t>60935,89</t>
  </si>
  <si>
    <t>65,04</t>
  </si>
  <si>
    <t>3.3.1</t>
  </si>
  <si>
    <t>Итого по разделу 3.3 Демонтаж МК покрытия здания в/о А-А* / 2-16 (том 1.1),в/о А/4-А* /Ях/ 1-2 (том 1.2)</t>
  </si>
  <si>
    <t>Итого по разделу 3 Демонтажные работы</t>
  </si>
  <si>
    <t>Раздел 4 Монтажные работы</t>
  </si>
  <si>
    <t>Раздел 4.1 Монтаж МК покрытия здания в/о А-А* / 2-16 (том 1.1),в/о А/4-А* /Ях/ 1-2 (том 1.2)</t>
  </si>
  <si>
    <t>Примечание</t>
  </si>
  <si>
    <t xml:space="preserve">Изготовление , монтаж и усиление элемениов МК покрытия ( прогоны,распорки, вертикальные и горизонтальные связи,) </t>
  </si>
  <si>
    <t>не учтен в расчете объем металла на изготовление и монтаж фахверков, лестниц, внутр.ходовых площадок,защитных сеток- 54,945 т</t>
  </si>
  <si>
    <t>141,674</t>
  </si>
  <si>
    <t>4.1.1</t>
  </si>
  <si>
    <t>СМР и ремонт парапетов,карнизного свеса</t>
  </si>
  <si>
    <t>4,1.2</t>
  </si>
  <si>
    <t xml:space="preserve"> Итого по разделу 4.1. Монтаж МК покрытия здания в/о А-А* / 2-16 (том 1.1),в/о А/4-А* /Ях/ 1-2 (том 1.2)</t>
  </si>
  <si>
    <t>Раздел 4.2 Защита МК покрытия здания в/о А-А* / 2-16 (том 1.1),в/о А/4-А* /Ях/ 1-2 (том 1.2)</t>
  </si>
  <si>
    <t>4.2.1</t>
  </si>
  <si>
    <t>кирпичная кладка, отштукатуривание парапета, устройство карнизного свеса</t>
  </si>
  <si>
    <t>16393</t>
  </si>
  <si>
    <t>Подготовка поверхности (снятие старой краски,обезжиривание) и покраска МК покрытия здания грунт-эмаоью ГФ-021</t>
  </si>
  <si>
    <t>Итого по разделу 4.2. Монтаж МК покрытия здания в/о А-А* / 2-16 (том 1.1),в/о А/4-А* /Ях/ 1-2 (том 1.2)</t>
  </si>
  <si>
    <t>Итого по разделу 4 Монтажные работы</t>
  </si>
  <si>
    <t>Всего, руб без НДС</t>
  </si>
  <si>
    <t>ВСЕГО</t>
  </si>
  <si>
    <t>\</t>
  </si>
  <si>
    <t>Демонтаж и монтаж кровли и покрытия эдания цеха М6</t>
  </si>
  <si>
    <t>на 01.09.2025 г</t>
  </si>
  <si>
    <t>проект 6-2024-АС.1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</si>
</sst>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0\ _₽_-;\-* #,##0.00\ _₽_-;_-* &quot;-&quot;??\ _₽_-;_-@_-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8"/>
      <color indexed="81"/>
      <name val="Tahoma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i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b/>
      <sz val="9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3"/>
      <color theme="3"/>
      <name val="Calibri"/>
      <family val="2"/>
      <charset val="204"/>
      <scheme val="minor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i/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1">
      <alignment horizontal="center"/>
    </xf>
    <xf numFmtId="0" fontId="2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3" fillId="0" borderId="0">
      <alignment horizontal="right" vertical="top" wrapText="1"/>
    </xf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1">
      <alignment horizontal="center" wrapText="1"/>
    </xf>
    <xf numFmtId="0" fontId="2" fillId="0" borderId="0">
      <alignment vertical="top"/>
    </xf>
    <xf numFmtId="0" fontId="2" fillId="0" borderId="0"/>
    <xf numFmtId="0" fontId="2" fillId="0" borderId="0"/>
    <xf numFmtId="0" fontId="6" fillId="0" borderId="0" applyFill="0" applyProtection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3" fillId="0" borderId="1">
      <alignment horizontal="center" wrapText="1"/>
    </xf>
    <xf numFmtId="0" fontId="2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3" fillId="0" borderId="0"/>
    <xf numFmtId="0" fontId="19" fillId="0" borderId="6" applyNumberFormat="0" applyFill="0" applyAlignment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164" fontId="2" fillId="0" borderId="0" applyFont="0" applyFill="0" applyBorder="0" applyAlignment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8" fillId="0" borderId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/>
    </xf>
    <xf numFmtId="0" fontId="7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right" vertical="top"/>
    </xf>
    <xf numFmtId="0" fontId="3" fillId="0" borderId="0" xfId="0" applyFont="1"/>
    <xf numFmtId="0" fontId="6" fillId="0" borderId="0" xfId="18"/>
    <xf numFmtId="0" fontId="3" fillId="0" borderId="0" xfId="24" applyAlignment="1"/>
    <xf numFmtId="0" fontId="11" fillId="0" borderId="0" xfId="18" applyFont="1" applyAlignment="1">
      <alignment vertical="top"/>
    </xf>
    <xf numFmtId="0" fontId="3" fillId="0" borderId="0" xfId="18" applyFont="1" applyAlignment="1">
      <alignment horizontal="right" vertical="top"/>
    </xf>
    <xf numFmtId="0" fontId="12" fillId="0" borderId="0" xfId="0" applyFont="1"/>
    <xf numFmtId="0" fontId="12" fillId="0" borderId="0" xfId="24" applyFont="1" applyAlignment="1"/>
    <xf numFmtId="0" fontId="11" fillId="0" borderId="0" xfId="0" applyFont="1" applyAlignment="1">
      <alignment vertical="top"/>
    </xf>
    <xf numFmtId="0" fontId="14" fillId="0" borderId="0" xfId="24" applyFont="1" applyAlignment="1">
      <alignment wrapText="1"/>
    </xf>
    <xf numFmtId="0" fontId="1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18" applyFont="1"/>
    <xf numFmtId="49" fontId="5" fillId="0" borderId="0" xfId="18" applyNumberFormat="1" applyFont="1" applyAlignment="1">
      <alignment horizontal="left" vertical="top"/>
    </xf>
    <xf numFmtId="0" fontId="5" fillId="0" borderId="0" xfId="18" applyFont="1" applyAlignment="1">
      <alignment horizontal="left" vertical="top" wrapText="1"/>
    </xf>
    <xf numFmtId="0" fontId="5" fillId="0" borderId="0" xfId="18" applyFont="1" applyAlignment="1">
      <alignment horizontal="center" vertical="top" wrapText="1"/>
    </xf>
    <xf numFmtId="0" fontId="5" fillId="0" borderId="0" xfId="18" applyFont="1" applyAlignment="1">
      <alignment horizontal="right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5" fillId="0" borderId="0" xfId="24" applyFont="1" applyAlignment="1">
      <alignment vertical="center"/>
    </xf>
    <xf numFmtId="3" fontId="5" fillId="0" borderId="0" xfId="11" applyNumberFormat="1" applyFont="1" applyAlignment="1">
      <alignment vertical="center"/>
    </xf>
    <xf numFmtId="0" fontId="5" fillId="0" borderId="0" xfId="25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25" applyFont="1">
      <alignment horizontal="left" vertical="top"/>
    </xf>
    <xf numFmtId="49" fontId="22" fillId="0" borderId="0" xfId="0" applyNumberFormat="1" applyFont="1"/>
    <xf numFmtId="0" fontId="22" fillId="0" borderId="0" xfId="0" applyFont="1"/>
    <xf numFmtId="3" fontId="22" fillId="0" borderId="0" xfId="11" applyNumberFormat="1" applyFont="1" applyAlignment="1">
      <alignment vertical="center"/>
    </xf>
    <xf numFmtId="0" fontId="9" fillId="0" borderId="4" xfId="14" applyFont="1" applyBorder="1">
      <alignment horizont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23" fillId="0" borderId="4" xfId="0" applyNumberFormat="1" applyFont="1" applyBorder="1" applyAlignment="1">
      <alignment horizontal="right" vertical="top" wrapText="1"/>
    </xf>
    <xf numFmtId="0" fontId="5" fillId="0" borderId="0" xfId="0" applyFont="1"/>
    <xf numFmtId="0" fontId="0" fillId="0" borderId="0" xfId="0"/>
    <xf numFmtId="0" fontId="5" fillId="0" borderId="0" xfId="0" applyFont="1" applyAlignment="1">
      <alignment horizontal="right"/>
    </xf>
    <xf numFmtId="0" fontId="27" fillId="0" borderId="0" xfId="79" applyFont="1" applyAlignment="1">
      <alignment horizontal="left" vertical="center"/>
    </xf>
    <xf numFmtId="0" fontId="27" fillId="0" borderId="0" xfId="79" applyFont="1" applyAlignment="1">
      <alignment horizontal="left" vertical="top"/>
    </xf>
    <xf numFmtId="0" fontId="5" fillId="0" borderId="0" xfId="24" applyFont="1">
      <alignment horizontal="center"/>
    </xf>
    <xf numFmtId="0" fontId="5" fillId="0" borderId="0" xfId="75" applyFont="1" applyAlignment="1">
      <alignment horizontal="left" vertical="top"/>
    </xf>
    <xf numFmtId="0" fontId="5" fillId="0" borderId="0" xfId="75" applyFont="1"/>
    <xf numFmtId="0" fontId="27" fillId="0" borderId="0" xfId="79" applyFont="1" applyAlignment="1">
      <alignment horizontal="left" vertical="top" wrapText="1"/>
    </xf>
    <xf numFmtId="0" fontId="27" fillId="0" borderId="0" xfId="79" applyFont="1" applyAlignment="1">
      <alignment horizontal="center" vertical="top"/>
    </xf>
    <xf numFmtId="0" fontId="27" fillId="0" borderId="0" xfId="79" applyFont="1"/>
    <xf numFmtId="0" fontId="27" fillId="0" borderId="0" xfId="79" applyFont="1" applyAlignment="1">
      <alignment horizontal="right"/>
    </xf>
    <xf numFmtId="0" fontId="27" fillId="0" borderId="0" xfId="79" applyFont="1" applyAlignment="1">
      <alignment horizontal="center" vertical="top" wrapText="1"/>
    </xf>
    <xf numFmtId="0" fontId="5" fillId="0" borderId="0" xfId="75" applyFont="1" applyAlignment="1">
      <alignment horizontal="right"/>
    </xf>
    <xf numFmtId="0" fontId="20" fillId="0" borderId="0" xfId="0" applyFont="1" applyAlignment="1">
      <alignment horizontal="center" vertical="top"/>
    </xf>
    <xf numFmtId="49" fontId="26" fillId="0" borderId="1" xfId="0" applyNumberFormat="1" applyFont="1" applyBorder="1" applyAlignment="1">
      <alignment horizontal="left" vertical="top" wrapText="1"/>
    </xf>
    <xf numFmtId="0" fontId="14" fillId="0" borderId="0" xfId="79" applyFont="1" applyAlignment="1">
      <alignment horizontal="left" vertical="top"/>
    </xf>
    <xf numFmtId="0" fontId="27" fillId="0" borderId="0" xfId="79" applyFont="1" applyAlignment="1">
      <alignment horizontal="left" vertical="center"/>
    </xf>
    <xf numFmtId="0" fontId="14" fillId="0" borderId="0" xfId="79" applyFont="1" applyAlignment="1">
      <alignment horizontal="right" vertical="top"/>
    </xf>
    <xf numFmtId="0" fontId="27" fillId="0" borderId="0" xfId="79" applyFont="1" applyAlignment="1">
      <alignment horizontal="right" vertical="center"/>
    </xf>
    <xf numFmtId="0" fontId="5" fillId="0" borderId="3" xfId="25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2" fillId="0" borderId="2" xfId="24" applyFont="1" applyBorder="1" applyAlignment="1">
      <alignment horizontal="center" wrapText="1"/>
    </xf>
    <xf numFmtId="0" fontId="20" fillId="0" borderId="3" xfId="18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2" fillId="0" borderId="3" xfId="24" applyFont="1" applyBorder="1" applyAlignment="1">
      <alignment horizontal="left" vertical="center"/>
    </xf>
    <xf numFmtId="0" fontId="22" fillId="0" borderId="2" xfId="24" applyFont="1" applyBorder="1" applyAlignment="1">
      <alignment horizontal="left" wrapText="1"/>
    </xf>
    <xf numFmtId="0" fontId="21" fillId="0" borderId="0" xfId="0" applyFont="1" applyAlignment="1">
      <alignment horizontal="right"/>
    </xf>
    <xf numFmtId="0" fontId="21" fillId="0" borderId="0" xfId="24" applyFont="1" applyAlignment="1">
      <alignment horizontal="left"/>
    </xf>
    <xf numFmtId="49" fontId="5" fillId="0" borderId="7" xfId="0" applyNumberFormat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9" fontId="23" fillId="0" borderId="7" xfId="0" applyNumberFormat="1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49" fontId="26" fillId="0" borderId="1" xfId="0" applyNumberFormat="1" applyFont="1" applyBorder="1" applyAlignment="1">
      <alignment horizontal="center" vertical="top" wrapText="1"/>
    </xf>
    <xf numFmtId="4" fontId="23" fillId="0" borderId="1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right" vertical="top"/>
    </xf>
    <xf numFmtId="49" fontId="23" fillId="0" borderId="8" xfId="0" applyNumberFormat="1" applyFont="1" applyBorder="1" applyAlignment="1">
      <alignment horizontal="left" vertical="top"/>
    </xf>
    <xf numFmtId="49" fontId="23" fillId="0" borderId="7" xfId="0" applyNumberFormat="1" applyFont="1" applyBorder="1" applyAlignment="1">
      <alignment horizontal="center" vertical="top" wrapText="1"/>
    </xf>
    <xf numFmtId="49" fontId="23" fillId="0" borderId="7" xfId="0" applyNumberFormat="1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4" fontId="2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49" fontId="2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4" fontId="5" fillId="0" borderId="1" xfId="0" applyNumberFormat="1" applyFont="1" applyBorder="1" applyAlignment="1">
      <alignment horizontal="left" vertical="top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25" applyFont="1" applyBorder="1" applyAlignment="1">
      <alignment horizontal="center" vertical="top"/>
    </xf>
    <xf numFmtId="0" fontId="5" fillId="0" borderId="0" xfId="25" applyFont="1" applyBorder="1" applyAlignment="1">
      <alignment horizontal="right"/>
    </xf>
    <xf numFmtId="164" fontId="7" fillId="0" borderId="2" xfId="28" applyFont="1" applyBorder="1" applyAlignment="1">
      <alignment horizontal="right" vertical="center"/>
    </xf>
  </cellXfs>
  <cellStyles count="84">
    <cellStyle name="Акт" xfId="1"/>
    <cellStyle name="АктМТСН" xfId="2"/>
    <cellStyle name="ВедРесурсов" xfId="3"/>
    <cellStyle name="ВедРесурсовАкт" xfId="4"/>
    <cellStyle name="Заголовок 2" xfId="27" builtinId="17" hidden="1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РесМет" xfId="12"/>
    <cellStyle name="ИтогоТекЦ" xfId="13"/>
    <cellStyle name="ЛокСмета" xfId="14"/>
    <cellStyle name="ЛокСмМТСН" xfId="15"/>
    <cellStyle name="М29" xfId="16"/>
    <cellStyle name="ОбСмета" xfId="17"/>
    <cellStyle name="Обычный" xfId="0" builtinId="0"/>
    <cellStyle name="Обычный 2" xfId="18"/>
    <cellStyle name="Обычный 2 10" xfId="69"/>
    <cellStyle name="Обычный 2 11" xfId="67"/>
    <cellStyle name="Обычный 2 12" xfId="65"/>
    <cellStyle name="Обычный 2 13" xfId="63"/>
    <cellStyle name="Обычный 2 14" xfId="61"/>
    <cellStyle name="Обычный 2 15" xfId="59"/>
    <cellStyle name="Обычный 2 16" xfId="57"/>
    <cellStyle name="Обычный 2 17" xfId="55"/>
    <cellStyle name="Обычный 2 18" xfId="53"/>
    <cellStyle name="Обычный 2 19" xfId="51"/>
    <cellStyle name="Обычный 2 2" xfId="77"/>
    <cellStyle name="Обычный 2 20" xfId="49"/>
    <cellStyle name="Обычный 2 21" xfId="48"/>
    <cellStyle name="Обычный 2 22" xfId="46"/>
    <cellStyle name="Обычный 2 23" xfId="44"/>
    <cellStyle name="Обычный 2 24" xfId="42"/>
    <cellStyle name="Обычный 2 25" xfId="41"/>
    <cellStyle name="Обычный 2 26" xfId="40"/>
    <cellStyle name="Обычный 2 27" xfId="39"/>
    <cellStyle name="Обычный 2 28" xfId="37"/>
    <cellStyle name="Обычный 2 29" xfId="35"/>
    <cellStyle name="Обычный 2 3" xfId="75"/>
    <cellStyle name="Обычный 2 30" xfId="33"/>
    <cellStyle name="Обычный 2 31" xfId="31"/>
    <cellStyle name="Обычный 2 32" xfId="29"/>
    <cellStyle name="Обычный 2 4" xfId="74"/>
    <cellStyle name="Обычный 2 5" xfId="73"/>
    <cellStyle name="Обычный 2 6" xfId="72"/>
    <cellStyle name="Обычный 2 7" xfId="82"/>
    <cellStyle name="Обычный 2 8" xfId="71"/>
    <cellStyle name="Обычный 2 9" xfId="70"/>
    <cellStyle name="Обычный 3" xfId="79"/>
    <cellStyle name="Обычный 3 2 2" xfId="80"/>
    <cellStyle name="Обычный 4" xfId="76"/>
    <cellStyle name="Параметр" xfId="19"/>
    <cellStyle name="ПеременныеСметы" xfId="20"/>
    <cellStyle name="РесСмета" xfId="21"/>
    <cellStyle name="СводкаСтоимРаб" xfId="22"/>
    <cellStyle name="СводРасч" xfId="23"/>
    <cellStyle name="Титул" xfId="24"/>
    <cellStyle name="Финансовый" xfId="28" builtinId="3"/>
    <cellStyle name="Финансовый 10" xfId="54"/>
    <cellStyle name="Финансовый 11" xfId="52"/>
    <cellStyle name="Финансовый 12" xfId="50"/>
    <cellStyle name="Финансовый 13" xfId="83"/>
    <cellStyle name="Финансовый 14" xfId="47"/>
    <cellStyle name="Финансовый 15" xfId="45"/>
    <cellStyle name="Финансовый 16" xfId="43"/>
    <cellStyle name="Финансовый 17" xfId="38"/>
    <cellStyle name="Финансовый 18" xfId="36"/>
    <cellStyle name="Финансовый 19" xfId="34"/>
    <cellStyle name="Финансовый 2" xfId="78"/>
    <cellStyle name="Финансовый 20" xfId="32"/>
    <cellStyle name="Финансовый 21" xfId="30"/>
    <cellStyle name="Финансовый 3" xfId="68"/>
    <cellStyle name="Финансовый 4" xfId="66"/>
    <cellStyle name="Финансовый 5" xfId="64"/>
    <cellStyle name="Финансовый 5 2" xfId="81"/>
    <cellStyle name="Финансовый 6" xfId="62"/>
    <cellStyle name="Финансовый 7" xfId="60"/>
    <cellStyle name="Финансовый 8" xfId="58"/>
    <cellStyle name="Финансовый 9" xfId="56"/>
    <cellStyle name="Хвост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P74"/>
  <sheetViews>
    <sheetView showGridLines="0" tabSelected="1" view="pageBreakPreview" topLeftCell="A31" zoomScale="150" zoomScaleNormal="100" zoomScaleSheetLayoutView="150" workbookViewId="0">
      <selection activeCell="H21" sqref="H21:H22"/>
    </sheetView>
  </sheetViews>
  <sheetFormatPr defaultRowHeight="12.75" x14ac:dyDescent="0.2"/>
  <cols>
    <col min="1" max="1" width="9.28515625" style="1" customWidth="1"/>
    <col min="2" max="2" width="43.140625" style="1" customWidth="1"/>
    <col min="3" max="3" width="8.85546875" style="1" customWidth="1"/>
    <col min="4" max="4" width="10.140625" style="1" customWidth="1"/>
    <col min="5" max="5" width="12.7109375" style="1" customWidth="1"/>
    <col min="6" max="6" width="14.140625" style="1" customWidth="1"/>
    <col min="7" max="7" width="13.140625" style="46" customWidth="1"/>
    <col min="8" max="8" width="34.140625" style="1" customWidth="1"/>
    <col min="9" max="16384" width="9.140625" style="1"/>
  </cols>
  <sheetData>
    <row r="1" spans="1:16" x14ac:dyDescent="0.2">
      <c r="A1" s="47"/>
      <c r="B1" s="47"/>
      <c r="C1" s="47"/>
      <c r="D1" s="47"/>
      <c r="E1" s="47"/>
      <c r="F1" s="47"/>
      <c r="G1" s="47"/>
      <c r="H1" s="48"/>
    </row>
    <row r="2" spans="1:16" x14ac:dyDescent="0.2">
      <c r="A2" s="52"/>
      <c r="B2" s="51"/>
      <c r="C2" s="53"/>
      <c r="D2" s="53"/>
      <c r="E2" s="53"/>
      <c r="F2" s="53"/>
      <c r="G2" s="53"/>
      <c r="H2" s="59"/>
    </row>
    <row r="3" spans="1:16" ht="15.75" x14ac:dyDescent="0.2">
      <c r="A3" s="62"/>
      <c r="B3" s="62"/>
      <c r="C3" s="53"/>
      <c r="D3" s="64"/>
      <c r="E3" s="64"/>
      <c r="F3" s="64"/>
      <c r="G3" s="64"/>
      <c r="H3" s="64"/>
    </row>
    <row r="4" spans="1:16" ht="15.75" x14ac:dyDescent="0.25">
      <c r="A4" s="50" t="s">
        <v>11</v>
      </c>
      <c r="B4" s="54"/>
      <c r="C4" s="53"/>
      <c r="D4" s="56"/>
      <c r="E4" s="56"/>
      <c r="F4" s="56"/>
      <c r="G4" s="56"/>
      <c r="H4" s="57"/>
    </row>
    <row r="5" spans="1:16" ht="15.75" x14ac:dyDescent="0.2">
      <c r="A5" s="47"/>
      <c r="B5" s="47"/>
      <c r="C5" s="53"/>
      <c r="D5" s="58"/>
      <c r="E5" s="55"/>
      <c r="F5" s="55"/>
      <c r="G5" s="55"/>
      <c r="H5" s="55"/>
    </row>
    <row r="6" spans="1:16" ht="15.75" x14ac:dyDescent="0.2">
      <c r="A6" s="63" t="s">
        <v>12</v>
      </c>
      <c r="B6" s="63"/>
      <c r="C6" s="65"/>
      <c r="D6" s="65"/>
      <c r="E6" s="65"/>
      <c r="F6" s="65"/>
      <c r="G6" s="65"/>
      <c r="H6" s="65"/>
      <c r="I6" s="11"/>
      <c r="J6" s="11"/>
      <c r="K6" s="11"/>
      <c r="L6" s="11"/>
      <c r="M6" s="11"/>
      <c r="N6" s="11"/>
      <c r="O6" s="11"/>
      <c r="P6" s="11"/>
    </row>
    <row r="7" spans="1:16" s="46" customFormat="1" ht="15.75" x14ac:dyDescent="0.2">
      <c r="A7" s="49" t="s">
        <v>13</v>
      </c>
      <c r="B7" s="49"/>
      <c r="C7" s="53"/>
      <c r="D7" s="65"/>
      <c r="E7" s="65"/>
      <c r="F7" s="65"/>
      <c r="G7" s="65"/>
      <c r="H7" s="65"/>
      <c r="I7" s="11"/>
      <c r="J7" s="11"/>
      <c r="K7" s="11"/>
      <c r="L7" s="11"/>
      <c r="M7" s="11"/>
      <c r="N7" s="11"/>
      <c r="O7" s="11"/>
      <c r="P7" s="11"/>
    </row>
    <row r="8" spans="1:16" s="46" customFormat="1" x14ac:dyDescent="0.2">
      <c r="A8" s="21"/>
      <c r="B8" s="21"/>
      <c r="C8" s="21"/>
      <c r="D8" s="21"/>
      <c r="E8" s="21"/>
      <c r="F8" s="21"/>
      <c r="G8" s="21"/>
      <c r="H8" s="21"/>
      <c r="I8" s="11"/>
      <c r="J8" s="11"/>
      <c r="K8" s="11"/>
      <c r="L8" s="11"/>
      <c r="M8" s="11"/>
      <c r="N8" s="11"/>
      <c r="O8" s="11"/>
      <c r="P8" s="11"/>
    </row>
    <row r="9" spans="1:16" ht="58.5" customHeight="1" x14ac:dyDescent="0.2">
      <c r="A9" s="71"/>
      <c r="B9" s="71"/>
      <c r="C9" s="71"/>
      <c r="D9" s="71"/>
      <c r="E9" s="71"/>
      <c r="F9" s="71"/>
      <c r="G9" s="71"/>
      <c r="H9" s="71"/>
      <c r="I9" s="12"/>
      <c r="J9" s="12"/>
      <c r="K9" s="12"/>
      <c r="L9" s="12"/>
      <c r="M9" s="12"/>
      <c r="N9" s="12"/>
      <c r="O9" s="12"/>
      <c r="P9" s="12"/>
    </row>
    <row r="10" spans="1:16" x14ac:dyDescent="0.2">
      <c r="A10" s="22"/>
      <c r="B10" s="72" t="s">
        <v>7</v>
      </c>
      <c r="C10" s="72"/>
      <c r="D10" s="72"/>
      <c r="E10" s="72"/>
      <c r="F10" s="72"/>
      <c r="G10" s="72"/>
      <c r="H10" s="72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A11" s="22"/>
      <c r="B11" s="23"/>
      <c r="C11" s="24"/>
      <c r="D11" s="21"/>
      <c r="E11" s="25"/>
      <c r="F11" s="25"/>
      <c r="G11" s="25"/>
      <c r="H11" s="25"/>
      <c r="I11" s="14"/>
      <c r="J11" s="14"/>
      <c r="K11" s="14"/>
      <c r="L11" s="14"/>
      <c r="M11" s="14"/>
      <c r="N11" s="14"/>
      <c r="O11" s="14"/>
      <c r="P11" s="14"/>
    </row>
    <row r="12" spans="1:16" ht="18.75" x14ac:dyDescent="0.3">
      <c r="A12" s="5"/>
      <c r="B12" s="76"/>
      <c r="C12" s="76"/>
      <c r="D12" s="77"/>
      <c r="E12" s="77"/>
      <c r="F12" s="77"/>
      <c r="G12" s="77"/>
      <c r="H12" s="77"/>
      <c r="I12" s="15"/>
      <c r="J12" s="15"/>
      <c r="L12" s="16"/>
      <c r="M12" s="16"/>
      <c r="N12" s="16"/>
      <c r="O12" s="15"/>
      <c r="P12" s="15"/>
    </row>
    <row r="13" spans="1:16" ht="15" x14ac:dyDescent="0.25">
      <c r="A13" s="6"/>
      <c r="B13" s="26"/>
      <c r="C13" s="26"/>
      <c r="D13" s="26"/>
      <c r="E13" s="26"/>
      <c r="F13" s="26"/>
      <c r="G13" s="26"/>
      <c r="H13" s="26"/>
      <c r="I13" s="17"/>
      <c r="J13" s="17"/>
      <c r="K13" s="17"/>
      <c r="L13" s="17"/>
      <c r="M13" s="17"/>
      <c r="N13" s="17"/>
      <c r="O13" s="17"/>
      <c r="P13" s="17"/>
    </row>
    <row r="14" spans="1:16" ht="30" customHeight="1" x14ac:dyDescent="0.25">
      <c r="A14" s="71" t="s">
        <v>104</v>
      </c>
      <c r="B14" s="71"/>
      <c r="C14" s="71"/>
      <c r="D14" s="71"/>
      <c r="E14" s="71"/>
      <c r="F14" s="71"/>
      <c r="G14" s="71"/>
      <c r="H14" s="71"/>
      <c r="I14" s="18"/>
      <c r="J14" s="18"/>
      <c r="K14" s="18"/>
      <c r="L14" s="18"/>
      <c r="M14" s="18"/>
      <c r="N14" s="18"/>
      <c r="O14" s="18"/>
      <c r="P14" s="18"/>
    </row>
    <row r="15" spans="1:16" x14ac:dyDescent="0.2">
      <c r="A15" s="7"/>
      <c r="B15" s="73" t="s">
        <v>0</v>
      </c>
      <c r="C15" s="73"/>
      <c r="D15" s="73"/>
      <c r="E15" s="73"/>
      <c r="F15" s="73"/>
      <c r="G15" s="73"/>
      <c r="H15" s="73"/>
      <c r="I15" s="17"/>
      <c r="J15" s="17"/>
      <c r="K15" s="17"/>
      <c r="L15" s="17"/>
      <c r="M15" s="17"/>
      <c r="N15" s="17"/>
      <c r="O15" s="17"/>
      <c r="P15" s="17"/>
    </row>
    <row r="16" spans="1:16" x14ac:dyDescent="0.2">
      <c r="A16" s="7"/>
      <c r="B16" s="27"/>
      <c r="C16" s="27"/>
      <c r="D16" s="27"/>
      <c r="E16" s="27"/>
      <c r="F16" s="27"/>
      <c r="G16" s="60"/>
      <c r="H16" s="27"/>
      <c r="I16" s="17"/>
      <c r="J16" s="17"/>
      <c r="K16" s="17"/>
      <c r="L16" s="17"/>
      <c r="M16" s="17"/>
      <c r="N16" s="17"/>
      <c r="O16" s="17"/>
      <c r="P16" s="17"/>
    </row>
    <row r="17" spans="1:16" ht="28.5" customHeight="1" x14ac:dyDescent="0.2">
      <c r="B17" s="33" t="s">
        <v>2</v>
      </c>
      <c r="C17" s="75" t="s">
        <v>106</v>
      </c>
      <c r="D17" s="75"/>
      <c r="E17" s="75"/>
      <c r="F17" s="75"/>
      <c r="G17" s="75"/>
      <c r="H17" s="75"/>
      <c r="I17" s="8"/>
      <c r="J17" s="9"/>
      <c r="K17" s="9"/>
      <c r="L17" s="9"/>
      <c r="M17" s="9"/>
      <c r="O17" s="9"/>
      <c r="P17" s="9"/>
    </row>
    <row r="18" spans="1:16" ht="16.5" customHeight="1" x14ac:dyDescent="0.2">
      <c r="B18" s="33" t="s">
        <v>3</v>
      </c>
      <c r="C18" s="115">
        <v>97591917.514559999</v>
      </c>
      <c r="D18" s="115"/>
      <c r="E18" s="35"/>
      <c r="F18" s="29"/>
      <c r="G18" s="29"/>
      <c r="H18" s="4"/>
      <c r="J18" s="4"/>
      <c r="L18" s="4"/>
      <c r="M18" s="9"/>
      <c r="O18" s="9"/>
      <c r="P18" s="9"/>
    </row>
    <row r="19" spans="1:16" ht="15" x14ac:dyDescent="0.2">
      <c r="B19" s="34" t="s">
        <v>10</v>
      </c>
      <c r="C19" s="74" t="s">
        <v>105</v>
      </c>
      <c r="D19" s="74"/>
      <c r="E19" s="28"/>
      <c r="F19" s="28"/>
      <c r="G19" s="28"/>
      <c r="I19" s="10"/>
      <c r="J19" s="3"/>
      <c r="K19" s="3"/>
      <c r="L19" s="9"/>
      <c r="M19" s="9"/>
      <c r="N19" s="9"/>
      <c r="O19" s="9"/>
      <c r="P19" s="9"/>
    </row>
    <row r="21" spans="1:16" ht="16.5" customHeight="1" x14ac:dyDescent="0.2">
      <c r="A21" s="67" t="s">
        <v>1</v>
      </c>
      <c r="B21" s="67" t="s">
        <v>4</v>
      </c>
      <c r="C21" s="67" t="s">
        <v>6</v>
      </c>
      <c r="D21" s="67" t="s">
        <v>5</v>
      </c>
      <c r="E21" s="67" t="s">
        <v>16</v>
      </c>
      <c r="F21" s="67" t="s">
        <v>17</v>
      </c>
      <c r="G21" s="67" t="s">
        <v>101</v>
      </c>
      <c r="H21" s="67" t="s">
        <v>86</v>
      </c>
    </row>
    <row r="22" spans="1:16" ht="36.75" customHeight="1" x14ac:dyDescent="0.2">
      <c r="A22" s="68"/>
      <c r="B22" s="68"/>
      <c r="C22" s="68"/>
      <c r="D22" s="68"/>
      <c r="E22" s="68"/>
      <c r="F22" s="68"/>
      <c r="G22" s="112"/>
      <c r="H22" s="68"/>
    </row>
    <row r="23" spans="1:16" ht="15" x14ac:dyDescent="0.25">
      <c r="A23" s="36">
        <v>1</v>
      </c>
      <c r="B23" s="36">
        <v>2</v>
      </c>
      <c r="C23" s="36">
        <v>3</v>
      </c>
      <c r="D23" s="36">
        <v>4</v>
      </c>
      <c r="E23" s="36">
        <v>5</v>
      </c>
      <c r="F23" s="36">
        <v>6</v>
      </c>
      <c r="G23" s="36"/>
      <c r="H23" s="36">
        <v>7</v>
      </c>
    </row>
    <row r="24" spans="1:16" s="2" customFormat="1" ht="22.15" customHeight="1" x14ac:dyDescent="0.2">
      <c r="A24" s="69" t="s">
        <v>14</v>
      </c>
      <c r="B24" s="70"/>
      <c r="C24" s="70"/>
      <c r="D24" s="70"/>
      <c r="E24" s="70"/>
      <c r="F24" s="70"/>
      <c r="G24" s="70"/>
      <c r="H24" s="70"/>
    </row>
    <row r="25" spans="1:16" s="2" customFormat="1" ht="38.25" x14ac:dyDescent="0.2">
      <c r="A25" s="37">
        <v>1</v>
      </c>
      <c r="B25" s="38" t="s">
        <v>36</v>
      </c>
      <c r="C25" s="37" t="s">
        <v>15</v>
      </c>
      <c r="D25" s="37" t="s">
        <v>18</v>
      </c>
      <c r="E25" s="39"/>
      <c r="F25" s="40">
        <v>680000</v>
      </c>
      <c r="G25" s="40">
        <f>E25+F25</f>
        <v>680000</v>
      </c>
      <c r="H25" s="40"/>
    </row>
    <row r="26" spans="1:16" s="2" customFormat="1" x14ac:dyDescent="0.2">
      <c r="A26" s="88"/>
      <c r="B26" s="93" t="s">
        <v>34</v>
      </c>
      <c r="C26" s="89"/>
      <c r="D26" s="89"/>
      <c r="E26" s="90"/>
      <c r="F26" s="91"/>
      <c r="G26" s="87">
        <f>G25</f>
        <v>680000</v>
      </c>
      <c r="H26" s="92"/>
    </row>
    <row r="27" spans="1:16" s="2" customFormat="1" x14ac:dyDescent="0.2">
      <c r="A27" s="81" t="s">
        <v>19</v>
      </c>
      <c r="B27" s="82"/>
      <c r="C27" s="82"/>
      <c r="D27" s="82"/>
      <c r="E27" s="82"/>
      <c r="F27" s="82"/>
      <c r="G27" s="82"/>
      <c r="H27" s="83"/>
    </row>
    <row r="28" spans="1:16" s="2" customFormat="1" ht="51" x14ac:dyDescent="0.2">
      <c r="A28" s="37" t="s">
        <v>38</v>
      </c>
      <c r="B28" s="38" t="s">
        <v>20</v>
      </c>
      <c r="C28" s="37" t="s">
        <v>15</v>
      </c>
      <c r="D28" s="37" t="s">
        <v>18</v>
      </c>
      <c r="E28" s="84">
        <v>1326890</v>
      </c>
      <c r="F28" s="40">
        <v>879495</v>
      </c>
      <c r="G28" s="40">
        <f>E28+F28</f>
        <v>2206385</v>
      </c>
      <c r="H28" s="40"/>
    </row>
    <row r="29" spans="1:16" s="2" customFormat="1" ht="38.25" x14ac:dyDescent="0.2">
      <c r="A29" s="37" t="s">
        <v>39</v>
      </c>
      <c r="B29" s="38" t="s">
        <v>21</v>
      </c>
      <c r="C29" s="37" t="s">
        <v>15</v>
      </c>
      <c r="D29" s="37" t="s">
        <v>18</v>
      </c>
      <c r="E29" s="84">
        <v>3174200</v>
      </c>
      <c r="F29" s="40">
        <v>3535714</v>
      </c>
      <c r="G29" s="40">
        <f>E29+F29</f>
        <v>6709914</v>
      </c>
      <c r="H29" s="40"/>
    </row>
    <row r="30" spans="1:16" s="2" customFormat="1" x14ac:dyDescent="0.2">
      <c r="A30" s="37"/>
      <c r="B30" s="61" t="s">
        <v>8</v>
      </c>
      <c r="C30" s="38"/>
      <c r="D30" s="37"/>
      <c r="E30" s="84"/>
      <c r="F30" s="40"/>
      <c r="G30" s="40"/>
      <c r="H30" s="40"/>
    </row>
    <row r="31" spans="1:16" s="2" customFormat="1" x14ac:dyDescent="0.2">
      <c r="A31" s="37"/>
      <c r="B31" s="61" t="s">
        <v>23</v>
      </c>
      <c r="C31" s="86" t="s">
        <v>22</v>
      </c>
      <c r="D31" s="85">
        <v>15</v>
      </c>
      <c r="E31" s="84"/>
      <c r="F31" s="40"/>
      <c r="G31" s="40"/>
      <c r="H31" s="40"/>
    </row>
    <row r="32" spans="1:16" s="2" customFormat="1" x14ac:dyDescent="0.2">
      <c r="A32" s="37"/>
      <c r="B32" s="61" t="s">
        <v>24</v>
      </c>
      <c r="C32" s="86" t="s">
        <v>25</v>
      </c>
      <c r="D32" s="85">
        <v>300</v>
      </c>
      <c r="E32" s="84"/>
      <c r="F32" s="40"/>
      <c r="G32" s="40"/>
      <c r="H32" s="40"/>
    </row>
    <row r="33" spans="1:8" s="2" customFormat="1" ht="25.5" x14ac:dyDescent="0.2">
      <c r="A33" s="37"/>
      <c r="B33" s="61" t="s">
        <v>26</v>
      </c>
      <c r="C33" s="86" t="s">
        <v>28</v>
      </c>
      <c r="D33" s="85">
        <v>12</v>
      </c>
      <c r="E33" s="84"/>
      <c r="F33" s="40"/>
      <c r="G33" s="40"/>
      <c r="H33" s="40"/>
    </row>
    <row r="34" spans="1:8" s="2" customFormat="1" x14ac:dyDescent="0.2">
      <c r="A34" s="37"/>
      <c r="B34" s="61" t="s">
        <v>27</v>
      </c>
      <c r="C34" s="86" t="s">
        <v>25</v>
      </c>
      <c r="D34" s="85">
        <v>300</v>
      </c>
      <c r="E34" s="84"/>
      <c r="F34" s="40"/>
      <c r="G34" s="40"/>
      <c r="H34" s="40"/>
    </row>
    <row r="35" spans="1:8" s="2" customFormat="1" x14ac:dyDescent="0.2">
      <c r="A35" s="37"/>
      <c r="B35" s="61" t="s">
        <v>29</v>
      </c>
      <c r="C35" s="86" t="s">
        <v>25</v>
      </c>
      <c r="D35" s="85">
        <v>600</v>
      </c>
      <c r="E35" s="84"/>
      <c r="F35" s="40"/>
      <c r="G35" s="40"/>
      <c r="H35" s="40"/>
    </row>
    <row r="36" spans="1:8" s="2" customFormat="1" ht="25.5" x14ac:dyDescent="0.2">
      <c r="A36" s="37"/>
      <c r="B36" s="61" t="s">
        <v>32</v>
      </c>
      <c r="C36" s="86" t="s">
        <v>22</v>
      </c>
      <c r="D36" s="85">
        <v>19.2</v>
      </c>
      <c r="E36" s="84"/>
      <c r="F36" s="40"/>
      <c r="G36" s="40"/>
      <c r="H36" s="40"/>
    </row>
    <row r="37" spans="1:8" s="2" customFormat="1" x14ac:dyDescent="0.2">
      <c r="A37" s="37"/>
      <c r="B37" s="61" t="s">
        <v>30</v>
      </c>
      <c r="C37" s="86" t="s">
        <v>9</v>
      </c>
      <c r="D37" s="86" t="s">
        <v>31</v>
      </c>
      <c r="E37" s="84"/>
      <c r="F37" s="40"/>
      <c r="G37" s="40"/>
      <c r="H37" s="40"/>
    </row>
    <row r="38" spans="1:8" s="2" customFormat="1" x14ac:dyDescent="0.2">
      <c r="A38" s="37">
        <v>11</v>
      </c>
      <c r="B38" s="61" t="s">
        <v>33</v>
      </c>
      <c r="C38" s="86" t="s">
        <v>9</v>
      </c>
      <c r="D38" s="86" t="s">
        <v>31</v>
      </c>
      <c r="E38" s="84"/>
      <c r="F38" s="40"/>
      <c r="G38" s="40"/>
      <c r="H38" s="40"/>
    </row>
    <row r="39" spans="1:8" s="2" customFormat="1" ht="18" customHeight="1" x14ac:dyDescent="0.2">
      <c r="A39" s="37"/>
      <c r="B39" s="98" t="s">
        <v>35</v>
      </c>
      <c r="C39" s="86"/>
      <c r="D39" s="86"/>
      <c r="E39" s="84"/>
      <c r="F39" s="40"/>
      <c r="G39" s="87">
        <f>G28+G29</f>
        <v>8916299</v>
      </c>
      <c r="H39" s="40"/>
    </row>
    <row r="40" spans="1:8" s="2" customFormat="1" ht="19.5" customHeight="1" x14ac:dyDescent="0.2">
      <c r="A40" s="95" t="s">
        <v>37</v>
      </c>
      <c r="B40" s="96"/>
      <c r="C40" s="96"/>
      <c r="D40" s="96"/>
      <c r="E40" s="96"/>
      <c r="F40" s="96"/>
      <c r="G40" s="96"/>
      <c r="H40" s="97"/>
    </row>
    <row r="41" spans="1:8" s="2" customFormat="1" x14ac:dyDescent="0.2">
      <c r="A41" s="81" t="s">
        <v>58</v>
      </c>
      <c r="B41" s="79"/>
      <c r="C41" s="79"/>
      <c r="D41" s="79"/>
      <c r="E41" s="79"/>
      <c r="F41" s="79"/>
      <c r="G41" s="79"/>
      <c r="H41" s="80"/>
    </row>
    <row r="42" spans="1:8" s="2" customFormat="1" x14ac:dyDescent="0.2">
      <c r="A42" s="37" t="s">
        <v>40</v>
      </c>
      <c r="B42" s="38" t="s">
        <v>41</v>
      </c>
      <c r="C42" s="38" t="s">
        <v>25</v>
      </c>
      <c r="D42" s="37" t="s">
        <v>42</v>
      </c>
      <c r="E42" s="84"/>
      <c r="F42" s="40">
        <v>1101.54</v>
      </c>
      <c r="G42" s="40">
        <f>D42*F42</f>
        <v>12107885.3412</v>
      </c>
      <c r="H42" s="40"/>
    </row>
    <row r="43" spans="1:8" s="2" customFormat="1" x14ac:dyDescent="0.2">
      <c r="A43" s="37" t="s">
        <v>52</v>
      </c>
      <c r="B43" s="38" t="s">
        <v>43</v>
      </c>
      <c r="C43" s="38" t="s">
        <v>22</v>
      </c>
      <c r="D43" s="37" t="s">
        <v>44</v>
      </c>
      <c r="E43" s="84"/>
      <c r="F43" s="40">
        <v>31515.85</v>
      </c>
      <c r="G43" s="40">
        <f>D43*F43</f>
        <v>9010381.5149999987</v>
      </c>
      <c r="H43" s="40"/>
    </row>
    <row r="44" spans="1:8" s="2" customFormat="1" x14ac:dyDescent="0.2">
      <c r="A44" s="37" t="s">
        <v>53</v>
      </c>
      <c r="B44" s="38" t="s">
        <v>46</v>
      </c>
      <c r="C44" s="38" t="s">
        <v>28</v>
      </c>
      <c r="D44" s="37" t="s">
        <v>45</v>
      </c>
      <c r="E44" s="84"/>
      <c r="F44" s="40">
        <v>1470.28</v>
      </c>
      <c r="G44" s="40">
        <f>D44*F44</f>
        <v>14169088.359999999</v>
      </c>
      <c r="H44" s="40"/>
    </row>
    <row r="45" spans="1:8" s="2" customFormat="1" ht="25.5" x14ac:dyDescent="0.2">
      <c r="A45" s="37" t="s">
        <v>54</v>
      </c>
      <c r="B45" s="38" t="s">
        <v>47</v>
      </c>
      <c r="C45" s="38" t="s">
        <v>25</v>
      </c>
      <c r="D45" s="37" t="s">
        <v>48</v>
      </c>
      <c r="E45" s="84"/>
      <c r="F45" s="40">
        <v>220</v>
      </c>
      <c r="G45" s="40">
        <f>D45*F45</f>
        <v>491853.99999999994</v>
      </c>
      <c r="H45" s="40"/>
    </row>
    <row r="46" spans="1:8" s="2" customFormat="1" x14ac:dyDescent="0.2">
      <c r="A46" s="37" t="s">
        <v>55</v>
      </c>
      <c r="B46" s="38" t="s">
        <v>49</v>
      </c>
      <c r="C46" s="38" t="s">
        <v>25</v>
      </c>
      <c r="D46" s="37" t="s">
        <v>50</v>
      </c>
      <c r="E46" s="39"/>
      <c r="F46" s="40">
        <v>355</v>
      </c>
      <c r="G46" s="40">
        <f>D46*F46</f>
        <v>264546</v>
      </c>
      <c r="H46" s="40"/>
    </row>
    <row r="47" spans="1:8" s="2" customFormat="1" ht="38.25" x14ac:dyDescent="0.2">
      <c r="A47" s="37" t="s">
        <v>56</v>
      </c>
      <c r="B47" s="38" t="s">
        <v>51</v>
      </c>
      <c r="C47" s="38" t="s">
        <v>15</v>
      </c>
      <c r="D47" s="37" t="s">
        <v>18</v>
      </c>
      <c r="E47" s="39"/>
      <c r="F47" s="40">
        <v>2821447.82</v>
      </c>
      <c r="G47" s="40">
        <f>D47*F47</f>
        <v>2821447.82</v>
      </c>
      <c r="H47" s="40"/>
    </row>
    <row r="48" spans="1:8" s="2" customFormat="1" x14ac:dyDescent="0.2">
      <c r="A48" s="81" t="s">
        <v>57</v>
      </c>
      <c r="B48" s="82"/>
      <c r="C48" s="82"/>
      <c r="D48" s="82"/>
      <c r="E48" s="82"/>
      <c r="F48" s="82"/>
      <c r="G48" s="82"/>
      <c r="H48" s="83"/>
    </row>
    <row r="49" spans="1:8" s="2" customFormat="1" x14ac:dyDescent="0.2">
      <c r="A49" s="37" t="s">
        <v>68</v>
      </c>
      <c r="B49" s="38" t="s">
        <v>41</v>
      </c>
      <c r="C49" s="38" t="s">
        <v>25</v>
      </c>
      <c r="D49" s="37" t="s">
        <v>59</v>
      </c>
      <c r="E49" s="39"/>
      <c r="F49" s="40">
        <v>1101.54</v>
      </c>
      <c r="G49" s="40">
        <f>D49*F49</f>
        <v>3043433.8505999995</v>
      </c>
      <c r="H49" s="40"/>
    </row>
    <row r="50" spans="1:8" s="2" customFormat="1" x14ac:dyDescent="0.2">
      <c r="A50" s="37" t="s">
        <v>69</v>
      </c>
      <c r="B50" s="38" t="s">
        <v>43</v>
      </c>
      <c r="C50" s="38" t="s">
        <v>22</v>
      </c>
      <c r="D50" s="37" t="s">
        <v>60</v>
      </c>
      <c r="E50" s="39"/>
      <c r="F50" s="40">
        <v>31515.85</v>
      </c>
      <c r="G50" s="40">
        <f>D50*F50</f>
        <v>1934442.8729999999</v>
      </c>
      <c r="H50" s="40"/>
    </row>
    <row r="51" spans="1:8" s="2" customFormat="1" x14ac:dyDescent="0.2">
      <c r="A51" s="37" t="s">
        <v>70</v>
      </c>
      <c r="B51" s="38" t="s">
        <v>46</v>
      </c>
      <c r="C51" s="38" t="s">
        <v>28</v>
      </c>
      <c r="D51" s="37" t="s">
        <v>61</v>
      </c>
      <c r="E51" s="39"/>
      <c r="F51" s="40">
        <v>1470.28</v>
      </c>
      <c r="G51" s="40">
        <f>D51*F51</f>
        <v>44108.4</v>
      </c>
      <c r="H51" s="40"/>
    </row>
    <row r="52" spans="1:8" s="2" customFormat="1" x14ac:dyDescent="0.2">
      <c r="A52" s="37" t="s">
        <v>71</v>
      </c>
      <c r="B52" s="38" t="s">
        <v>62</v>
      </c>
      <c r="C52" s="38" t="s">
        <v>25</v>
      </c>
      <c r="D52" s="37" t="s">
        <v>63</v>
      </c>
      <c r="E52" s="39"/>
      <c r="F52" s="40">
        <v>220</v>
      </c>
      <c r="G52" s="40">
        <f>D52*F52</f>
        <v>540839.20000000007</v>
      </c>
      <c r="H52" s="40"/>
    </row>
    <row r="53" spans="1:8" s="2" customFormat="1" x14ac:dyDescent="0.2">
      <c r="A53" s="41" t="s">
        <v>72</v>
      </c>
      <c r="B53" s="38" t="s">
        <v>49</v>
      </c>
      <c r="C53" s="42" t="s">
        <v>25</v>
      </c>
      <c r="D53" s="41" t="s">
        <v>64</v>
      </c>
      <c r="E53" s="43"/>
      <c r="F53" s="40">
        <v>355</v>
      </c>
      <c r="G53" s="44">
        <f>D53*F53</f>
        <v>760637.2</v>
      </c>
      <c r="H53" s="44"/>
    </row>
    <row r="54" spans="1:8" s="2" customFormat="1" ht="25.5" x14ac:dyDescent="0.2">
      <c r="A54" s="41" t="s">
        <v>73</v>
      </c>
      <c r="B54" s="38" t="s">
        <v>65</v>
      </c>
      <c r="C54" s="42" t="s">
        <v>25</v>
      </c>
      <c r="D54" s="41" t="s">
        <v>66</v>
      </c>
      <c r="E54" s="43"/>
      <c r="F54" s="44">
        <v>400</v>
      </c>
      <c r="G54" s="44">
        <f>D54*F54</f>
        <v>185296</v>
      </c>
      <c r="H54" s="44"/>
    </row>
    <row r="55" spans="1:8" s="2" customFormat="1" ht="51" x14ac:dyDescent="0.2">
      <c r="A55" s="41" t="s">
        <v>74</v>
      </c>
      <c r="B55" s="38" t="s">
        <v>76</v>
      </c>
      <c r="C55" s="38" t="s">
        <v>15</v>
      </c>
      <c r="D55" s="41" t="s">
        <v>18</v>
      </c>
      <c r="E55" s="43"/>
      <c r="F55" s="44">
        <v>828939.26</v>
      </c>
      <c r="G55" s="44">
        <f>D55*F55</f>
        <v>828939.26</v>
      </c>
      <c r="H55" s="44"/>
    </row>
    <row r="56" spans="1:8" s="2" customFormat="1" ht="21" customHeight="1" x14ac:dyDescent="0.2">
      <c r="A56" s="95" t="s">
        <v>67</v>
      </c>
      <c r="B56" s="96"/>
      <c r="C56" s="96"/>
      <c r="D56" s="96"/>
      <c r="E56" s="96"/>
      <c r="F56" s="97"/>
      <c r="G56" s="99">
        <f>G55+G54+G53+G52+G51+G50+G49+G47+G46+G45+G44+G43+G42</f>
        <v>46202899.819799997</v>
      </c>
      <c r="H56" s="45"/>
    </row>
    <row r="57" spans="1:8" s="2" customFormat="1" x14ac:dyDescent="0.2">
      <c r="A57" s="81" t="s">
        <v>75</v>
      </c>
      <c r="B57" s="79"/>
      <c r="C57" s="79"/>
      <c r="D57" s="79"/>
      <c r="E57" s="79"/>
      <c r="F57" s="79"/>
      <c r="G57" s="79"/>
      <c r="H57" s="80"/>
    </row>
    <row r="58" spans="1:8" s="2" customFormat="1" ht="51" x14ac:dyDescent="0.2">
      <c r="A58" s="37" t="s">
        <v>81</v>
      </c>
      <c r="B58" s="38" t="s">
        <v>77</v>
      </c>
      <c r="C58" s="100" t="s">
        <v>78</v>
      </c>
      <c r="D58" s="37" t="s">
        <v>80</v>
      </c>
      <c r="E58" s="84"/>
      <c r="F58" s="37" t="s">
        <v>79</v>
      </c>
      <c r="G58" s="40">
        <f>D58*F58</f>
        <v>3963270.2856000005</v>
      </c>
      <c r="H58" s="40"/>
    </row>
    <row r="59" spans="1:8" s="2" customFormat="1" x14ac:dyDescent="0.2">
      <c r="A59" s="94" t="s">
        <v>82</v>
      </c>
      <c r="B59" s="101"/>
      <c r="C59" s="101"/>
      <c r="D59" s="101"/>
      <c r="E59" s="101"/>
      <c r="F59" s="102"/>
      <c r="G59" s="87">
        <f>G58</f>
        <v>3963270.2856000005</v>
      </c>
      <c r="H59" s="40"/>
    </row>
    <row r="60" spans="1:8" s="2" customFormat="1" ht="21.75" customHeight="1" x14ac:dyDescent="0.2">
      <c r="A60" s="105" t="s">
        <v>83</v>
      </c>
      <c r="B60" s="106"/>
      <c r="C60" s="106"/>
      <c r="D60" s="106"/>
      <c r="E60" s="106"/>
      <c r="F60" s="107"/>
      <c r="G60" s="87">
        <f>G59+G56</f>
        <v>50166170.105399996</v>
      </c>
      <c r="H60" s="40"/>
    </row>
    <row r="61" spans="1:8" s="2" customFormat="1" x14ac:dyDescent="0.2">
      <c r="A61" s="81" t="s">
        <v>84</v>
      </c>
      <c r="B61" s="103"/>
      <c r="C61" s="103"/>
      <c r="D61" s="103"/>
      <c r="E61" s="103"/>
      <c r="F61" s="104"/>
      <c r="G61" s="87"/>
      <c r="H61" s="40"/>
    </row>
    <row r="62" spans="1:8" s="2" customFormat="1" x14ac:dyDescent="0.2">
      <c r="A62" s="81" t="s">
        <v>85</v>
      </c>
      <c r="B62" s="103"/>
      <c r="C62" s="103"/>
      <c r="D62" s="103"/>
      <c r="E62" s="103"/>
      <c r="F62" s="104"/>
      <c r="G62" s="87"/>
      <c r="H62" s="40"/>
    </row>
    <row r="63" spans="1:8" s="2" customFormat="1" ht="55.5" customHeight="1" x14ac:dyDescent="0.2">
      <c r="A63" s="37" t="s">
        <v>90</v>
      </c>
      <c r="B63" s="38" t="s">
        <v>87</v>
      </c>
      <c r="C63" s="37" t="s">
        <v>78</v>
      </c>
      <c r="D63" s="37" t="s">
        <v>89</v>
      </c>
      <c r="E63" s="84">
        <v>152460</v>
      </c>
      <c r="F63" s="40">
        <v>81280.34</v>
      </c>
      <c r="G63" s="40">
        <f>(E63+F63)*D63</f>
        <v>33114928.929160003</v>
      </c>
      <c r="H63" s="108" t="s">
        <v>88</v>
      </c>
    </row>
    <row r="64" spans="1:8" s="2" customFormat="1" ht="38.25" x14ac:dyDescent="0.2">
      <c r="A64" s="37" t="s">
        <v>92</v>
      </c>
      <c r="B64" s="38" t="s">
        <v>91</v>
      </c>
      <c r="C64" s="38" t="s">
        <v>15</v>
      </c>
      <c r="D64" s="37" t="s">
        <v>18</v>
      </c>
      <c r="E64" s="84">
        <v>304000</v>
      </c>
      <c r="F64" s="40">
        <v>361448.48</v>
      </c>
      <c r="G64" s="40">
        <f>(E64+F64)*D64</f>
        <v>665448.48</v>
      </c>
      <c r="H64" s="108" t="s">
        <v>96</v>
      </c>
    </row>
    <row r="65" spans="1:8" s="2" customFormat="1" ht="28.5" customHeight="1" x14ac:dyDescent="0.2">
      <c r="A65" s="95" t="s">
        <v>93</v>
      </c>
      <c r="B65" s="96"/>
      <c r="C65" s="96"/>
      <c r="D65" s="96"/>
      <c r="E65" s="96"/>
      <c r="F65" s="97"/>
      <c r="G65" s="111">
        <f>G63+G64</f>
        <v>33780377.409160003</v>
      </c>
      <c r="H65" s="40"/>
    </row>
    <row r="66" spans="1:8" s="2" customFormat="1" x14ac:dyDescent="0.2">
      <c r="A66" s="81" t="s">
        <v>94</v>
      </c>
      <c r="B66" s="82"/>
      <c r="C66" s="82"/>
      <c r="D66" s="82"/>
      <c r="E66" s="82"/>
      <c r="F66" s="83"/>
      <c r="G66" s="40"/>
      <c r="H66" s="40"/>
    </row>
    <row r="67" spans="1:8" s="2" customFormat="1" ht="38.25" x14ac:dyDescent="0.2">
      <c r="A67" s="37" t="s">
        <v>95</v>
      </c>
      <c r="B67" s="38" t="s">
        <v>98</v>
      </c>
      <c r="C67" s="100" t="s">
        <v>25</v>
      </c>
      <c r="D67" s="37" t="s">
        <v>97</v>
      </c>
      <c r="E67" s="84">
        <v>42</v>
      </c>
      <c r="F67" s="40">
        <v>205</v>
      </c>
      <c r="G67" s="40">
        <f>(E67+F67)*D67</f>
        <v>4049071</v>
      </c>
      <c r="H67" s="40"/>
    </row>
    <row r="68" spans="1:8" s="2" customFormat="1" ht="17.25" customHeight="1" x14ac:dyDescent="0.2">
      <c r="A68" s="78" t="s">
        <v>99</v>
      </c>
      <c r="B68" s="103"/>
      <c r="C68" s="103"/>
      <c r="D68" s="103"/>
      <c r="E68" s="103"/>
      <c r="F68" s="104"/>
      <c r="G68" s="40"/>
      <c r="H68" s="40"/>
    </row>
    <row r="69" spans="1:8" s="2" customFormat="1" ht="17.25" customHeight="1" x14ac:dyDescent="0.2">
      <c r="A69" s="105" t="s">
        <v>100</v>
      </c>
      <c r="B69" s="109"/>
      <c r="C69" s="109"/>
      <c r="D69" s="109"/>
      <c r="E69" s="109"/>
      <c r="F69" s="110"/>
      <c r="G69" s="87">
        <f>G65+G67</f>
        <v>37829448.409160003</v>
      </c>
      <c r="H69" s="40"/>
    </row>
    <row r="70" spans="1:8" s="2" customFormat="1" ht="12.75" customHeight="1" x14ac:dyDescent="0.2">
      <c r="A70" s="81" t="s">
        <v>102</v>
      </c>
      <c r="B70" s="82"/>
      <c r="C70" s="82"/>
      <c r="D70" s="82"/>
      <c r="E70" s="82"/>
      <c r="F70" s="83"/>
      <c r="G70" s="87">
        <f>G69+G60+G39+G26</f>
        <v>97591917.514559999</v>
      </c>
      <c r="H70" s="40"/>
    </row>
    <row r="71" spans="1:8" ht="18" customHeight="1" x14ac:dyDescent="0.2">
      <c r="A71" s="19"/>
      <c r="B71" s="66"/>
      <c r="C71" s="66"/>
    </row>
    <row r="72" spans="1:8" x14ac:dyDescent="0.2">
      <c r="A72" s="31"/>
      <c r="B72" s="32"/>
      <c r="C72" s="32"/>
    </row>
    <row r="73" spans="1:8" x14ac:dyDescent="0.2">
      <c r="A73" s="30"/>
      <c r="B73" s="114"/>
      <c r="C73" s="114"/>
    </row>
    <row r="74" spans="1:8" ht="15.75" customHeight="1" x14ac:dyDescent="0.2">
      <c r="A74" s="20"/>
      <c r="B74" s="113" t="s">
        <v>103</v>
      </c>
      <c r="C74" s="113"/>
    </row>
  </sheetData>
  <mergeCells count="41">
    <mergeCell ref="A68:F68"/>
    <mergeCell ref="A69:F69"/>
    <mergeCell ref="G21:G22"/>
    <mergeCell ref="A70:F70"/>
    <mergeCell ref="A48:H48"/>
    <mergeCell ref="A57:H57"/>
    <mergeCell ref="A62:F62"/>
    <mergeCell ref="A65:F65"/>
    <mergeCell ref="A66:F66"/>
    <mergeCell ref="A9:H9"/>
    <mergeCell ref="A14:H14"/>
    <mergeCell ref="H21:H22"/>
    <mergeCell ref="C21:C22"/>
    <mergeCell ref="A21:A22"/>
    <mergeCell ref="C18:D18"/>
    <mergeCell ref="B10:H10"/>
    <mergeCell ref="B15:H15"/>
    <mergeCell ref="C19:D19"/>
    <mergeCell ref="C17:H17"/>
    <mergeCell ref="B12:C12"/>
    <mergeCell ref="D12:H12"/>
    <mergeCell ref="A27:H27"/>
    <mergeCell ref="A40:H40"/>
    <mergeCell ref="B74:C74"/>
    <mergeCell ref="B21:B22"/>
    <mergeCell ref="E21:E22"/>
    <mergeCell ref="F21:F22"/>
    <mergeCell ref="B73:C73"/>
    <mergeCell ref="A24:H24"/>
    <mergeCell ref="A56:F56"/>
    <mergeCell ref="A59:F59"/>
    <mergeCell ref="A60:F60"/>
    <mergeCell ref="A61:F61"/>
    <mergeCell ref="D21:D22"/>
    <mergeCell ref="B71:C71"/>
    <mergeCell ref="A41:H41"/>
    <mergeCell ref="A3:B3"/>
    <mergeCell ref="A6:B6"/>
    <mergeCell ref="D3:H3"/>
    <mergeCell ref="C6:H6"/>
    <mergeCell ref="D7:H7"/>
  </mergeCells>
  <phoneticPr fontId="0" type="noConversion"/>
  <printOptions horizontalCentered="1"/>
  <pageMargins left="0" right="0" top="0.78740157480314965" bottom="0.78740157480314965" header="0.19685039370078741" footer="0.19685039370078741"/>
  <pageSetup paperSize="9" scale="70" fitToHeight="30000" orientation="portrait" r:id="rId1"/>
  <headerFooter alignWithMargins="0">
    <oddHeader>&amp;LГранд-СМЕТА</oddHeader>
    <oddFooter>&amp;RСтраница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Мои данные</vt:lpstr>
      <vt:lpstr>'Мои данные'!Print_Titles</vt:lpstr>
      <vt:lpstr>'Мои данные'!Заголовки_для_печати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Абдулин</dc:creator>
  <cp:lastModifiedBy>User</cp:lastModifiedBy>
  <cp:lastPrinted>2025-07-04T06:21:22Z</cp:lastPrinted>
  <dcterms:created xsi:type="dcterms:W3CDTF">2003-01-28T12:33:10Z</dcterms:created>
  <dcterms:modified xsi:type="dcterms:W3CDTF">2025-09-13T10:38:41Z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