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417\Комперессор\"/>
    </mc:Choice>
  </mc:AlternateContent>
  <xr:revisionPtr revIDLastSave="0" documentId="13_ncr:1_{7BE2245B-CC3A-4AE1-A29F-3E1DFFED7C46}" xr6:coauthVersionLast="47" xr6:coauthVersionMax="47" xr10:uidLastSave="{00000000-0000-0000-0000-000000000000}"/>
  <bookViews>
    <workbookView xWindow="28680" yWindow="-120" windowWidth="29040" windowHeight="15840" xr2:uid="{CCF277E8-895D-4DA6-B320-D1579A9B3FC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" i="1" l="1"/>
  <c r="E13" i="1"/>
  <c r="J8" i="1"/>
  <c r="J7" i="1"/>
  <c r="H7" i="1"/>
  <c r="H6" i="1"/>
  <c r="J6" i="1" s="1"/>
  <c r="J4" i="1"/>
  <c r="J13" i="1" s="1"/>
  <c r="H4" i="1"/>
  <c r="O13" i="1" l="1"/>
  <c r="O9" i="1"/>
</calcChain>
</file>

<file path=xl/sharedStrings.xml><?xml version="1.0" encoding="utf-8"?>
<sst xmlns="http://schemas.openxmlformats.org/spreadsheetml/2006/main" count="60" uniqueCount="41">
  <si>
    <t>№ п/п</t>
  </si>
  <si>
    <t>1.</t>
  </si>
  <si>
    <t>2.</t>
  </si>
  <si>
    <t>3.</t>
  </si>
  <si>
    <t>4.</t>
  </si>
  <si>
    <t>5.</t>
  </si>
  <si>
    <t>Наименование оборудования</t>
  </si>
  <si>
    <t>Компрессорная установка ДЭН-110Ш «Оптим» (9,519 м3/мин, 8 атм.) с системой частотного регулирования (частотный привод)</t>
  </si>
  <si>
    <t>Сепаратор-влагоотделитель СЦ-1200 с автоматическим конденсатоотводчиком</t>
  </si>
  <si>
    <t>Рефрижераторный осушитель ОВР-1380, точка росы +3С, в комплекте: - фильтр удаления масла на входе до 0,01 мг/м3 - фильтр удаления частиц на выходе до 1 мкм</t>
  </si>
  <si>
    <t>Цена за единицу, с НДС, руб.</t>
  </si>
  <si>
    <t>Количество</t>
  </si>
  <si>
    <t>Стоимость с НДС , руб.</t>
  </si>
  <si>
    <r>
      <t xml:space="preserve">Система сбора и очистки конденсата </t>
    </r>
    <r>
      <rPr>
        <sz val="11"/>
        <rFont val="Arial"/>
      </rPr>
      <t xml:space="preserve">SEPREMIUM </t>
    </r>
    <r>
      <rPr>
        <sz val="11"/>
        <rFont val="Arial"/>
        <charset val="204"/>
      </rPr>
      <t>30 (30 м3/мин)</t>
    </r>
  </si>
  <si>
    <t>ЧКЗ</t>
  </si>
  <si>
    <t>Компрессор винтовой INVERSYS Plus 110-10 (встроенный магистральные сепаратор )</t>
  </si>
  <si>
    <t>Осушитель сжатого воздуха DryAir DK140 (встроенные магистральные фильтры 2шт.)</t>
  </si>
  <si>
    <t>Масловлагоразделители серии, D-MAT 15 Plus</t>
  </si>
  <si>
    <r>
      <t xml:space="preserve">Ресивер РВ-900 (900 л.) 09Г2С   https://rutector.ru/products/vertikalnyy-resiver-rv-900-1-10 </t>
    </r>
    <r>
      <rPr>
        <sz val="11"/>
        <color rgb="FFFF0000"/>
        <rFont val="Arial"/>
        <family val="2"/>
        <charset val="204"/>
      </rPr>
      <t>стоимость ресивера АСО 74000р</t>
    </r>
  </si>
  <si>
    <t>Ресивер воздушный У=900л, Рраб=1,0МПа из стали 09Г2С РВ 900.10</t>
  </si>
  <si>
    <t>Стоимость фильтра</t>
  </si>
  <si>
    <t>Встроенный магистральный фильтр предварительной очистки</t>
  </si>
  <si>
    <t>Встроенный магистральный фильтр тонкой очистки</t>
  </si>
  <si>
    <t>«DALGAKIRAN</t>
  </si>
  <si>
    <t>Осушитель рефрижераторного типа, пропускная способность 22 000 л\мин, максимальное давление 13 бар.</t>
  </si>
  <si>
    <t>Магистральный фильтр 1мкн, 0.5 мгм\м3 с таймерным конденсатоотводчиком</t>
  </si>
  <si>
    <t>Магистральный фильтр 0.1 мкн, 0.01 мгм\м3 с таймерным конденсатоотводчиком</t>
  </si>
  <si>
    <t>Ресивер РВ900.10.11 верт.</t>
  </si>
  <si>
    <r>
      <t xml:space="preserve">Стационарный винтовой электрический компрессор </t>
    </r>
    <r>
      <rPr>
        <sz val="12"/>
        <rFont val="Times New Roman"/>
        <family val="1"/>
        <charset val="204"/>
      </rPr>
      <t xml:space="preserve">DALI DL </t>
    </r>
    <r>
      <rPr>
        <sz val="12"/>
        <rFont val="Times New Roman"/>
        <family val="1"/>
        <charset val="204"/>
      </rPr>
      <t xml:space="preserve">110-10 </t>
    </r>
    <r>
      <rPr>
        <sz val="12"/>
        <rFont val="Times New Roman"/>
        <family val="1"/>
        <charset val="204"/>
      </rPr>
      <t xml:space="preserve">GA-F </t>
    </r>
    <r>
      <rPr>
        <sz val="12"/>
        <rFont val="Times New Roman"/>
        <family val="1"/>
        <charset val="204"/>
      </rPr>
      <t>производительность 8 450-16 900 л\мин., максимальное давление 10 бар.</t>
    </r>
  </si>
  <si>
    <r>
      <t xml:space="preserve">Сепаратор циклонного типа </t>
    </r>
    <r>
      <rPr>
        <sz val="12"/>
        <rFont val="Times New Roman"/>
        <family val="1"/>
        <charset val="204"/>
      </rPr>
      <t xml:space="preserve">CAZF-29 </t>
    </r>
    <r>
      <rPr>
        <sz val="12"/>
        <rFont val="Times New Roman"/>
        <family val="1"/>
        <charset val="204"/>
      </rPr>
      <t>с таймерным конденсатоотводчиком</t>
    </r>
  </si>
  <si>
    <t>12 мес</t>
  </si>
  <si>
    <t xml:space="preserve">срок поставки </t>
  </si>
  <si>
    <t>гарантия</t>
  </si>
  <si>
    <t>условия оплаты</t>
  </si>
  <si>
    <t>40/60</t>
  </si>
  <si>
    <t>126 к/д</t>
  </si>
  <si>
    <t>133 К/д</t>
  </si>
  <si>
    <t>50/50</t>
  </si>
  <si>
    <t>24мес</t>
  </si>
  <si>
    <t>122 к/д</t>
  </si>
  <si>
    <t>ООО "Промоборудование"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</si>
</sst>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charset val="204"/>
    </font>
    <font>
      <b/>
      <sz val="10"/>
      <name val="Arial"/>
      <charset val="204"/>
    </font>
    <font>
      <sz val="11"/>
      <name val="Arial"/>
      <charset val="204"/>
    </font>
    <font>
      <sz val="11"/>
      <name val="Arial"/>
    </font>
    <font>
      <sz val="11"/>
      <name val="Arial"/>
      <family val="2"/>
      <charset val="204"/>
    </font>
    <font>
      <sz val="11"/>
      <color rgb="FFFF0000"/>
      <name val="Arial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>
      <alignment vertical="top"/>
    </xf>
  </cellStyleXfs>
  <cellXfs count="31">
    <xf numFmtId="0" fontId="0" fillId="0" borderId="0" xfId="0"/>
    <xf numFmtId="0" fontId="0" fillId="0" borderId="0" xfId="0" applyAlignment="1">
      <alignment wrapText="1"/>
    </xf>
    <xf numFmtId="0" fontId="3" fillId="0" borderId="1" xfId="1" applyNumberFormat="1" applyFont="1" applyFill="1" applyBorder="1" applyAlignment="1" applyProtection="1">
      <alignment horizontal="center" wrapText="1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wrapText="1"/>
    </xf>
    <xf numFmtId="0" fontId="3" fillId="0" borderId="1" xfId="1" applyNumberFormat="1" applyFont="1" applyFill="1" applyBorder="1" applyAlignment="1" applyProtection="1">
      <alignment horizontal="justify" vertical="center"/>
    </xf>
    <xf numFmtId="0" fontId="5" fillId="0" borderId="1" xfId="1" applyNumberFormat="1" applyFont="1" applyFill="1" applyBorder="1" applyAlignment="1" applyProtection="1">
      <alignment horizontal="left" wrapText="1"/>
    </xf>
    <xf numFmtId="0" fontId="3" fillId="0" borderId="1" xfId="1" applyNumberFormat="1" applyFont="1" applyFill="1" applyBorder="1" applyAlignment="1" applyProtection="1">
      <alignment horizontal="justify"/>
    </xf>
    <xf numFmtId="0" fontId="3" fillId="0" borderId="1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4" fontId="3" fillId="0" borderId="1" xfId="1" applyNumberFormat="1" applyFont="1" applyFill="1" applyBorder="1" applyAlignment="1" applyProtection="1">
      <alignment horizontal="center" vertical="center"/>
    </xf>
    <xf numFmtId="4" fontId="3" fillId="0" borderId="1" xfId="1" applyNumberFormat="1" applyFont="1" applyFill="1" applyBorder="1" applyAlignment="1" applyProtection="1">
      <alignment horizontal="center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4" fontId="0" fillId="0" borderId="0" xfId="0" applyNumberFormat="1"/>
    <xf numFmtId="4" fontId="1" fillId="0" borderId="0" xfId="0" applyNumberFormat="1" applyFont="1"/>
    <xf numFmtId="0" fontId="10" fillId="0" borderId="4" xfId="1" applyNumberFormat="1" applyFont="1" applyFill="1" applyBorder="1" applyAlignment="1" applyProtection="1">
      <alignment horizontal="center" wrapText="1"/>
    </xf>
    <xf numFmtId="0" fontId="10" fillId="0" borderId="1" xfId="1" applyNumberFormat="1" applyFont="1" applyFill="1" applyBorder="1" applyAlignment="1" applyProtection="1">
      <alignment horizontal="center" wrapText="1"/>
    </xf>
    <xf numFmtId="0" fontId="10" fillId="0" borderId="1" xfId="1" applyNumberFormat="1" applyFont="1" applyFill="1" applyBorder="1" applyAlignment="1" applyProtection="1">
      <alignment horizontal="center"/>
    </xf>
    <xf numFmtId="0" fontId="7" fillId="0" borderId="1" xfId="1" applyNumberFormat="1" applyFont="1" applyFill="1" applyBorder="1" applyAlignment="1" applyProtection="1">
      <alignment horizontal="left" wrapText="1"/>
    </xf>
    <xf numFmtId="0" fontId="10" fillId="0" borderId="5" xfId="1" applyNumberFormat="1" applyFont="1" applyFill="1" applyBorder="1" applyAlignment="1" applyProtection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left"/>
    </xf>
    <xf numFmtId="4" fontId="9" fillId="0" borderId="0" xfId="1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5" fillId="0" borderId="1" xfId="1" applyNumberFormat="1" applyFont="1" applyFill="1" applyBorder="1" applyAlignment="1" applyProtection="1">
      <alignment horizontal="left" vertical="center" wrapText="1"/>
    </xf>
    <xf numFmtId="4" fontId="3" fillId="0" borderId="3" xfId="1" applyNumberFormat="1" applyFont="1" applyFill="1" applyBorder="1" applyAlignment="1" applyProtection="1">
      <alignment horizontal="center" vertical="center"/>
    </xf>
    <xf numFmtId="4" fontId="3" fillId="0" borderId="4" xfId="1" applyNumberFormat="1" applyFont="1" applyFill="1" applyBorder="1" applyAlignment="1" applyProtection="1">
      <alignment horizontal="center" vertical="center"/>
    </xf>
    <xf numFmtId="4" fontId="0" fillId="0" borderId="1" xfId="0" applyNumberFormat="1" applyBorder="1"/>
    <xf numFmtId="4" fontId="3" fillId="2" borderId="1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_Лист1" xfId="1" xr:uid="{EC94B99A-8FCD-46D2-A30E-45C8CAF9F9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60F70-ED89-40A5-84CC-167602DE59C3}">
  <dimension ref="A2:O16"/>
  <sheetViews>
    <sheetView tabSelected="1" topLeftCell="C1" workbookViewId="0">
      <selection activeCell="E13" sqref="E13"/>
    </sheetView>
  </sheetViews>
  <sheetFormatPr defaultRowHeight="14.4" x14ac:dyDescent="0.3"/>
  <cols>
    <col min="2" max="2" width="41.44140625" style="1" customWidth="1"/>
    <col min="3" max="3" width="13.77734375" customWidth="1"/>
    <col min="5" max="5" width="12.6640625" customWidth="1"/>
    <col min="7" max="7" width="40" customWidth="1"/>
    <col min="8" max="8" width="14.33203125" customWidth="1"/>
    <col min="9" max="9" width="11.44140625" customWidth="1"/>
    <col min="10" max="10" width="13.6640625" customWidth="1"/>
    <col min="12" max="12" width="53.33203125" customWidth="1"/>
    <col min="13" max="15" width="13.109375" customWidth="1"/>
  </cols>
  <sheetData>
    <row r="2" spans="1:15" x14ac:dyDescent="0.3">
      <c r="B2" s="25" t="s">
        <v>14</v>
      </c>
      <c r="C2" s="25"/>
      <c r="D2" s="25"/>
      <c r="E2" s="25"/>
      <c r="G2" s="9" t="s">
        <v>23</v>
      </c>
      <c r="L2" s="24" t="s">
        <v>40</v>
      </c>
    </row>
    <row r="3" spans="1:15" ht="40.200000000000003" x14ac:dyDescent="0.3">
      <c r="A3" s="2" t="s">
        <v>0</v>
      </c>
      <c r="B3" s="12" t="s">
        <v>6</v>
      </c>
      <c r="C3" s="2" t="s">
        <v>10</v>
      </c>
      <c r="D3" s="3" t="s">
        <v>11</v>
      </c>
      <c r="E3" s="4" t="s">
        <v>12</v>
      </c>
      <c r="G3" s="12" t="s">
        <v>6</v>
      </c>
      <c r="H3" s="2" t="s">
        <v>10</v>
      </c>
      <c r="I3" s="3" t="s">
        <v>11</v>
      </c>
      <c r="J3" s="4" t="s">
        <v>12</v>
      </c>
      <c r="L3" s="12" t="s">
        <v>6</v>
      </c>
      <c r="M3" s="2" t="s">
        <v>10</v>
      </c>
      <c r="N3" s="3" t="s">
        <v>11</v>
      </c>
      <c r="O3" s="4" t="s">
        <v>12</v>
      </c>
    </row>
    <row r="4" spans="1:15" ht="55.8" x14ac:dyDescent="0.3">
      <c r="A4" s="5" t="s">
        <v>1</v>
      </c>
      <c r="B4" s="6" t="s">
        <v>7</v>
      </c>
      <c r="C4" s="10">
        <v>4060000</v>
      </c>
      <c r="D4" s="3">
        <v>2</v>
      </c>
      <c r="E4" s="10">
        <v>8120000</v>
      </c>
      <c r="G4" s="26" t="s">
        <v>15</v>
      </c>
      <c r="H4" s="27">
        <f>57890*86.5</f>
        <v>5007485</v>
      </c>
      <c r="I4" s="3">
        <v>2</v>
      </c>
      <c r="J4" s="10">
        <f>I4*H4</f>
        <v>10014970</v>
      </c>
      <c r="L4" s="16" t="s">
        <v>28</v>
      </c>
      <c r="M4" s="10">
        <v>4010564.38</v>
      </c>
      <c r="N4" s="3">
        <v>2</v>
      </c>
      <c r="O4" s="10">
        <v>8021128.7599999998</v>
      </c>
    </row>
    <row r="5" spans="1:15" ht="28.2" customHeight="1" x14ac:dyDescent="0.3">
      <c r="A5" s="5" t="s">
        <v>2</v>
      </c>
      <c r="B5" s="6" t="s">
        <v>8</v>
      </c>
      <c r="C5" s="10">
        <v>56700</v>
      </c>
      <c r="D5" s="3">
        <v>1</v>
      </c>
      <c r="E5" s="10">
        <v>56700</v>
      </c>
      <c r="G5" s="26"/>
      <c r="H5" s="28"/>
      <c r="I5" s="3">
        <v>1</v>
      </c>
      <c r="J5" s="10"/>
      <c r="L5" s="17" t="s">
        <v>29</v>
      </c>
      <c r="M5" s="10">
        <v>37570.81</v>
      </c>
      <c r="N5" s="3">
        <v>1</v>
      </c>
      <c r="O5" s="10">
        <v>37570.81</v>
      </c>
    </row>
    <row r="6" spans="1:15" ht="69.599999999999994" x14ac:dyDescent="0.3">
      <c r="A6" s="5" t="s">
        <v>3</v>
      </c>
      <c r="B6" s="6" t="s">
        <v>9</v>
      </c>
      <c r="C6" s="10">
        <v>955700</v>
      </c>
      <c r="D6" s="3">
        <v>1</v>
      </c>
      <c r="E6" s="10">
        <v>955700</v>
      </c>
      <c r="G6" s="19" t="s">
        <v>16</v>
      </c>
      <c r="H6" s="10">
        <f>12130*86.5</f>
        <v>1049245</v>
      </c>
      <c r="I6" s="3">
        <v>1</v>
      </c>
      <c r="J6" s="10">
        <f>I6*H6</f>
        <v>1049245</v>
      </c>
      <c r="L6" s="17" t="s">
        <v>24</v>
      </c>
      <c r="M6" s="10">
        <v>672437.61</v>
      </c>
      <c r="N6" s="3">
        <v>1</v>
      </c>
      <c r="O6" s="10">
        <v>672437.61</v>
      </c>
    </row>
    <row r="7" spans="1:15" ht="28.2" x14ac:dyDescent="0.3">
      <c r="A7" s="5" t="s">
        <v>4</v>
      </c>
      <c r="B7" s="6" t="s">
        <v>13</v>
      </c>
      <c r="C7" s="10">
        <v>116000</v>
      </c>
      <c r="D7" s="3">
        <v>1</v>
      </c>
      <c r="E7" s="10">
        <v>116000</v>
      </c>
      <c r="G7" s="19" t="s">
        <v>17</v>
      </c>
      <c r="H7" s="10">
        <f>4750*86.5</f>
        <v>410875</v>
      </c>
      <c r="I7" s="3">
        <v>1</v>
      </c>
      <c r="J7" s="10">
        <f>I7*H7</f>
        <v>410875</v>
      </c>
      <c r="L7" s="20" t="s">
        <v>17</v>
      </c>
      <c r="M7" s="13"/>
      <c r="N7" s="3">
        <v>1</v>
      </c>
      <c r="O7" s="29">
        <f>J7</f>
        <v>410875</v>
      </c>
    </row>
    <row r="8" spans="1:15" ht="55.8" x14ac:dyDescent="0.3">
      <c r="A8" s="7" t="s">
        <v>5</v>
      </c>
      <c r="B8" s="19" t="s">
        <v>18</v>
      </c>
      <c r="C8" s="11">
        <v>191200</v>
      </c>
      <c r="D8" s="8">
        <v>1</v>
      </c>
      <c r="E8" s="11">
        <v>191200</v>
      </c>
      <c r="G8" s="6" t="s">
        <v>19</v>
      </c>
      <c r="H8" s="10">
        <v>74000</v>
      </c>
      <c r="I8" s="3">
        <v>1</v>
      </c>
      <c r="J8" s="10">
        <f>I8*H8</f>
        <v>74000</v>
      </c>
      <c r="L8" s="18" t="s">
        <v>27</v>
      </c>
      <c r="M8" s="10">
        <v>78884.62</v>
      </c>
      <c r="N8" s="3">
        <v>1</v>
      </c>
      <c r="O8" s="30">
        <v>157769.25</v>
      </c>
    </row>
    <row r="9" spans="1:15" x14ac:dyDescent="0.3">
      <c r="O9" s="15">
        <f ca="1">SUM(O4:O15)</f>
        <v>8888906.4299999997</v>
      </c>
    </row>
    <row r="10" spans="1:15" x14ac:dyDescent="0.3">
      <c r="B10" s="1" t="s">
        <v>20</v>
      </c>
      <c r="G10" s="1" t="s">
        <v>20</v>
      </c>
    </row>
    <row r="11" spans="1:15" ht="28.8" x14ac:dyDescent="0.3">
      <c r="B11" s="21" t="s">
        <v>21</v>
      </c>
      <c r="C11" s="13"/>
      <c r="D11" s="3">
        <v>1</v>
      </c>
      <c r="E11" s="13"/>
      <c r="G11" s="21" t="s">
        <v>21</v>
      </c>
      <c r="H11" s="13"/>
      <c r="I11" s="3">
        <v>1</v>
      </c>
      <c r="J11" s="13"/>
      <c r="L11" s="21" t="s">
        <v>25</v>
      </c>
      <c r="M11" s="10">
        <v>26801.119999999999</v>
      </c>
      <c r="N11" s="3">
        <v>1</v>
      </c>
      <c r="O11" s="10">
        <v>26801.119999999999</v>
      </c>
    </row>
    <row r="12" spans="1:15" ht="28.8" x14ac:dyDescent="0.3">
      <c r="B12" s="21" t="s">
        <v>22</v>
      </c>
      <c r="C12" s="13"/>
      <c r="D12" s="3">
        <v>1</v>
      </c>
      <c r="E12" s="13"/>
      <c r="G12" s="21" t="s">
        <v>22</v>
      </c>
      <c r="H12" s="13"/>
      <c r="I12" s="3">
        <v>1</v>
      </c>
      <c r="J12" s="13"/>
      <c r="L12" s="21" t="s">
        <v>26</v>
      </c>
      <c r="M12" s="10">
        <v>29039.38</v>
      </c>
      <c r="N12" s="3">
        <v>1</v>
      </c>
      <c r="O12" s="10">
        <v>29039.38</v>
      </c>
    </row>
    <row r="13" spans="1:15" x14ac:dyDescent="0.3">
      <c r="E13" s="15">
        <f>SUM(E4:E8)</f>
        <v>9439600</v>
      </c>
      <c r="J13" s="15">
        <f>SUM(J4:J8)</f>
        <v>11549090</v>
      </c>
      <c r="O13" s="15">
        <f>O4+O5+O6+O7+O8+O11+O12</f>
        <v>9355621.9299999997</v>
      </c>
    </row>
    <row r="14" spans="1:15" x14ac:dyDescent="0.3">
      <c r="B14" s="1" t="s">
        <v>31</v>
      </c>
      <c r="C14" s="1" t="s">
        <v>36</v>
      </c>
      <c r="G14" s="1" t="s">
        <v>31</v>
      </c>
      <c r="H14" t="s">
        <v>35</v>
      </c>
      <c r="L14" s="1" t="s">
        <v>31</v>
      </c>
      <c r="M14" s="23" t="s">
        <v>39</v>
      </c>
      <c r="O14" s="14"/>
    </row>
    <row r="15" spans="1:15" x14ac:dyDescent="0.3">
      <c r="B15" s="1" t="s">
        <v>32</v>
      </c>
      <c r="C15" s="1" t="s">
        <v>30</v>
      </c>
      <c r="G15" s="1" t="s">
        <v>32</v>
      </c>
      <c r="H15" t="s">
        <v>38</v>
      </c>
      <c r="L15" s="1" t="s">
        <v>32</v>
      </c>
      <c r="M15" t="s">
        <v>30</v>
      </c>
    </row>
    <row r="16" spans="1:15" x14ac:dyDescent="0.3">
      <c r="B16" s="1" t="s">
        <v>33</v>
      </c>
      <c r="C16" s="1" t="s">
        <v>37</v>
      </c>
      <c r="G16" s="1" t="s">
        <v>33</v>
      </c>
      <c r="H16" t="s">
        <v>34</v>
      </c>
      <c r="L16" s="1" t="s">
        <v>33</v>
      </c>
      <c r="M16" s="22">
        <v>100</v>
      </c>
    </row>
  </sheetData>
  <mergeCells count="3">
    <mergeCell ref="B2:E2"/>
    <mergeCell ref="G4:G5"/>
    <mergeCell ref="H4:H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2023-05-23T06:09:15Z</dcterms:created>
  <dcterms:modified xsi:type="dcterms:W3CDTF">2023-05-23T12:57:24Z</dcterms:modified>
</cp:coreProperties>
</file>