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13_ncr:1_{58E2A848-6C31-430F-AB87-465633F45CF7}" xr6:coauthVersionLast="47" xr6:coauthVersionMax="47" xr10:uidLastSave="{00000000-0000-0000-0000-000000000000}"/>
  <bookViews>
    <workbookView xWindow="28680" yWindow="-120" windowWidth="29040" windowHeight="15840" xr2:uid="{21C81BF6-895C-409D-978C-A8361127A1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35" i="1"/>
  <c r="G29" i="1"/>
  <c r="G28" i="1"/>
  <c r="G19" i="1"/>
  <c r="G14" i="1"/>
  <c r="G4" i="1"/>
  <c r="G5" i="1"/>
  <c r="G6" i="1"/>
  <c r="G7" i="1"/>
  <c r="G8" i="1"/>
  <c r="G9" i="1"/>
  <c r="G10" i="1"/>
  <c r="G11" i="1"/>
  <c r="G12" i="1"/>
  <c r="G13" i="1"/>
  <c r="G3" i="1"/>
</calcChain>
</file>

<file path=xl/sharedStrings.xml><?xml version="1.0" encoding="utf-8"?>
<sst xmlns="http://schemas.openxmlformats.org/spreadsheetml/2006/main" count="118" uniqueCount="61">
  <si>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</si>
  <si>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</si>
  <si>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</si>
  <si>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</si>
  <si>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</si>
  <si>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</si>
  <si>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</si>
  <si>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</si>
  <si>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</si>
  <si>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</si>
  <si>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</si>
  <si>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</si>
  <si>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Товары (работы, услуги)</t>
  </si>
  <si>
    <t>Накладка 1Р-65 (294 шт.)</t>
  </si>
  <si>
    <t>Шпала деревян. пропит. II тип, пр-во РБ (с доставкой ж/д транспортом до ст.Мытищи код 234808)</t>
  </si>
  <si>
    <t>Шпала железобетонная ШЗ-Д для ЖБР (с доставкой ж/д транспортом до ст.Мытищи код 234808)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</si>
  <si>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</si>
  <si>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</si>
  <si>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</si>
  <si>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Контррельсовый уголок (с комплектом крепления) СП850 длина 9,3м ПКЖД-65</t>
  </si>
  <si>
    <t>Тупиковый упор Р-65 проект ПС 53.00.000</t>
  </si>
  <si>
    <t>Брус для стрелочного перевода А4-2 (с доставкой ж/д транспортом до ст.Мытищи код 234808)</t>
  </si>
  <si>
    <t>Брус переводной ж/б для стрел, перевода Р-65,марка 1/9, пр. 2769 (с доставкой ж/д транспортом до ст.Мытищи код 234808)</t>
  </si>
  <si>
    <t>Кол-во</t>
  </si>
  <si>
    <t>Ед.</t>
  </si>
  <si>
    <t>т</t>
  </si>
  <si>
    <t>шт</t>
  </si>
  <si>
    <t>компл</t>
  </si>
  <si>
    <t>Цена с НДС</t>
  </si>
  <si>
    <t>Сумма с НДС</t>
  </si>
  <si>
    <r>
      <t xml:space="preserve">Рельсы Р-65 НТ260, </t>
    </r>
    <r>
      <rPr>
        <sz val="7.5"/>
        <rFont val="Arial"/>
      </rPr>
      <t xml:space="preserve">L-12,5 </t>
    </r>
    <r>
      <rPr>
        <sz val="7.5"/>
        <rFont val="Arial"/>
        <charset val="204"/>
      </rPr>
      <t>м (266 шт.)</t>
    </r>
  </si>
  <si>
    <t>Спецификация №1</t>
  </si>
  <si>
    <t>поставщик АО "НТПК"</t>
  </si>
  <si>
    <t>Накладка стыковая 1Р-65 с хранения</t>
  </si>
  <si>
    <t>Транспортные услуги</t>
  </si>
  <si>
    <t>326</t>
  </si>
  <si>
    <t>Цена</t>
  </si>
  <si>
    <t>Сумма</t>
  </si>
  <si>
    <t xml:space="preserve">Дозаказ </t>
  </si>
  <si>
    <t>Поставщик ООО "ЖДР"</t>
  </si>
  <si>
    <t>Стрелочный перевод т.Р65 м. 1/9 пр.2769.00.000 КП№30 правый</t>
  </si>
  <si>
    <t>Перевод стрелочный типа Р65 марки 1/9 проект 2766.00.000 правый кп№1</t>
  </si>
  <si>
    <t>Перевод стрелочный типа Р65 марки 1/9 проект 2766.00.000 левый кп№1</t>
  </si>
  <si>
    <t>Стрелочный перевод т.Р65 м.1/7 пр. ЛПТП665121.103М КП№1 левый</t>
  </si>
  <si>
    <t>2 935 000.00</t>
  </si>
  <si>
    <t>2 550 000.00</t>
  </si>
  <si>
    <r>
      <t xml:space="preserve">Стрелочный перевод </t>
    </r>
    <r>
      <rPr>
        <sz val="8"/>
        <rFont val="Arial"/>
      </rPr>
      <t xml:space="preserve">T.PG5 </t>
    </r>
    <r>
      <rPr>
        <sz val="8"/>
        <rFont val="Arial"/>
        <charset val="204"/>
      </rPr>
      <t>м.1/9 пр.2769.00.000 КП№30 левый</t>
    </r>
  </si>
  <si>
    <r>
      <t>Механизм переводной проект ЛПТП 6651</t>
    </r>
    <r>
      <rPr>
        <u/>
        <sz val="8"/>
        <rFont val="Arial"/>
        <charset val="204"/>
      </rPr>
      <t>31.009 КП№2</t>
    </r>
    <r>
      <rPr>
        <sz val="8"/>
        <rFont val="Arial"/>
        <charset val="204"/>
      </rPr>
      <t xml:space="preserve"> __ __</t>
    </r>
  </si>
  <si>
    <t>ИТОГО без НДС</t>
  </si>
  <si>
    <t>ОТОГО с НДС</t>
  </si>
  <si>
    <t>Стрелочные переводы</t>
  </si>
  <si>
    <t>Поставщик ООО "ПромСтрелКом"</t>
  </si>
  <si>
    <t>Глухое пересечение типа Р65 под улом 45° без износа, новый</t>
  </si>
  <si>
    <t>Шпала деревянная пропитанная II тип новая</t>
  </si>
  <si>
    <r>
      <t xml:space="preserve">Брус деревянный пропитанный </t>
    </r>
    <r>
      <rPr>
        <sz val="8"/>
        <rFont val="Arial"/>
        <family val="2"/>
        <charset val="204"/>
      </rPr>
      <t xml:space="preserve">L-5,5 </t>
    </r>
    <r>
      <rPr>
        <sz val="8"/>
        <rFont val="Arial"/>
        <family val="2"/>
        <charset val="204"/>
      </rPr>
      <t>тип 2 (сечение 160х230)</t>
    </r>
  </si>
  <si>
    <t>Глухое пересечение,(сломанное)</t>
  </si>
  <si>
    <t>ИТОГО с НДС</t>
  </si>
  <si>
    <t>ООО "ЖЕЛДОРКОМПЛЕКТ"</t>
  </si>
  <si>
    <t>Глухое пересечение (новое)</t>
  </si>
  <si>
    <t xml:space="preserve"> Глухого пересечения типа Р65 под углом 45 в соответствии с Техническим заданием</t>
  </si>
  <si>
    <t>ООО "ПМС-К"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</si>
</sst>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9.5"/>
      <name val="Arial"/>
      <charset val="204"/>
    </font>
    <font>
      <sz val="7.5"/>
      <name val="Arial"/>
      <charset val="204"/>
    </font>
    <font>
      <sz val="7.5"/>
      <name val="Arial"/>
    </font>
    <font>
      <i/>
      <sz val="7.5"/>
      <name val="Arial"/>
      <charset val="204"/>
    </font>
    <font>
      <b/>
      <i/>
      <u/>
      <sz val="9.5"/>
      <name val="Arial"/>
      <charset val="204"/>
    </font>
    <font>
      <b/>
      <i/>
      <sz val="9.5"/>
      <name val="Arial"/>
      <charset val="204"/>
    </font>
    <font>
      <sz val="8"/>
      <name val="Arial"/>
      <charset val="204"/>
    </font>
    <font>
      <u/>
      <sz val="8"/>
      <name val="Arial"/>
      <charset val="204"/>
    </font>
    <font>
      <sz val="10"/>
      <name val="Arial"/>
      <charset val="204"/>
    </font>
    <font>
      <sz val="8"/>
      <name val="Arial"/>
    </font>
    <font>
      <b/>
      <i/>
      <sz val="9.5"/>
      <name val="Arial"/>
      <family val="2"/>
      <charset val="204"/>
    </font>
    <font>
      <sz val="8"/>
      <name val="Arial"/>
      <family val="2"/>
      <charset val="204"/>
    </font>
    <font>
      <sz val="9.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60">
    <xf numFmtId="0" fontId="0" fillId="0" borderId="0" xfId="0"/>
    <xf numFmtId="0" fontId="4" fillId="0" borderId="1" xfId="2" applyNumberFormat="1" applyFont="1" applyFill="1" applyBorder="1" applyAlignment="1" applyProtection="1">
      <alignment horizontal="center"/>
    </xf>
    <xf numFmtId="0" fontId="5" fillId="0" borderId="1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left" wrapText="1"/>
    </xf>
    <xf numFmtId="0" fontId="5" fillId="0" borderId="1" xfId="2" applyNumberFormat="1" applyFont="1" applyFill="1" applyBorder="1" applyAlignment="1" applyProtection="1">
      <alignment horizontal="left" vertical="top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0" borderId="2" xfId="2" applyNumberFormat="1" applyFont="1" applyFill="1" applyBorder="1" applyAlignment="1" applyProtection="1">
      <alignment horizontal="center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top"/>
    </xf>
    <xf numFmtId="0" fontId="9" fillId="0" borderId="1" xfId="2" applyNumberFormat="1" applyFont="1" applyFill="1" applyBorder="1" applyAlignment="1" applyProtection="1">
      <alignment horizontal="center" vertical="top"/>
    </xf>
    <xf numFmtId="0" fontId="9" fillId="0" borderId="1" xfId="2" applyNumberFormat="1" applyFont="1" applyFill="1" applyBorder="1" applyAlignment="1" applyProtection="1">
      <alignment horizontal="right" vertical="top"/>
    </xf>
    <xf numFmtId="0" fontId="9" fillId="0" borderId="1" xfId="2" applyNumberFormat="1" applyFont="1" applyFill="1" applyBorder="1" applyAlignment="1" applyProtection="1">
      <alignment horizontal="left" vertical="top" indent="2"/>
    </xf>
    <xf numFmtId="0" fontId="10" fillId="0" borderId="1" xfId="2" applyNumberFormat="1" applyFont="1" applyFill="1" applyBorder="1" applyAlignment="1" applyProtection="1">
      <alignment horizontal="left"/>
    </xf>
    <xf numFmtId="0" fontId="10" fillId="0" borderId="1" xfId="2" applyNumberFormat="1" applyFont="1" applyFill="1" applyBorder="1" applyAlignment="1" applyProtection="1">
      <alignment horizontal="right"/>
    </xf>
    <xf numFmtId="0" fontId="10" fillId="0" borderId="1" xfId="2" applyNumberFormat="1" applyFont="1" applyFill="1" applyBorder="1" applyAlignment="1" applyProtection="1">
      <alignment horizontal="left" vertical="top"/>
    </xf>
    <xf numFmtId="0" fontId="10" fillId="0" borderId="1" xfId="2" applyNumberFormat="1" applyFont="1" applyFill="1" applyBorder="1" applyAlignment="1" applyProtection="1">
      <alignment horizontal="right" vertical="top"/>
    </xf>
    <xf numFmtId="4" fontId="10" fillId="0" borderId="1" xfId="2" applyNumberFormat="1" applyFont="1" applyFill="1" applyBorder="1" applyAlignment="1" applyProtection="1">
      <alignment horizontal="right"/>
    </xf>
    <xf numFmtId="4" fontId="10" fillId="0" borderId="1" xfId="2" applyNumberFormat="1" applyFont="1" applyFill="1" applyBorder="1" applyAlignment="1" applyProtection="1">
      <alignment horizontal="right" vertical="top"/>
    </xf>
    <xf numFmtId="0" fontId="0" fillId="0" borderId="1" xfId="0" applyBorder="1" applyAlignment="1"/>
    <xf numFmtId="0" fontId="12" fillId="0" borderId="3" xfId="2" applyNumberFormat="1" applyFont="1" applyFill="1" applyBorder="1" applyAlignment="1" applyProtection="1">
      <alignment horizontal="center"/>
    </xf>
    <xf numFmtId="0" fontId="12" fillId="0" borderId="1" xfId="2" applyNumberFormat="1" applyFont="1" applyFill="1" applyBorder="1" applyAlignment="1" applyProtection="1">
      <alignment horizontal="center"/>
    </xf>
    <xf numFmtId="0" fontId="12" fillId="0" borderId="1" xfId="2" applyNumberFormat="1" applyFont="1" applyFill="1" applyBorder="1" applyAlignment="1" applyProtection="1">
      <alignment horizontal="right"/>
    </xf>
    <xf numFmtId="0" fontId="12" fillId="0" borderId="1" xfId="2" applyNumberFormat="1" applyFont="1" applyFill="1" applyBorder="1" applyAlignment="1" applyProtection="1">
      <alignment horizontal="left" indent="2"/>
    </xf>
    <xf numFmtId="0" fontId="10" fillId="0" borderId="1" xfId="2" applyNumberFormat="1" applyFont="1" applyFill="1" applyBorder="1" applyAlignment="1" applyProtection="1">
      <alignment horizontal="justify" vertical="top"/>
    </xf>
    <xf numFmtId="0" fontId="10" fillId="0" borderId="1" xfId="2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top" wrapText="1"/>
    </xf>
    <xf numFmtId="0" fontId="10" fillId="0" borderId="5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/>
    <xf numFmtId="43" fontId="2" fillId="0" borderId="1" xfId="1" applyFont="1" applyBorder="1" applyAlignment="1">
      <alignment horizontal="center" vertical="center"/>
    </xf>
    <xf numFmtId="0" fontId="14" fillId="0" borderId="1" xfId="2" applyNumberFormat="1" applyFont="1" applyFill="1" applyBorder="1" applyAlignment="1" applyProtection="1">
      <alignment horizontal="center"/>
    </xf>
    <xf numFmtId="0" fontId="14" fillId="0" borderId="1" xfId="2" applyNumberFormat="1" applyFont="1" applyFill="1" applyBorder="1" applyAlignment="1" applyProtection="1">
      <alignment horizontal="right"/>
    </xf>
    <xf numFmtId="0" fontId="14" fillId="0" borderId="1" xfId="2" applyNumberFormat="1" applyFont="1" applyFill="1" applyBorder="1" applyAlignment="1" applyProtection="1">
      <alignment horizontal="left"/>
    </xf>
    <xf numFmtId="0" fontId="14" fillId="0" borderId="1" xfId="2" applyNumberFormat="1" applyFont="1" applyFill="1" applyBorder="1" applyAlignment="1" applyProtection="1">
      <alignment horizontal="left" indent="2"/>
    </xf>
    <xf numFmtId="0" fontId="15" fillId="0" borderId="1" xfId="2" applyNumberFormat="1" applyFont="1" applyFill="1" applyBorder="1" applyAlignment="1" applyProtection="1">
      <alignment horizontal="left" vertical="top" wrapText="1"/>
    </xf>
    <xf numFmtId="0" fontId="15" fillId="0" borderId="1" xfId="2" applyNumberFormat="1" applyFont="1" applyFill="1" applyBorder="1" applyAlignment="1" applyProtection="1">
      <alignment horizontal="center" vertical="center"/>
    </xf>
    <xf numFmtId="0" fontId="15" fillId="0" borderId="1" xfId="2" applyNumberFormat="1" applyFont="1" applyFill="1" applyBorder="1" applyAlignment="1" applyProtection="1">
      <alignment horizontal="center" vertical="top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3" fontId="15" fillId="0" borderId="1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_Лист1" xfId="2" xr:uid="{CBB8F6A9-23E8-473B-8BE5-C3226F60DCF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5B4B-80E0-4083-A5BC-9E913E842C94}">
  <dimension ref="A2:H39"/>
  <sheetViews>
    <sheetView tabSelected="1" topLeftCell="A10" workbookViewId="0">
      <selection activeCell="H37" sqref="H37:H39"/>
    </sheetView>
  </sheetViews>
  <sheetFormatPr defaultRowHeight="14.4" x14ac:dyDescent="0.3"/>
  <cols>
    <col min="2" max="2" width="8.88671875" style="14"/>
    <col min="3" max="3" width="40.44140625" customWidth="1"/>
    <col min="4" max="5" width="8.88671875" style="11"/>
    <col min="6" max="6" width="10.77734375" style="11" bestFit="1" customWidth="1"/>
    <col min="7" max="7" width="13.77734375" style="11" bestFit="1" customWidth="1"/>
    <col min="8" max="8" width="10.44140625" customWidth="1"/>
  </cols>
  <sheetData>
    <row r="2" spans="1:8" ht="14.4" customHeight="1" x14ac:dyDescent="0.3">
      <c r="A2" s="56" t="s">
        <v>31</v>
      </c>
      <c r="B2" s="1" t="s">
        <v>0</v>
      </c>
      <c r="C2" s="1" t="s">
        <v>12</v>
      </c>
      <c r="D2" s="5" t="s">
        <v>23</v>
      </c>
      <c r="E2" s="5" t="s">
        <v>24</v>
      </c>
      <c r="F2" s="5" t="s">
        <v>28</v>
      </c>
      <c r="G2" s="6" t="s">
        <v>29</v>
      </c>
      <c r="H2" s="58" t="s">
        <v>32</v>
      </c>
    </row>
    <row r="3" spans="1:8" x14ac:dyDescent="0.3">
      <c r="A3" s="56"/>
      <c r="B3" s="12" t="s">
        <v>1</v>
      </c>
      <c r="C3" s="2" t="s">
        <v>30</v>
      </c>
      <c r="D3" s="7">
        <v>213.73599999999999</v>
      </c>
      <c r="E3" s="7" t="s">
        <v>25</v>
      </c>
      <c r="F3" s="8">
        <v>164100</v>
      </c>
      <c r="G3" s="9">
        <f>F3*D3</f>
        <v>35074077.600000001</v>
      </c>
      <c r="H3" s="59"/>
    </row>
    <row r="4" spans="1:8" x14ac:dyDescent="0.3">
      <c r="A4" s="56"/>
      <c r="B4" s="12" t="s">
        <v>2</v>
      </c>
      <c r="C4" s="2" t="s">
        <v>13</v>
      </c>
      <c r="D4" s="7">
        <v>8.673</v>
      </c>
      <c r="E4" s="7" t="s">
        <v>25</v>
      </c>
      <c r="F4" s="8">
        <v>275000</v>
      </c>
      <c r="G4" s="9">
        <f t="shared" ref="G4:G13" si="0">F4*D4</f>
        <v>2385075</v>
      </c>
      <c r="H4" s="59"/>
    </row>
    <row r="5" spans="1:8" ht="21.6" x14ac:dyDescent="0.3">
      <c r="A5" s="56"/>
      <c r="B5" s="12" t="s">
        <v>3</v>
      </c>
      <c r="C5" s="3" t="s">
        <v>14</v>
      </c>
      <c r="D5" s="10">
        <v>2289</v>
      </c>
      <c r="E5" s="7" t="s">
        <v>26</v>
      </c>
      <c r="F5" s="8">
        <v>2750</v>
      </c>
      <c r="G5" s="9">
        <f t="shared" si="0"/>
        <v>6294750</v>
      </c>
      <c r="H5" s="59"/>
    </row>
    <row r="6" spans="1:8" ht="21.6" x14ac:dyDescent="0.3">
      <c r="A6" s="56"/>
      <c r="B6" s="13" t="s">
        <v>4</v>
      </c>
      <c r="C6" s="3" t="s">
        <v>15</v>
      </c>
      <c r="D6" s="10">
        <v>1274</v>
      </c>
      <c r="E6" s="7" t="s">
        <v>26</v>
      </c>
      <c r="F6" s="8">
        <v>3790</v>
      </c>
      <c r="G6" s="9">
        <f t="shared" si="0"/>
        <v>4828460</v>
      </c>
      <c r="H6" s="59"/>
    </row>
    <row r="7" spans="1:8" ht="42" x14ac:dyDescent="0.3">
      <c r="A7" s="56"/>
      <c r="B7" s="12" t="s">
        <v>5</v>
      </c>
      <c r="C7" s="3" t="s">
        <v>16</v>
      </c>
      <c r="D7" s="7">
        <v>118</v>
      </c>
      <c r="E7" s="7" t="s">
        <v>27</v>
      </c>
      <c r="F7" s="8">
        <v>4090</v>
      </c>
      <c r="G7" s="9">
        <f t="shared" si="0"/>
        <v>482620</v>
      </c>
      <c r="H7" s="59"/>
    </row>
    <row r="8" spans="1:8" ht="42" x14ac:dyDescent="0.3">
      <c r="A8" s="56"/>
      <c r="B8" s="12" t="s">
        <v>6</v>
      </c>
      <c r="C8" s="3" t="s">
        <v>17</v>
      </c>
      <c r="D8" s="10">
        <v>4460</v>
      </c>
      <c r="E8" s="7" t="s">
        <v>27</v>
      </c>
      <c r="F8" s="8">
        <v>3610</v>
      </c>
      <c r="G8" s="9">
        <f t="shared" si="0"/>
        <v>16100600</v>
      </c>
      <c r="H8" s="59"/>
    </row>
    <row r="9" spans="1:8" ht="42.6" customHeight="1" x14ac:dyDescent="0.3">
      <c r="A9" s="56"/>
      <c r="B9" s="12" t="s">
        <v>7</v>
      </c>
      <c r="C9" s="3" t="s">
        <v>18</v>
      </c>
      <c r="D9" s="10">
        <v>2546</v>
      </c>
      <c r="E9" s="7" t="s">
        <v>27</v>
      </c>
      <c r="F9" s="8">
        <v>2700</v>
      </c>
      <c r="G9" s="9">
        <f t="shared" si="0"/>
        <v>6874200</v>
      </c>
      <c r="H9" s="59"/>
    </row>
    <row r="10" spans="1:8" ht="21.6" x14ac:dyDescent="0.3">
      <c r="A10" s="56"/>
      <c r="B10" s="12" t="s">
        <v>8</v>
      </c>
      <c r="C10" s="3" t="s">
        <v>19</v>
      </c>
      <c r="D10" s="7">
        <v>4</v>
      </c>
      <c r="E10" s="7" t="s">
        <v>26</v>
      </c>
      <c r="F10" s="8">
        <v>159000</v>
      </c>
      <c r="G10" s="9">
        <f t="shared" si="0"/>
        <v>636000</v>
      </c>
      <c r="H10" s="59"/>
    </row>
    <row r="11" spans="1:8" x14ac:dyDescent="0.3">
      <c r="A11" s="56"/>
      <c r="B11" s="12" t="s">
        <v>9</v>
      </c>
      <c r="C11" s="2" t="s">
        <v>20</v>
      </c>
      <c r="D11" s="7">
        <v>3</v>
      </c>
      <c r="E11" s="7" t="s">
        <v>27</v>
      </c>
      <c r="F11" s="8">
        <v>123000</v>
      </c>
      <c r="G11" s="9">
        <f t="shared" si="0"/>
        <v>369000</v>
      </c>
      <c r="H11" s="59"/>
    </row>
    <row r="12" spans="1:8" ht="21.6" x14ac:dyDescent="0.3">
      <c r="A12" s="56"/>
      <c r="B12" s="12" t="s">
        <v>10</v>
      </c>
      <c r="C12" s="3" t="s">
        <v>21</v>
      </c>
      <c r="D12" s="7">
        <v>6</v>
      </c>
      <c r="E12" s="7" t="s">
        <v>27</v>
      </c>
      <c r="F12" s="8">
        <v>390500</v>
      </c>
      <c r="G12" s="9">
        <f t="shared" si="0"/>
        <v>2343000</v>
      </c>
      <c r="H12" s="59"/>
    </row>
    <row r="13" spans="1:8" ht="30.6" x14ac:dyDescent="0.3">
      <c r="A13" s="56"/>
      <c r="B13" s="12" t="s">
        <v>11</v>
      </c>
      <c r="C13" s="4" t="s">
        <v>22</v>
      </c>
      <c r="D13" s="7">
        <v>3</v>
      </c>
      <c r="E13" s="7" t="s">
        <v>27</v>
      </c>
      <c r="F13" s="8">
        <v>754000</v>
      </c>
      <c r="G13" s="9">
        <f t="shared" si="0"/>
        <v>2262000</v>
      </c>
      <c r="H13" s="59"/>
    </row>
    <row r="14" spans="1:8" x14ac:dyDescent="0.3">
      <c r="A14" s="56"/>
      <c r="B14" s="15"/>
      <c r="C14" s="29" t="s">
        <v>56</v>
      </c>
      <c r="D14" s="17"/>
      <c r="E14" s="17"/>
      <c r="F14" s="17"/>
      <c r="G14" s="40">
        <f>SUM(G3:G13)</f>
        <v>77649782.599999994</v>
      </c>
      <c r="H14" s="59"/>
    </row>
    <row r="16" spans="1:8" x14ac:dyDescent="0.3">
      <c r="A16" s="57" t="s">
        <v>38</v>
      </c>
      <c r="B16" s="19" t="s">
        <v>0</v>
      </c>
      <c r="C16" s="20" t="s">
        <v>12</v>
      </c>
      <c r="D16" s="21" t="s">
        <v>23</v>
      </c>
      <c r="E16" s="20" t="s">
        <v>24</v>
      </c>
      <c r="F16" s="20" t="s">
        <v>36</v>
      </c>
      <c r="G16" s="22" t="s">
        <v>37</v>
      </c>
      <c r="H16" s="56" t="s">
        <v>39</v>
      </c>
    </row>
    <row r="17" spans="1:8" x14ac:dyDescent="0.3">
      <c r="A17" s="57"/>
      <c r="B17" s="38">
        <v>1</v>
      </c>
      <c r="C17" s="23" t="s">
        <v>33</v>
      </c>
      <c r="D17" s="24" t="s">
        <v>35</v>
      </c>
      <c r="E17" s="23" t="s">
        <v>26</v>
      </c>
      <c r="F17" s="27">
        <v>5500</v>
      </c>
      <c r="G17" s="27">
        <v>1793000</v>
      </c>
      <c r="H17" s="56"/>
    </row>
    <row r="18" spans="1:8" x14ac:dyDescent="0.3">
      <c r="A18" s="57"/>
      <c r="B18" s="38" t="s">
        <v>2</v>
      </c>
      <c r="C18" s="25" t="s">
        <v>34</v>
      </c>
      <c r="D18" s="26" t="s">
        <v>1</v>
      </c>
      <c r="E18" s="25" t="s">
        <v>26</v>
      </c>
      <c r="F18" s="28">
        <v>30000</v>
      </c>
      <c r="G18" s="28">
        <v>30000</v>
      </c>
      <c r="H18" s="56"/>
    </row>
    <row r="19" spans="1:8" x14ac:dyDescent="0.3">
      <c r="A19" s="57"/>
      <c r="B19" s="29"/>
      <c r="C19" s="29" t="s">
        <v>56</v>
      </c>
      <c r="D19" s="29"/>
      <c r="E19" s="29"/>
      <c r="F19" s="29"/>
      <c r="G19" s="41">
        <f>SUM(G17:G18)</f>
        <v>1823000</v>
      </c>
      <c r="H19" s="56"/>
    </row>
    <row r="21" spans="1:8" x14ac:dyDescent="0.3">
      <c r="A21" s="56" t="s">
        <v>50</v>
      </c>
      <c r="B21" s="30" t="s">
        <v>0</v>
      </c>
      <c r="C21" s="31" t="s">
        <v>12</v>
      </c>
      <c r="D21" s="32" t="s">
        <v>23</v>
      </c>
      <c r="E21" s="31" t="s">
        <v>24</v>
      </c>
      <c r="F21" s="31" t="s">
        <v>36</v>
      </c>
      <c r="G21" s="33" t="s">
        <v>37</v>
      </c>
      <c r="H21" s="53" t="s">
        <v>51</v>
      </c>
    </row>
    <row r="22" spans="1:8" ht="20.399999999999999" x14ac:dyDescent="0.3">
      <c r="A22" s="56"/>
      <c r="B22" s="37" t="s">
        <v>1</v>
      </c>
      <c r="C22" s="34" t="s">
        <v>40</v>
      </c>
      <c r="D22" s="38">
        <v>2</v>
      </c>
      <c r="E22" s="38" t="s">
        <v>27</v>
      </c>
      <c r="F22" s="39">
        <v>2935000</v>
      </c>
      <c r="G22" s="39">
        <v>5870000</v>
      </c>
      <c r="H22" s="54"/>
    </row>
    <row r="23" spans="1:8" ht="20.399999999999999" x14ac:dyDescent="0.3">
      <c r="A23" s="56"/>
      <c r="B23" s="38" t="s">
        <v>2</v>
      </c>
      <c r="C23" s="34" t="s">
        <v>46</v>
      </c>
      <c r="D23" s="38">
        <v>1</v>
      </c>
      <c r="E23" s="38" t="s">
        <v>27</v>
      </c>
      <c r="F23" s="38" t="s">
        <v>44</v>
      </c>
      <c r="G23" s="39">
        <v>2935000</v>
      </c>
      <c r="H23" s="54"/>
    </row>
    <row r="24" spans="1:8" ht="21.6" x14ac:dyDescent="0.3">
      <c r="A24" s="56"/>
      <c r="B24" s="38" t="s">
        <v>3</v>
      </c>
      <c r="C24" s="35" t="s">
        <v>41</v>
      </c>
      <c r="D24" s="38">
        <v>1</v>
      </c>
      <c r="E24" s="38" t="s">
        <v>27</v>
      </c>
      <c r="F24" s="38" t="s">
        <v>45</v>
      </c>
      <c r="G24" s="39">
        <v>2550000</v>
      </c>
      <c r="H24" s="54"/>
    </row>
    <row r="25" spans="1:8" ht="20.399999999999999" x14ac:dyDescent="0.3">
      <c r="A25" s="56"/>
      <c r="B25" s="38" t="s">
        <v>4</v>
      </c>
      <c r="C25" s="36" t="s">
        <v>42</v>
      </c>
      <c r="D25" s="38">
        <v>1</v>
      </c>
      <c r="E25" s="38" t="s">
        <v>27</v>
      </c>
      <c r="F25" s="39">
        <v>2550000</v>
      </c>
      <c r="G25" s="39">
        <v>2550000</v>
      </c>
      <c r="H25" s="54"/>
    </row>
    <row r="26" spans="1:8" ht="20.399999999999999" x14ac:dyDescent="0.3">
      <c r="A26" s="56"/>
      <c r="B26" s="38" t="s">
        <v>5</v>
      </c>
      <c r="C26" s="36" t="s">
        <v>43</v>
      </c>
      <c r="D26" s="38">
        <v>3</v>
      </c>
      <c r="E26" s="38" t="s">
        <v>27</v>
      </c>
      <c r="F26" s="39">
        <v>2210000</v>
      </c>
      <c r="G26" s="39">
        <v>6630000</v>
      </c>
      <c r="H26" s="54"/>
    </row>
    <row r="27" spans="1:8" x14ac:dyDescent="0.3">
      <c r="A27" s="56"/>
      <c r="B27" s="38" t="s">
        <v>6</v>
      </c>
      <c r="C27" s="25" t="s">
        <v>47</v>
      </c>
      <c r="D27" s="38">
        <v>8</v>
      </c>
      <c r="E27" s="38" t="s">
        <v>26</v>
      </c>
      <c r="F27" s="39">
        <v>84000</v>
      </c>
      <c r="G27" s="39">
        <v>672000</v>
      </c>
      <c r="H27" s="54"/>
    </row>
    <row r="28" spans="1:8" x14ac:dyDescent="0.3">
      <c r="A28" s="56"/>
      <c r="B28" s="15"/>
      <c r="C28" s="16" t="s">
        <v>48</v>
      </c>
      <c r="D28" s="17"/>
      <c r="E28" s="17"/>
      <c r="F28" s="17"/>
      <c r="G28" s="18">
        <f>SUM(G22:G27)</f>
        <v>21207000</v>
      </c>
      <c r="H28" s="54"/>
    </row>
    <row r="29" spans="1:8" x14ac:dyDescent="0.3">
      <c r="A29" s="56"/>
      <c r="B29" s="15"/>
      <c r="C29" s="16" t="s">
        <v>49</v>
      </c>
      <c r="D29" s="17"/>
      <c r="E29" s="17"/>
      <c r="F29" s="17"/>
      <c r="G29" s="42">
        <f>G28*1.2</f>
        <v>25448400</v>
      </c>
      <c r="H29" s="55"/>
    </row>
    <row r="31" spans="1:8" x14ac:dyDescent="0.3">
      <c r="A31" s="56" t="s">
        <v>55</v>
      </c>
      <c r="B31" s="43" t="s">
        <v>0</v>
      </c>
      <c r="C31" s="43" t="s">
        <v>12</v>
      </c>
      <c r="D31" s="44" t="s">
        <v>23</v>
      </c>
      <c r="E31" s="45" t="s">
        <v>24</v>
      </c>
      <c r="F31" s="43" t="s">
        <v>36</v>
      </c>
      <c r="G31" s="46" t="s">
        <v>37</v>
      </c>
      <c r="H31" s="53" t="s">
        <v>57</v>
      </c>
    </row>
    <row r="32" spans="1:8" ht="20.399999999999999" x14ac:dyDescent="0.3">
      <c r="A32" s="56"/>
      <c r="B32" s="48" t="s">
        <v>1</v>
      </c>
      <c r="C32" s="47" t="s">
        <v>52</v>
      </c>
      <c r="D32" s="48">
        <v>1</v>
      </c>
      <c r="E32" s="48" t="s">
        <v>27</v>
      </c>
      <c r="F32" s="50">
        <v>2160000</v>
      </c>
      <c r="G32" s="50">
        <v>2160000</v>
      </c>
      <c r="H32" s="54"/>
    </row>
    <row r="33" spans="1:8" ht="20.399999999999999" x14ac:dyDescent="0.3">
      <c r="A33" s="56"/>
      <c r="B33" s="48" t="s">
        <v>2</v>
      </c>
      <c r="C33" s="47" t="s">
        <v>54</v>
      </c>
      <c r="D33" s="48">
        <v>10</v>
      </c>
      <c r="E33" s="48" t="s">
        <v>26</v>
      </c>
      <c r="F33" s="50">
        <v>10850</v>
      </c>
      <c r="G33" s="50">
        <v>108500</v>
      </c>
      <c r="H33" s="54"/>
    </row>
    <row r="34" spans="1:8" x14ac:dyDescent="0.3">
      <c r="A34" s="56"/>
      <c r="B34" s="48" t="s">
        <v>3</v>
      </c>
      <c r="C34" s="47" t="s">
        <v>53</v>
      </c>
      <c r="D34" s="48">
        <v>14</v>
      </c>
      <c r="E34" s="48" t="s">
        <v>26</v>
      </c>
      <c r="F34" s="50">
        <v>4780</v>
      </c>
      <c r="G34" s="50">
        <v>66920</v>
      </c>
      <c r="H34" s="54"/>
    </row>
    <row r="35" spans="1:8" x14ac:dyDescent="0.3">
      <c r="A35" s="56"/>
      <c r="B35" s="15"/>
      <c r="C35" s="29" t="s">
        <v>56</v>
      </c>
      <c r="D35" s="17"/>
      <c r="E35" s="17"/>
      <c r="F35" s="17"/>
      <c r="G35" s="51">
        <f>SUM(G32:G34)</f>
        <v>2335420</v>
      </c>
      <c r="H35" s="55"/>
    </row>
    <row r="37" spans="1:8" ht="18" customHeight="1" x14ac:dyDescent="0.3">
      <c r="A37" s="53" t="s">
        <v>58</v>
      </c>
      <c r="B37" s="43" t="s">
        <v>0</v>
      </c>
      <c r="C37" s="43" t="s">
        <v>12</v>
      </c>
      <c r="D37" s="43" t="s">
        <v>23</v>
      </c>
      <c r="E37" s="43" t="s">
        <v>24</v>
      </c>
      <c r="F37" s="43" t="s">
        <v>36</v>
      </c>
      <c r="G37" s="43" t="s">
        <v>37</v>
      </c>
      <c r="H37" s="53" t="s">
        <v>60</v>
      </c>
    </row>
    <row r="38" spans="1:8" ht="18" customHeight="1" x14ac:dyDescent="0.3">
      <c r="A38" s="54"/>
      <c r="B38" s="49" t="s">
        <v>1</v>
      </c>
      <c r="C38" s="47" t="s">
        <v>59</v>
      </c>
      <c r="D38" s="48">
        <v>1</v>
      </c>
      <c r="E38" s="48" t="s">
        <v>27</v>
      </c>
      <c r="F38" s="52">
        <v>2800000</v>
      </c>
      <c r="G38" s="50">
        <f>F38*D38</f>
        <v>2800000</v>
      </c>
      <c r="H38" s="54"/>
    </row>
    <row r="39" spans="1:8" ht="18" customHeight="1" x14ac:dyDescent="0.3">
      <c r="A39" s="55"/>
      <c r="B39" s="15"/>
      <c r="C39" s="16" t="s">
        <v>56</v>
      </c>
      <c r="D39" s="17"/>
      <c r="E39" s="17"/>
      <c r="F39" s="17"/>
      <c r="G39" s="51">
        <f>G38</f>
        <v>2800000</v>
      </c>
      <c r="H39" s="55"/>
    </row>
  </sheetData>
  <mergeCells count="10">
    <mergeCell ref="A2:A14"/>
    <mergeCell ref="H2:H14"/>
    <mergeCell ref="A37:A39"/>
    <mergeCell ref="H37:H39"/>
    <mergeCell ref="H16:H19"/>
    <mergeCell ref="A16:A19"/>
    <mergeCell ref="H21:H29"/>
    <mergeCell ref="A21:A29"/>
    <mergeCell ref="A31:A35"/>
    <mergeCell ref="H31:H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2024-06-17T08:50:22Z</dcterms:created>
  <dcterms:modified xsi:type="dcterms:W3CDTF">2024-06-24T06:54:33Z</dcterms:modified>
</cp:coreProperties>
</file>