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"/>
    </mc:Choice>
  </mc:AlternateContent>
  <xr:revisionPtr revIDLastSave="0" documentId="13_ncr:1_{0EE80130-6E8C-45FF-BDB7-32FCA1ECAE6D}" xr6:coauthVersionLast="47" xr6:coauthVersionMax="47" xr10:uidLastSave="{00000000-0000-0000-0000-000000000000}"/>
  <bookViews>
    <workbookView xWindow="28680" yWindow="-120" windowWidth="29040" windowHeight="15840" xr2:uid="{353516C4-40F3-4DED-A971-300FEB8955C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" l="1"/>
  <c r="G43" i="1"/>
  <c r="G46" i="1" s="1"/>
  <c r="G44" i="1"/>
  <c r="G45" i="1"/>
  <c r="G42" i="1"/>
  <c r="G40" i="1"/>
  <c r="G33" i="1"/>
  <c r="G34" i="1"/>
  <c r="G35" i="1"/>
  <c r="G36" i="1"/>
  <c r="G37" i="1"/>
  <c r="G38" i="1"/>
  <c r="G39" i="1"/>
  <c r="G32" i="1"/>
  <c r="G30" i="1"/>
  <c r="G27" i="1"/>
  <c r="G28" i="1"/>
  <c r="G29" i="1"/>
  <c r="G26" i="1"/>
  <c r="G24" i="1"/>
  <c r="G16" i="1"/>
  <c r="G17" i="1"/>
  <c r="G18" i="1"/>
  <c r="G19" i="1"/>
  <c r="G20" i="1"/>
  <c r="G21" i="1"/>
  <c r="G22" i="1"/>
  <c r="G23" i="1"/>
  <c r="G15" i="1"/>
  <c r="G4" i="1"/>
  <c r="G5" i="1"/>
  <c r="G6" i="1"/>
  <c r="G7" i="1"/>
  <c r="G8" i="1"/>
  <c r="G9" i="1"/>
  <c r="G10" i="1"/>
  <c r="G11" i="1"/>
  <c r="G12" i="1"/>
  <c r="G3" i="1"/>
  <c r="G13" i="1" s="1"/>
</calcChain>
</file>

<file path=xl/sharedStrings.xml><?xml version="1.0" encoding="utf-8"?>
<sst xmlns="http://schemas.openxmlformats.org/spreadsheetml/2006/main" count="146" uniqueCount="62">
  <si>
    <t>спецификация №3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</si>
  <si>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</si>
  <si>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</si>
  <si>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</si>
  <si>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</si>
  <si>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</si>
  <si>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</si>
  <si>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</si>
  <si>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</si>
  <si>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</si>
  <si>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</si>
  <si>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Шпала железобетонная, Ш1 1-й сорт с доставкой ж/д транспортом до ст.Мытищи код 234808)</t>
  </si>
  <si>
    <t>Подкладка КБ-65 (справочно 934 шт.)</t>
  </si>
  <si>
    <t>Накладка 1 Р-65 (справочно 82 шт.)</t>
  </si>
  <si>
    <t>Прокладка подрельсовая ЦП-143</t>
  </si>
  <si>
    <t>Прокладка ЦП-328</t>
  </si>
  <si>
    <t>Болт закладной М22х175 в сборе (справочно 1868 шт.)</t>
  </si>
  <si>
    <t>Болт клеммный М22х75 в сборе (справочно 1868 шт.)</t>
  </si>
  <si>
    <t>Болт стыковой М27х160 в сборе (справочно 246 шт.)</t>
  </si>
  <si>
    <t>Упор внутрицеховой УР-1 Р-65 ПС 54.00.000 (компл)</t>
  </si>
  <si>
    <t>т</t>
  </si>
  <si>
    <t>шт</t>
  </si>
  <si>
    <t>компл</t>
  </si>
  <si>
    <r>
      <t xml:space="preserve">Рельсы Р-65 НТ260, </t>
    </r>
    <r>
      <rPr>
        <sz val="6.5"/>
        <rFont val="Arial"/>
        <family val="2"/>
        <charset val="204"/>
      </rPr>
      <t xml:space="preserve">L-12,5 </t>
    </r>
    <r>
      <rPr>
        <sz val="6.5"/>
        <rFont val="Arial"/>
        <family val="2"/>
        <charset val="204"/>
      </rPr>
      <t>м (41 шт.)</t>
    </r>
  </si>
  <si>
    <t>Товары (работы, услуги)</t>
  </si>
  <si>
    <t>Шпала железобетонная, Ш1 1-й сорт (с доставкой ж/д транспортом до ст.Мытищи код 234808)</t>
  </si>
  <si>
    <t>Подкладка КБ-65 (справочно 462 шт.)</t>
  </si>
  <si>
    <t>Накладка 1Р-65 (справочно 64 шт.)</t>
  </si>
  <si>
    <t>Болт закладной М22х175 в сборе (справочно 924 шт.)</t>
  </si>
  <si>
    <t>Болт клеммный М22х75 в сборе (справочно 924 шт.)</t>
  </si>
  <si>
    <t>Болт стыковой М27х160 в сборе (справочно 192 шт.)</t>
  </si>
  <si>
    <t>Кол-во</t>
  </si>
  <si>
    <t>ЕД.</t>
  </si>
  <si>
    <t>Цена с НДС</t>
  </si>
  <si>
    <r>
      <t xml:space="preserve">Рельсы Р-65 НТ260, </t>
    </r>
    <r>
      <rPr>
        <sz val="7"/>
        <rFont val="Arial"/>
        <family val="2"/>
        <charset val="204"/>
      </rPr>
      <t xml:space="preserve">L-12.5 </t>
    </r>
    <r>
      <rPr>
        <sz val="7"/>
        <rFont val="Arial"/>
        <family val="2"/>
        <charset val="204"/>
      </rPr>
      <t>м (32 шт.)</t>
    </r>
  </si>
  <si>
    <t>Сумма с НДС</t>
  </si>
  <si>
    <t>8 цех РШП</t>
  </si>
  <si>
    <t>спецификация №4</t>
  </si>
  <si>
    <t>№</t>
  </si>
  <si>
    <t>Прокладка нашпальная ЦП-153</t>
  </si>
  <si>
    <t>Болт стыковой М27х160 в сборе (справочно 106 шт.)</t>
  </si>
  <si>
    <t>Ед.</t>
  </si>
  <si>
    <r>
      <t xml:space="preserve">Рельсы Р-65 НТ260, </t>
    </r>
    <r>
      <rPr>
        <sz val="6.5"/>
        <rFont val="Arial"/>
        <family val="2"/>
        <charset val="204"/>
      </rPr>
      <t xml:space="preserve">L-12,5 </t>
    </r>
    <r>
      <rPr>
        <sz val="6.5"/>
        <rFont val="Arial"/>
        <family val="2"/>
        <charset val="204"/>
      </rPr>
      <t>м (19 шт.) (с доставкой автотранспортом)</t>
    </r>
  </si>
  <si>
    <t>Болт клеммный М22х75 в сборе (справочно 152 шт.)</t>
  </si>
  <si>
    <t>Подкладка КБ-65 (справочно 76 шт.)</t>
  </si>
  <si>
    <t>Шуруп путевой М24х195 (справочно 152 шт.)</t>
  </si>
  <si>
    <t>Шайба электроизоляционная МКС-026</t>
  </si>
  <si>
    <t>Заглушка дюбеля центровочная МКС-027</t>
  </si>
  <si>
    <t>Дюбель пластмассовый модернизированный</t>
  </si>
  <si>
    <t>ЕД-</t>
  </si>
  <si>
    <r>
      <t xml:space="preserve">Уголок контррельсовый СП-850 прямой </t>
    </r>
    <r>
      <rPr>
        <sz val="7.5"/>
        <rFont val="Arial"/>
        <family val="2"/>
        <charset val="204"/>
      </rPr>
      <t>L=9,</t>
    </r>
    <r>
      <rPr>
        <sz val="7.5"/>
        <rFont val="Arial"/>
        <family val="2"/>
        <charset val="204"/>
      </rPr>
      <t>14 м</t>
    </r>
  </si>
  <si>
    <t>спецификация №5</t>
  </si>
  <si>
    <t>спецификация №6</t>
  </si>
  <si>
    <t>Подкладка МКС-043 ЖБР-65Д</t>
  </si>
  <si>
    <t>Прокладка регулировочная МКС-048-01</t>
  </si>
  <si>
    <t>Доставка до М.О. Мытиши. ул. Колониова. д. 4</t>
  </si>
  <si>
    <r>
      <t xml:space="preserve">Клемма пружинная </t>
    </r>
    <r>
      <rPr>
        <sz val="7"/>
        <rFont val="Arial"/>
        <family val="2"/>
        <charset val="204"/>
      </rPr>
      <t>Skl-21</t>
    </r>
  </si>
  <si>
    <t xml:space="preserve">ИТОГО затрат на 8 цех </t>
  </si>
  <si>
    <t>Не уверен, входит ли этот объем 8 цеха!!</t>
  </si>
  <si>
    <t>Крепления смртровая яма</t>
  </si>
  <si>
    <t>поставщик АО "НТПК"</t>
  </si>
  <si>
    <t>ООО "ИКС"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</si>
</sst>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6.5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8.5"/>
      <name val="Arial"/>
      <family val="2"/>
      <charset val="204"/>
    </font>
    <font>
      <b/>
      <sz val="9"/>
      <name val="Arial"/>
      <family val="2"/>
      <charset val="204"/>
    </font>
    <font>
      <sz val="7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37">
    <xf numFmtId="0" fontId="0" fillId="0" borderId="0" xfId="0"/>
    <xf numFmtId="43" fontId="0" fillId="0" borderId="0" xfId="0" applyNumberFormat="1"/>
    <xf numFmtId="164" fontId="0" fillId="0" borderId="1" xfId="0" applyNumberFormat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NumberFormat="1" applyBorder="1"/>
    <xf numFmtId="43" fontId="0" fillId="0" borderId="1" xfId="1" applyFont="1" applyBorder="1"/>
    <xf numFmtId="164" fontId="2" fillId="0" borderId="0" xfId="0" applyNumberFormat="1" applyFont="1"/>
    <xf numFmtId="43" fontId="2" fillId="0" borderId="0" xfId="0" applyNumberFormat="1" applyFont="1"/>
    <xf numFmtId="0" fontId="8" fillId="0" borderId="1" xfId="2" applyNumberFormat="1" applyFont="1" applyFill="1" applyBorder="1" applyAlignment="1" applyProtection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9" fillId="0" borderId="1" xfId="2" applyNumberFormat="1" applyFont="1" applyFill="1" applyBorder="1" applyAlignment="1" applyProtection="1">
      <alignment horizontal="left"/>
    </xf>
    <xf numFmtId="0" fontId="9" fillId="0" borderId="1" xfId="2" applyNumberFormat="1" applyFont="1" applyFill="1" applyBorder="1" applyAlignment="1" applyProtection="1">
      <alignment horizontal="center"/>
    </xf>
    <xf numFmtId="0" fontId="9" fillId="0" borderId="1" xfId="2" applyNumberFormat="1" applyFont="1" applyFill="1" applyBorder="1" applyAlignment="1" applyProtection="1">
      <alignment horizontal="right"/>
    </xf>
    <xf numFmtId="0" fontId="0" fillId="0" borderId="0" xfId="0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8" fillId="2" borderId="1" xfId="2" applyNumberFormat="1" applyFont="1" applyFill="1" applyBorder="1" applyAlignment="1" applyProtection="1">
      <alignment horizontal="center"/>
    </xf>
    <xf numFmtId="0" fontId="8" fillId="2" borderId="1" xfId="2" applyNumberFormat="1" applyFont="1" applyFill="1" applyBorder="1" applyAlignment="1" applyProtection="1">
      <alignment horizontal="right"/>
    </xf>
    <xf numFmtId="0" fontId="8" fillId="2" borderId="1" xfId="2" applyNumberFormat="1" applyFont="1" applyFill="1" applyBorder="1" applyAlignment="1" applyProtection="1">
      <alignment horizontal="left"/>
    </xf>
    <xf numFmtId="164" fontId="0" fillId="2" borderId="1" xfId="0" applyNumberFormat="1" applyFill="1" applyBorder="1"/>
    <xf numFmtId="0" fontId="0" fillId="2" borderId="0" xfId="0" applyFill="1" applyAlignment="1">
      <alignment wrapText="1"/>
    </xf>
    <xf numFmtId="164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/>
    <xf numFmtId="43" fontId="0" fillId="2" borderId="1" xfId="1" applyFont="1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43" fontId="2" fillId="2" borderId="0" xfId="1" applyFont="1" applyFill="1"/>
    <xf numFmtId="164" fontId="2" fillId="0" borderId="0" xfId="0" applyNumberFormat="1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Обычный" xfId="0" builtinId="0"/>
    <cellStyle name="Обычный_Лист1" xfId="2" xr:uid="{EC8FCE27-777E-4D18-88BE-C72615663B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CA89C-9173-4A51-826A-04156B4DED44}">
  <dimension ref="A1:I47"/>
  <sheetViews>
    <sheetView tabSelected="1" workbookViewId="0">
      <selection activeCell="L15" sqref="L15"/>
    </sheetView>
  </sheetViews>
  <sheetFormatPr defaultRowHeight="14.4" x14ac:dyDescent="0.3"/>
  <cols>
    <col min="1" max="1" width="18.6640625" style="15" customWidth="1"/>
    <col min="2" max="2" width="7.6640625" style="3" customWidth="1"/>
    <col min="3" max="3" width="44.6640625" customWidth="1"/>
    <col min="4" max="4" width="11.88671875" customWidth="1"/>
    <col min="6" max="6" width="15.44140625" customWidth="1"/>
    <col min="7" max="7" width="15.21875" bestFit="1" customWidth="1"/>
    <col min="8" max="8" width="11.6640625" customWidth="1"/>
  </cols>
  <sheetData>
    <row r="1" spans="1:8" ht="18" x14ac:dyDescent="0.35">
      <c r="C1" s="4" t="s">
        <v>36</v>
      </c>
    </row>
    <row r="2" spans="1:8" x14ac:dyDescent="0.3">
      <c r="C2" s="9" t="s">
        <v>24</v>
      </c>
      <c r="D2" s="9" t="s">
        <v>31</v>
      </c>
      <c r="E2" s="9" t="s">
        <v>32</v>
      </c>
      <c r="F2" s="9" t="s">
        <v>33</v>
      </c>
      <c r="G2" s="9" t="s">
        <v>35</v>
      </c>
      <c r="H2" s="30" t="s">
        <v>60</v>
      </c>
    </row>
    <row r="3" spans="1:8" x14ac:dyDescent="0.3">
      <c r="A3" s="16" t="s">
        <v>0</v>
      </c>
      <c r="B3" s="10" t="s">
        <v>1</v>
      </c>
      <c r="C3" s="2" t="s">
        <v>23</v>
      </c>
      <c r="D3" s="2">
        <v>33.250999999999998</v>
      </c>
      <c r="E3" s="2" t="s">
        <v>20</v>
      </c>
      <c r="F3" s="2">
        <v>169900</v>
      </c>
      <c r="G3" s="2">
        <f>D3*F3</f>
        <v>5649344.8999999994</v>
      </c>
      <c r="H3" s="31"/>
    </row>
    <row r="4" spans="1:8" x14ac:dyDescent="0.3">
      <c r="B4" s="10" t="s">
        <v>2</v>
      </c>
      <c r="C4" s="2" t="s">
        <v>11</v>
      </c>
      <c r="D4" s="2">
        <v>468</v>
      </c>
      <c r="E4" s="2" t="s">
        <v>21</v>
      </c>
      <c r="F4" s="2">
        <v>4450</v>
      </c>
      <c r="G4" s="2">
        <f t="shared" ref="G4:G12" si="0">D4*F4</f>
        <v>2082600</v>
      </c>
      <c r="H4" s="31"/>
    </row>
    <row r="5" spans="1:8" x14ac:dyDescent="0.3">
      <c r="B5" s="10" t="s">
        <v>3</v>
      </c>
      <c r="C5" s="2" t="s">
        <v>12</v>
      </c>
      <c r="D5" s="2">
        <v>6.5380000000000003</v>
      </c>
      <c r="E5" s="2" t="s">
        <v>20</v>
      </c>
      <c r="F5" s="2">
        <v>273000</v>
      </c>
      <c r="G5" s="2">
        <f t="shared" si="0"/>
        <v>1784874</v>
      </c>
      <c r="H5" s="31"/>
    </row>
    <row r="6" spans="1:8" x14ac:dyDescent="0.3">
      <c r="B6" s="10" t="s">
        <v>4</v>
      </c>
      <c r="C6" s="2" t="s">
        <v>13</v>
      </c>
      <c r="D6" s="2">
        <v>2.419</v>
      </c>
      <c r="E6" s="2" t="s">
        <v>20</v>
      </c>
      <c r="F6" s="2">
        <v>299000</v>
      </c>
      <c r="G6" s="2">
        <f t="shared" si="0"/>
        <v>723281</v>
      </c>
      <c r="H6" s="31"/>
    </row>
    <row r="7" spans="1:8" x14ac:dyDescent="0.3">
      <c r="B7" s="10" t="s">
        <v>5</v>
      </c>
      <c r="C7" s="2" t="s">
        <v>14</v>
      </c>
      <c r="D7" s="2">
        <v>934</v>
      </c>
      <c r="E7" s="2" t="s">
        <v>21</v>
      </c>
      <c r="F7" s="2">
        <v>69</v>
      </c>
      <c r="G7" s="2">
        <f t="shared" si="0"/>
        <v>64446</v>
      </c>
      <c r="H7" s="31"/>
    </row>
    <row r="8" spans="1:8" x14ac:dyDescent="0.3">
      <c r="B8" s="10" t="s">
        <v>6</v>
      </c>
      <c r="C8" s="2" t="s">
        <v>15</v>
      </c>
      <c r="D8" s="2">
        <v>934</v>
      </c>
      <c r="E8" s="2" t="s">
        <v>21</v>
      </c>
      <c r="F8" s="2">
        <v>86</v>
      </c>
      <c r="G8" s="2">
        <f t="shared" si="0"/>
        <v>80324</v>
      </c>
      <c r="H8" s="31"/>
    </row>
    <row r="9" spans="1:8" x14ac:dyDescent="0.3">
      <c r="B9" s="10" t="s">
        <v>7</v>
      </c>
      <c r="C9" s="2" t="s">
        <v>16</v>
      </c>
      <c r="D9" s="2">
        <v>1.8740000000000001</v>
      </c>
      <c r="E9" s="2" t="s">
        <v>20</v>
      </c>
      <c r="F9" s="2">
        <v>189000</v>
      </c>
      <c r="G9" s="2">
        <f t="shared" si="0"/>
        <v>354186</v>
      </c>
      <c r="H9" s="31"/>
    </row>
    <row r="10" spans="1:8" x14ac:dyDescent="0.3">
      <c r="B10" s="10" t="s">
        <v>8</v>
      </c>
      <c r="C10" s="2" t="s">
        <v>17</v>
      </c>
      <c r="D10" s="2">
        <v>2.3460000000000001</v>
      </c>
      <c r="E10" s="2" t="s">
        <v>20</v>
      </c>
      <c r="F10" s="2">
        <v>199000</v>
      </c>
      <c r="G10" s="2">
        <f t="shared" si="0"/>
        <v>466854</v>
      </c>
      <c r="H10" s="31"/>
    </row>
    <row r="11" spans="1:8" x14ac:dyDescent="0.3">
      <c r="B11" s="10" t="s">
        <v>9</v>
      </c>
      <c r="C11" s="2" t="s">
        <v>18</v>
      </c>
      <c r="D11" s="2">
        <v>0.27800000000000002</v>
      </c>
      <c r="E11" s="2" t="s">
        <v>20</v>
      </c>
      <c r="F11" s="2">
        <v>194000</v>
      </c>
      <c r="G11" s="2">
        <f t="shared" si="0"/>
        <v>53932.000000000007</v>
      </c>
      <c r="H11" s="31"/>
    </row>
    <row r="12" spans="1:8" x14ac:dyDescent="0.3">
      <c r="B12" s="10" t="s">
        <v>10</v>
      </c>
      <c r="C12" s="2" t="s">
        <v>19</v>
      </c>
      <c r="D12" s="2">
        <v>4</v>
      </c>
      <c r="E12" s="2" t="s">
        <v>22</v>
      </c>
      <c r="F12" s="2">
        <v>135000</v>
      </c>
      <c r="G12" s="2">
        <f t="shared" si="0"/>
        <v>540000</v>
      </c>
      <c r="H12" s="32"/>
    </row>
    <row r="13" spans="1:8" x14ac:dyDescent="0.3">
      <c r="F13" s="1"/>
      <c r="G13" s="7">
        <f>SUM(G3:G12)</f>
        <v>11799841.899999999</v>
      </c>
    </row>
    <row r="14" spans="1:8" x14ac:dyDescent="0.3">
      <c r="A14" s="16" t="s">
        <v>37</v>
      </c>
      <c r="B14" s="11"/>
      <c r="C14" s="9" t="s">
        <v>24</v>
      </c>
      <c r="D14" s="9" t="s">
        <v>31</v>
      </c>
      <c r="E14" s="9" t="s">
        <v>32</v>
      </c>
      <c r="F14" s="9" t="s">
        <v>33</v>
      </c>
      <c r="G14" s="9" t="s">
        <v>35</v>
      </c>
      <c r="H14" s="30" t="s">
        <v>60</v>
      </c>
    </row>
    <row r="15" spans="1:8" x14ac:dyDescent="0.3">
      <c r="B15" s="10" t="s">
        <v>1</v>
      </c>
      <c r="C15" s="2" t="s">
        <v>34</v>
      </c>
      <c r="D15" s="5">
        <v>25.952000000000002</v>
      </c>
      <c r="E15" s="2" t="s">
        <v>20</v>
      </c>
      <c r="F15" s="6">
        <v>169900</v>
      </c>
      <c r="G15" s="6">
        <f>D15*F15</f>
        <v>4409244.8000000007</v>
      </c>
      <c r="H15" s="31"/>
    </row>
    <row r="16" spans="1:8" x14ac:dyDescent="0.3">
      <c r="B16" s="10" t="s">
        <v>2</v>
      </c>
      <c r="C16" s="2" t="s">
        <v>25</v>
      </c>
      <c r="D16" s="5">
        <v>232</v>
      </c>
      <c r="E16" s="2" t="s">
        <v>21</v>
      </c>
      <c r="F16" s="6">
        <v>4450</v>
      </c>
      <c r="G16" s="6">
        <f t="shared" ref="G16:G23" si="1">D16*F16</f>
        <v>1032400</v>
      </c>
      <c r="H16" s="31"/>
    </row>
    <row r="17" spans="1:9" x14ac:dyDescent="0.3">
      <c r="B17" s="10" t="s">
        <v>3</v>
      </c>
      <c r="C17" s="2" t="s">
        <v>26</v>
      </c>
      <c r="D17" s="5">
        <v>3.234</v>
      </c>
      <c r="E17" s="2" t="s">
        <v>20</v>
      </c>
      <c r="F17" s="6">
        <v>273000</v>
      </c>
      <c r="G17" s="6">
        <f t="shared" si="1"/>
        <v>882882</v>
      </c>
      <c r="H17" s="31"/>
    </row>
    <row r="18" spans="1:9" x14ac:dyDescent="0.3">
      <c r="B18" s="10" t="s">
        <v>4</v>
      </c>
      <c r="C18" s="2" t="s">
        <v>27</v>
      </c>
      <c r="D18" s="5">
        <v>1.8879999999999999</v>
      </c>
      <c r="E18" s="2" t="s">
        <v>20</v>
      </c>
      <c r="F18" s="6">
        <v>299000</v>
      </c>
      <c r="G18" s="6">
        <f t="shared" si="1"/>
        <v>564512</v>
      </c>
      <c r="H18" s="31"/>
    </row>
    <row r="19" spans="1:9" x14ac:dyDescent="0.3">
      <c r="B19" s="10" t="s">
        <v>5</v>
      </c>
      <c r="C19" s="2" t="s">
        <v>14</v>
      </c>
      <c r="D19" s="5">
        <v>462</v>
      </c>
      <c r="E19" s="2" t="s">
        <v>21</v>
      </c>
      <c r="F19" s="6">
        <v>69</v>
      </c>
      <c r="G19" s="6">
        <f t="shared" si="1"/>
        <v>31878</v>
      </c>
      <c r="H19" s="31"/>
    </row>
    <row r="20" spans="1:9" x14ac:dyDescent="0.3">
      <c r="B20" s="10" t="s">
        <v>6</v>
      </c>
      <c r="C20" s="2" t="s">
        <v>15</v>
      </c>
      <c r="D20" s="5">
        <v>462</v>
      </c>
      <c r="E20" s="2" t="s">
        <v>21</v>
      </c>
      <c r="F20" s="6">
        <v>86</v>
      </c>
      <c r="G20" s="6">
        <f t="shared" si="1"/>
        <v>39732</v>
      </c>
      <c r="H20" s="31"/>
    </row>
    <row r="21" spans="1:9" x14ac:dyDescent="0.3">
      <c r="B21" s="10" t="s">
        <v>7</v>
      </c>
      <c r="C21" s="2" t="s">
        <v>28</v>
      </c>
      <c r="D21" s="5">
        <v>0.92700000000000005</v>
      </c>
      <c r="E21" s="2" t="s">
        <v>20</v>
      </c>
      <c r="F21" s="6">
        <v>189000</v>
      </c>
      <c r="G21" s="6">
        <f t="shared" si="1"/>
        <v>175203</v>
      </c>
      <c r="H21" s="31"/>
    </row>
    <row r="22" spans="1:9" x14ac:dyDescent="0.3">
      <c r="B22" s="10" t="s">
        <v>8</v>
      </c>
      <c r="C22" s="2" t="s">
        <v>29</v>
      </c>
      <c r="D22" s="5">
        <v>1.161</v>
      </c>
      <c r="E22" s="2" t="s">
        <v>20</v>
      </c>
      <c r="F22" s="6">
        <v>199000</v>
      </c>
      <c r="G22" s="6">
        <f t="shared" si="1"/>
        <v>231039</v>
      </c>
      <c r="H22" s="31"/>
    </row>
    <row r="23" spans="1:9" x14ac:dyDescent="0.3">
      <c r="B23" s="10" t="s">
        <v>9</v>
      </c>
      <c r="C23" s="2" t="s">
        <v>30</v>
      </c>
      <c r="D23" s="5">
        <v>0.217</v>
      </c>
      <c r="E23" s="2" t="s">
        <v>20</v>
      </c>
      <c r="F23" s="6">
        <v>194000</v>
      </c>
      <c r="G23" s="6">
        <f t="shared" si="1"/>
        <v>42098</v>
      </c>
      <c r="H23" s="32"/>
    </row>
    <row r="24" spans="1:9" x14ac:dyDescent="0.3">
      <c r="G24" s="8">
        <f>SUM(G15:G23)</f>
        <v>7408988.8000000007</v>
      </c>
    </row>
    <row r="25" spans="1:9" x14ac:dyDescent="0.3">
      <c r="A25" s="17" t="s">
        <v>51</v>
      </c>
      <c r="B25" s="18" t="s">
        <v>38</v>
      </c>
      <c r="C25" s="18" t="s">
        <v>24</v>
      </c>
      <c r="D25" s="19" t="s">
        <v>31</v>
      </c>
      <c r="E25" s="20" t="s">
        <v>41</v>
      </c>
      <c r="F25" s="19" t="s">
        <v>33</v>
      </c>
      <c r="G25" s="21" t="s">
        <v>35</v>
      </c>
      <c r="H25" s="33" t="s">
        <v>58</v>
      </c>
      <c r="I25" s="30" t="s">
        <v>60</v>
      </c>
    </row>
    <row r="26" spans="1:9" x14ac:dyDescent="0.3">
      <c r="A26" s="22"/>
      <c r="B26" s="23" t="s">
        <v>1</v>
      </c>
      <c r="C26" s="21" t="s">
        <v>42</v>
      </c>
      <c r="D26" s="24">
        <v>15.409000000000001</v>
      </c>
      <c r="E26" s="21" t="s">
        <v>20</v>
      </c>
      <c r="F26" s="25">
        <v>169900</v>
      </c>
      <c r="G26" s="21">
        <f>F26*D26</f>
        <v>2617989.1</v>
      </c>
      <c r="H26" s="33"/>
      <c r="I26" s="31"/>
    </row>
    <row r="27" spans="1:9" x14ac:dyDescent="0.3">
      <c r="A27" s="22"/>
      <c r="B27" s="23" t="s">
        <v>2</v>
      </c>
      <c r="C27" s="21" t="s">
        <v>15</v>
      </c>
      <c r="D27" s="24">
        <v>84</v>
      </c>
      <c r="E27" s="21" t="s">
        <v>21</v>
      </c>
      <c r="F27" s="25">
        <v>94</v>
      </c>
      <c r="G27" s="21">
        <f t="shared" ref="G27:G29" si="2">F27*D27</f>
        <v>7896</v>
      </c>
      <c r="H27" s="33"/>
      <c r="I27" s="31"/>
    </row>
    <row r="28" spans="1:9" x14ac:dyDescent="0.3">
      <c r="A28" s="22"/>
      <c r="B28" s="23" t="s">
        <v>3</v>
      </c>
      <c r="C28" s="21" t="s">
        <v>39</v>
      </c>
      <c r="D28" s="24">
        <v>60</v>
      </c>
      <c r="E28" s="21" t="s">
        <v>21</v>
      </c>
      <c r="F28" s="25">
        <v>165</v>
      </c>
      <c r="G28" s="21">
        <f t="shared" si="2"/>
        <v>9900</v>
      </c>
      <c r="H28" s="33"/>
      <c r="I28" s="31"/>
    </row>
    <row r="29" spans="1:9" x14ac:dyDescent="0.3">
      <c r="A29" s="22"/>
      <c r="B29" s="23" t="s">
        <v>4</v>
      </c>
      <c r="C29" s="21" t="s">
        <v>40</v>
      </c>
      <c r="D29" s="24">
        <v>0.12</v>
      </c>
      <c r="E29" s="21" t="s">
        <v>20</v>
      </c>
      <c r="F29" s="25">
        <v>199000</v>
      </c>
      <c r="G29" s="21">
        <f t="shared" si="2"/>
        <v>23880</v>
      </c>
      <c r="H29" s="33"/>
      <c r="I29" s="32"/>
    </row>
    <row r="30" spans="1:9" x14ac:dyDescent="0.3">
      <c r="A30" s="22"/>
      <c r="B30" s="26"/>
      <c r="C30" s="27"/>
      <c r="D30" s="27"/>
      <c r="E30" s="27"/>
      <c r="F30" s="27"/>
      <c r="G30" s="28">
        <f>SUM(G26:G29)</f>
        <v>2659665.1</v>
      </c>
      <c r="H30" s="27"/>
    </row>
    <row r="31" spans="1:9" x14ac:dyDescent="0.3">
      <c r="A31" s="16" t="s">
        <v>52</v>
      </c>
      <c r="B31" s="13" t="s">
        <v>38</v>
      </c>
      <c r="C31" s="13" t="s">
        <v>24</v>
      </c>
      <c r="D31" s="14" t="s">
        <v>31</v>
      </c>
      <c r="E31" s="12" t="s">
        <v>49</v>
      </c>
      <c r="F31" s="14" t="s">
        <v>33</v>
      </c>
      <c r="G31" s="2" t="s">
        <v>35</v>
      </c>
      <c r="H31" s="30" t="s">
        <v>60</v>
      </c>
    </row>
    <row r="32" spans="1:9" x14ac:dyDescent="0.3">
      <c r="B32" s="10" t="s">
        <v>1</v>
      </c>
      <c r="C32" s="2" t="s">
        <v>43</v>
      </c>
      <c r="D32" s="2">
        <v>0.191</v>
      </c>
      <c r="E32" s="2" t="s">
        <v>20</v>
      </c>
      <c r="F32" s="2">
        <v>202000</v>
      </c>
      <c r="G32" s="2">
        <f>F32*D32</f>
        <v>38582</v>
      </c>
      <c r="H32" s="31"/>
    </row>
    <row r="33" spans="1:8" x14ac:dyDescent="0.3">
      <c r="B33" s="10" t="s">
        <v>2</v>
      </c>
      <c r="C33" s="2" t="s">
        <v>14</v>
      </c>
      <c r="D33" s="2">
        <v>76</v>
      </c>
      <c r="E33" s="2" t="s">
        <v>21</v>
      </c>
      <c r="F33" s="2">
        <v>72</v>
      </c>
      <c r="G33" s="2">
        <f t="shared" ref="G33:G39" si="3">F33*D33</f>
        <v>5472</v>
      </c>
      <c r="H33" s="31"/>
    </row>
    <row r="34" spans="1:8" x14ac:dyDescent="0.3">
      <c r="B34" s="10" t="s">
        <v>3</v>
      </c>
      <c r="C34" s="2" t="s">
        <v>44</v>
      </c>
      <c r="D34" s="2">
        <v>0.53200000000000003</v>
      </c>
      <c r="E34" s="2" t="s">
        <v>20</v>
      </c>
      <c r="F34" s="2">
        <v>289000</v>
      </c>
      <c r="G34" s="2">
        <f t="shared" si="3"/>
        <v>153748</v>
      </c>
      <c r="H34" s="31"/>
    </row>
    <row r="35" spans="1:8" x14ac:dyDescent="0.3">
      <c r="B35" s="10" t="s">
        <v>4</v>
      </c>
      <c r="C35" s="2" t="s">
        <v>45</v>
      </c>
      <c r="D35" s="2">
        <v>0.1</v>
      </c>
      <c r="E35" s="2" t="s">
        <v>20</v>
      </c>
      <c r="F35" s="2">
        <v>167000</v>
      </c>
      <c r="G35" s="2">
        <f t="shared" si="3"/>
        <v>16700</v>
      </c>
      <c r="H35" s="31"/>
    </row>
    <row r="36" spans="1:8" x14ac:dyDescent="0.3">
      <c r="B36" s="10" t="s">
        <v>5</v>
      </c>
      <c r="C36" s="2" t="s">
        <v>50</v>
      </c>
      <c r="D36" s="2">
        <v>1.6919999999999999</v>
      </c>
      <c r="E36" s="2" t="s">
        <v>20</v>
      </c>
      <c r="F36" s="2">
        <v>182000</v>
      </c>
      <c r="G36" s="2">
        <f t="shared" si="3"/>
        <v>307944</v>
      </c>
      <c r="H36" s="31"/>
    </row>
    <row r="37" spans="1:8" x14ac:dyDescent="0.3">
      <c r="B37" s="10" t="s">
        <v>6</v>
      </c>
      <c r="C37" s="2" t="s">
        <v>46</v>
      </c>
      <c r="D37" s="2">
        <v>152</v>
      </c>
      <c r="E37" s="2" t="s">
        <v>21</v>
      </c>
      <c r="F37" s="2">
        <v>485</v>
      </c>
      <c r="G37" s="2">
        <f t="shared" si="3"/>
        <v>73720</v>
      </c>
      <c r="H37" s="31"/>
    </row>
    <row r="38" spans="1:8" x14ac:dyDescent="0.3">
      <c r="B38" s="10" t="s">
        <v>7</v>
      </c>
      <c r="C38" s="2" t="s">
        <v>47</v>
      </c>
      <c r="D38" s="2">
        <v>152</v>
      </c>
      <c r="E38" s="2" t="s">
        <v>21</v>
      </c>
      <c r="F38" s="2">
        <v>320</v>
      </c>
      <c r="G38" s="2">
        <f t="shared" si="3"/>
        <v>48640</v>
      </c>
      <c r="H38" s="31"/>
    </row>
    <row r="39" spans="1:8" x14ac:dyDescent="0.3">
      <c r="B39" s="10" t="s">
        <v>8</v>
      </c>
      <c r="C39" s="2" t="s">
        <v>48</v>
      </c>
      <c r="D39" s="2">
        <v>152</v>
      </c>
      <c r="E39" s="2" t="s">
        <v>21</v>
      </c>
      <c r="F39" s="2">
        <v>380</v>
      </c>
      <c r="G39" s="2">
        <f t="shared" si="3"/>
        <v>57760</v>
      </c>
      <c r="H39" s="32"/>
    </row>
    <row r="40" spans="1:8" x14ac:dyDescent="0.3">
      <c r="G40" s="7">
        <f>SUM(G32:G39)</f>
        <v>702566</v>
      </c>
    </row>
    <row r="41" spans="1:8" ht="28.8" x14ac:dyDescent="0.3">
      <c r="A41" s="16" t="s">
        <v>59</v>
      </c>
      <c r="B41" s="13" t="s">
        <v>38</v>
      </c>
      <c r="C41" s="13" t="s">
        <v>24</v>
      </c>
      <c r="D41" s="13" t="s">
        <v>31</v>
      </c>
      <c r="E41" s="13" t="s">
        <v>41</v>
      </c>
      <c r="F41" s="13" t="s">
        <v>33</v>
      </c>
      <c r="G41" s="13" t="s">
        <v>35</v>
      </c>
      <c r="H41" s="34" t="s">
        <v>61</v>
      </c>
    </row>
    <row r="42" spans="1:8" x14ac:dyDescent="0.3">
      <c r="B42" s="10" t="s">
        <v>1</v>
      </c>
      <c r="C42" s="2" t="s">
        <v>53</v>
      </c>
      <c r="D42" s="5">
        <v>76</v>
      </c>
      <c r="E42" s="2" t="s">
        <v>21</v>
      </c>
      <c r="F42" s="2">
        <v>819.42</v>
      </c>
      <c r="G42" s="2">
        <f>F42*D42</f>
        <v>62275.92</v>
      </c>
      <c r="H42" s="35"/>
    </row>
    <row r="43" spans="1:8" x14ac:dyDescent="0.3">
      <c r="B43" s="10" t="s">
        <v>2</v>
      </c>
      <c r="C43" s="2" t="s">
        <v>56</v>
      </c>
      <c r="D43" s="5">
        <v>152</v>
      </c>
      <c r="E43" s="2" t="s">
        <v>21</v>
      </c>
      <c r="F43" s="2">
        <v>334.23</v>
      </c>
      <c r="G43" s="2">
        <f t="shared" ref="G43:G45" si="4">F43*D43</f>
        <v>50802.960000000006</v>
      </c>
      <c r="H43" s="35"/>
    </row>
    <row r="44" spans="1:8" x14ac:dyDescent="0.3">
      <c r="B44" s="10" t="s">
        <v>3</v>
      </c>
      <c r="C44" s="2" t="s">
        <v>54</v>
      </c>
      <c r="D44" s="5">
        <v>152</v>
      </c>
      <c r="E44" s="2" t="s">
        <v>21</v>
      </c>
      <c r="F44" s="2">
        <v>59.6</v>
      </c>
      <c r="G44" s="2">
        <f t="shared" si="4"/>
        <v>9059.2000000000007</v>
      </c>
      <c r="H44" s="35"/>
    </row>
    <row r="45" spans="1:8" x14ac:dyDescent="0.3">
      <c r="B45" s="10" t="s">
        <v>4</v>
      </c>
      <c r="C45" s="2" t="s">
        <v>55</v>
      </c>
      <c r="D45" s="5">
        <v>1</v>
      </c>
      <c r="E45" s="2" t="s">
        <v>21</v>
      </c>
      <c r="F45" s="2">
        <v>4166</v>
      </c>
      <c r="G45" s="2">
        <f t="shared" si="4"/>
        <v>4166</v>
      </c>
      <c r="H45" s="36"/>
    </row>
    <row r="46" spans="1:8" x14ac:dyDescent="0.3">
      <c r="G46" s="7">
        <f>SUM(G42:G45)</f>
        <v>126304.08</v>
      </c>
    </row>
    <row r="47" spans="1:8" x14ac:dyDescent="0.3">
      <c r="C47" s="29" t="s">
        <v>57</v>
      </c>
      <c r="G47" s="7">
        <f>SUM(G13,G24,G30,G40,G46)</f>
        <v>22697365.879999999</v>
      </c>
    </row>
  </sheetData>
  <mergeCells count="6">
    <mergeCell ref="H41:H45"/>
    <mergeCell ref="H25:H29"/>
    <mergeCell ref="H2:H12"/>
    <mergeCell ref="H14:H23"/>
    <mergeCell ref="I25:I29"/>
    <mergeCell ref="H31:H3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2024-04-23T12:20:42Z</dcterms:created>
  <dcterms:modified xsi:type="dcterms:W3CDTF">2024-06-17T09:17:31Z</dcterms:modified>
</cp:coreProperties>
</file>