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8D38FD40-9432-43FC-BC4B-AA728D116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т ПЖ" sheetId="2" r:id="rId1"/>
    <sheet name="Лист1" sheetId="1" r:id="rId2"/>
  </sheets>
  <definedNames>
    <definedName name="_xlnm.Print_Area" localSheetId="0">'мат ПЖ'!$A$1:$F$54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53" i="2"/>
  <c r="F54" i="2" s="1"/>
  <c r="F51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9" i="2"/>
  <c r="F18" i="2"/>
  <c r="F17" i="2"/>
  <c r="F16" i="2"/>
  <c r="F15" i="2"/>
  <c r="F14" i="2"/>
  <c r="F13" i="2"/>
  <c r="F10" i="2"/>
  <c r="F9" i="2"/>
  <c r="F8" i="2"/>
  <c r="F7" i="2"/>
  <c r="F6" i="2"/>
  <c r="A6" i="2"/>
  <c r="A7" i="2" s="1"/>
  <c r="A8" i="2" s="1"/>
  <c r="A9" i="2" s="1"/>
  <c r="A10" i="2" s="1"/>
  <c r="A11" i="2" s="1"/>
  <c r="A12" i="2" s="1"/>
  <c r="A13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1" i="2" s="1"/>
  <c r="A5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53" authorId="0" shapeId="0" xr:uid="{4BEB8099-7557-4CDD-B043-C609429E1B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Стоемость увеличена на 20%</t>
        </r>
      </text>
    </comment>
  </commentList>
</comments>
</file>

<file path=xl/sharedStrings.xml><?xml version="1.0" encoding="utf-8"?>
<sst xmlns="http://schemas.openxmlformats.org/spreadsheetml/2006/main" count="94" uniqueCount="61">
  <si>
    <t>№ п/п</t>
  </si>
  <si>
    <t>Наименование материалов</t>
  </si>
  <si>
    <t>Ед изм</t>
  </si>
  <si>
    <t>Кол-во</t>
  </si>
  <si>
    <t>ООО "ЭлектроЭнергетика"</t>
  </si>
  <si>
    <t>132-23-ПЖ. Железнодорожные пути</t>
  </si>
  <si>
    <t>шт.</t>
  </si>
  <si>
    <t>Болт М27х160 (276  шт.)</t>
  </si>
  <si>
    <t>Гайка М27 (276  шт.)</t>
  </si>
  <si>
    <t>Шайба пружинная 27 (276  шт.)</t>
  </si>
  <si>
    <t>Деревянные пропитанные шпалы II тип</t>
  </si>
  <si>
    <t>Скрепления КД 65 - 1056 компл (13,126т)</t>
  </si>
  <si>
    <t>Гайка М22 (266,11 кг)</t>
  </si>
  <si>
    <t>Шайба двухвитковая М25 (253,44 кг)</t>
  </si>
  <si>
    <t>Клемма промежуточная (1 351,68 кг)</t>
  </si>
  <si>
    <t>Болт клеммный М22х75 (728,64 кг)</t>
  </si>
  <si>
    <t>Шурупы путевые М24х170 (2 492,16 кг)</t>
  </si>
  <si>
    <t>Подкладка КД-65 (10 243,2 кг)</t>
  </si>
  <si>
    <t>Прокладка ЦП-361 нашпальная (КД-65) (696,66 кг)</t>
  </si>
  <si>
    <t>Прокладка ЦП-363 подрельсовая (КД-65) (264 кг)</t>
  </si>
  <si>
    <t>Контррельсовые уголки с креплением</t>
  </si>
  <si>
    <t>Контррельсовый уголок СП850 длина 9 м МСЗ.8318.00.000-03</t>
  </si>
  <si>
    <t>компл</t>
  </si>
  <si>
    <t>Контррельсовый уголок СП850 длина 9 м МСЗ.8318.00.000-04</t>
  </si>
  <si>
    <t>Контррельсовый уголок СП850 длина 9 м МСЗ.8318.00.000-05</t>
  </si>
  <si>
    <t>Планка МСЗ.8318.00.002</t>
  </si>
  <si>
    <t>Планка МСЗ.8318.00.003</t>
  </si>
  <si>
    <t>Болт М22х105</t>
  </si>
  <si>
    <t>Гайка М22</t>
  </si>
  <si>
    <t>Шайба двухвитковая М25</t>
  </si>
  <si>
    <t>Подкладки с упорами МП372.01.000</t>
  </si>
  <si>
    <t>Болт М22х85</t>
  </si>
  <si>
    <t>Прокладка регулировочная</t>
  </si>
  <si>
    <t>Шурупы путевые М24х170</t>
  </si>
  <si>
    <t>Подкладки МП372.00.001</t>
  </si>
  <si>
    <t>Комплект деревянных брусьев для стрелочного перевода №20 марки 1/9, тип рельс Р65</t>
  </si>
  <si>
    <t>Деревянные брусья длиной 3м</t>
  </si>
  <si>
    <t>Деревянные брусья длиной 3,25м</t>
  </si>
  <si>
    <t>Деревянные брусья длиной 3,5м</t>
  </si>
  <si>
    <t>Деревянные брусья длиной 3,75м</t>
  </si>
  <si>
    <t>Деревянные брусья длиной 4м</t>
  </si>
  <si>
    <t>Деревянные брусья длиной 4,25м</t>
  </si>
  <si>
    <t>Деревянные брусья длиной 4,5м</t>
  </si>
  <si>
    <t>Деревянные брусья длиной 4,75м</t>
  </si>
  <si>
    <t>Деревянные брусья длиной 5м</t>
  </si>
  <si>
    <t>Деревянные брусья длиной 5,25м</t>
  </si>
  <si>
    <t>Устройство насыпи</t>
  </si>
  <si>
    <t>Песок средней крупности</t>
  </si>
  <si>
    <t>м3</t>
  </si>
  <si>
    <t>Балластировка путей</t>
  </si>
  <si>
    <t>Щебень балластный категории II</t>
  </si>
  <si>
    <t>Итого</t>
  </si>
  <si>
    <t>Рельсы новые НТ типа Р-65 длина 12,5 м (новые без болтовых отверстий) (29,25т) 36 шт</t>
  </si>
  <si>
    <r>
      <t xml:space="preserve">Цена за ед </t>
    </r>
    <r>
      <rPr>
        <b/>
        <sz val="11"/>
        <color rgb="FFFF0000"/>
        <rFont val="Times New Roman"/>
        <family val="1"/>
        <charset val="204"/>
      </rPr>
      <t>с НДС</t>
    </r>
  </si>
  <si>
    <t>ВСЕГО с НДС</t>
  </si>
  <si>
    <t>Haклaдки новые 1P-65 76 шт.</t>
  </si>
  <si>
    <t>т</t>
  </si>
  <si>
    <t>Рельсы старогодние НТ типа Р-65 длина 12,5 м (3,25т) (новая)</t>
  </si>
  <si>
    <t>Рельсы старогодние НТ типа Р-65 длина 25 м  (4,875т) (новая)</t>
  </si>
  <si>
    <t>Haклaдки старогодние 1P-65 (16 шт.) (новая)</t>
  </si>
  <si>
    <t>компл.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</si>
</sst>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164" fontId="4" fillId="0" borderId="2" xfId="2" applyNumberFormat="1" applyFont="1" applyBorder="1" applyAlignment="1">
      <alignment horizontal="center" vertical="center" wrapText="1"/>
    </xf>
    <xf numFmtId="0" fontId="1" fillId="0" borderId="0" xfId="1"/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7" fillId="2" borderId="2" xfId="1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vertical="center" wrapText="1"/>
    </xf>
    <xf numFmtId="0" fontId="8" fillId="0" borderId="2" xfId="1" applyFont="1" applyBorder="1" applyAlignment="1">
      <alignment horizontal="center" vertical="center"/>
    </xf>
    <xf numFmtId="0" fontId="9" fillId="0" borderId="2" xfId="4" applyFont="1" applyBorder="1" applyAlignment="1">
      <alignment horizontal="left" vertical="center" wrapText="1"/>
    </xf>
    <xf numFmtId="0" fontId="9" fillId="3" borderId="2" xfId="1" applyFont="1" applyFill="1" applyBorder="1" applyAlignment="1">
      <alignment horizontal="center" vertical="center" wrapText="1"/>
    </xf>
    <xf numFmtId="1" fontId="8" fillId="3" borderId="2" xfId="1" applyNumberFormat="1" applyFont="1" applyFill="1" applyBorder="1" applyAlignment="1">
      <alignment vertical="center" wrapText="1"/>
    </xf>
    <xf numFmtId="43" fontId="8" fillId="0" borderId="2" xfId="2" applyFont="1" applyBorder="1" applyAlignment="1">
      <alignment vertical="center"/>
    </xf>
    <xf numFmtId="43" fontId="9" fillId="0" borderId="2" xfId="2" applyFont="1" applyBorder="1" applyAlignment="1">
      <alignment vertical="center"/>
    </xf>
    <xf numFmtId="0" fontId="2" fillId="0" borderId="0" xfId="1" applyFont="1"/>
    <xf numFmtId="43" fontId="8" fillId="3" borderId="2" xfId="2" applyFont="1" applyFill="1" applyBorder="1" applyAlignment="1">
      <alignment vertical="center"/>
    </xf>
    <xf numFmtId="2" fontId="8" fillId="3" borderId="2" xfId="1" applyNumberFormat="1" applyFont="1" applyFill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10" fillId="0" borderId="2" xfId="4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wrapText="1"/>
    </xf>
    <xf numFmtId="165" fontId="8" fillId="3" borderId="2" xfId="1" applyNumberFormat="1" applyFont="1" applyFill="1" applyBorder="1" applyAlignment="1">
      <alignment vertical="center" wrapText="1"/>
    </xf>
    <xf numFmtId="43" fontId="0" fillId="3" borderId="0" xfId="2" applyFont="1" applyFill="1" applyAlignment="1">
      <alignment horizontal="left" vertical="center" indent="1"/>
    </xf>
    <xf numFmtId="0" fontId="1" fillId="3" borderId="0" xfId="1" applyFill="1"/>
    <xf numFmtId="0" fontId="8" fillId="3" borderId="2" xfId="1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left" vertical="center" wrapText="1"/>
    </xf>
    <xf numFmtId="0" fontId="4" fillId="0" borderId="2" xfId="1" applyFont="1" applyBorder="1"/>
    <xf numFmtId="43" fontId="4" fillId="0" borderId="2" xfId="2" applyFont="1" applyBorder="1" applyAlignment="1">
      <alignment vertical="center"/>
    </xf>
    <xf numFmtId="0" fontId="3" fillId="0" borderId="0" xfId="1" applyFont="1"/>
    <xf numFmtId="164" fontId="1" fillId="0" borderId="0" xfId="1" applyNumberFormat="1" applyAlignment="1">
      <alignment wrapText="1"/>
    </xf>
    <xf numFmtId="164" fontId="0" fillId="0" borderId="0" xfId="2" applyNumberFormat="1" applyFont="1"/>
    <xf numFmtId="0" fontId="1" fillId="0" borderId="0" xfId="1" applyAlignment="1">
      <alignment wrapText="1"/>
    </xf>
    <xf numFmtId="0" fontId="2" fillId="0" borderId="6" xfId="1" applyFont="1" applyBorder="1" applyAlignment="1">
      <alignment horizontal="left" vertical="center"/>
    </xf>
    <xf numFmtId="0" fontId="4" fillId="0" borderId="4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166" fontId="8" fillId="3" borderId="2" xfId="1" applyNumberFormat="1" applyFont="1" applyFill="1" applyBorder="1" applyAlignment="1">
      <alignment vertical="center" wrapText="1"/>
    </xf>
    <xf numFmtId="0" fontId="9" fillId="4" borderId="2" xfId="4" applyFont="1" applyFill="1" applyBorder="1" applyAlignment="1">
      <alignment horizontal="left" vertical="center" wrapText="1"/>
    </xf>
    <xf numFmtId="0" fontId="9" fillId="4" borderId="2" xfId="1" applyFont="1" applyFill="1" applyBorder="1" applyAlignment="1">
      <alignment horizontal="center" vertical="center" wrapText="1"/>
    </xf>
    <xf numFmtId="166" fontId="8" fillId="4" borderId="2" xfId="1" applyNumberFormat="1" applyFont="1" applyFill="1" applyBorder="1" applyAlignment="1">
      <alignment vertical="center" wrapText="1"/>
    </xf>
    <xf numFmtId="43" fontId="9" fillId="4" borderId="2" xfId="2" applyFont="1" applyFill="1" applyBorder="1" applyAlignment="1">
      <alignment vertical="center"/>
    </xf>
    <xf numFmtId="43" fontId="8" fillId="4" borderId="2" xfId="2" applyFont="1" applyFill="1" applyBorder="1" applyAlignment="1">
      <alignment vertical="center"/>
    </xf>
    <xf numFmtId="2" fontId="8" fillId="4" borderId="2" xfId="1" applyNumberFormat="1" applyFont="1" applyFill="1" applyBorder="1" applyAlignment="1">
      <alignment vertical="center" wrapText="1"/>
    </xf>
    <xf numFmtId="2" fontId="8" fillId="3" borderId="1" xfId="1" applyNumberFormat="1" applyFont="1" applyFill="1" applyBorder="1" applyAlignment="1">
      <alignment vertical="center" wrapText="1"/>
    </xf>
    <xf numFmtId="2" fontId="8" fillId="3" borderId="8" xfId="1" applyNumberFormat="1" applyFont="1" applyFill="1" applyBorder="1" applyAlignment="1">
      <alignment vertical="center" wrapText="1"/>
    </xf>
    <xf numFmtId="2" fontId="8" fillId="3" borderId="3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43" fontId="8" fillId="3" borderId="1" xfId="2" applyFont="1" applyFill="1" applyBorder="1" applyAlignment="1">
      <alignment vertical="center"/>
    </xf>
    <xf numFmtId="43" fontId="8" fillId="3" borderId="8" xfId="2" applyFont="1" applyFill="1" applyBorder="1" applyAlignment="1">
      <alignment vertical="center"/>
    </xf>
    <xf numFmtId="43" fontId="8" fillId="3" borderId="3" xfId="2" applyFont="1" applyFill="1" applyBorder="1" applyAlignment="1">
      <alignment vertical="center"/>
    </xf>
    <xf numFmtId="43" fontId="8" fillId="0" borderId="1" xfId="2" applyFont="1" applyBorder="1" applyAlignment="1">
      <alignment vertical="center"/>
    </xf>
    <xf numFmtId="43" fontId="8" fillId="0" borderId="8" xfId="2" applyFont="1" applyBorder="1" applyAlignment="1">
      <alignment vertical="center"/>
    </xf>
    <xf numFmtId="43" fontId="8" fillId="0" borderId="3" xfId="2" applyFont="1" applyBorder="1" applyAlignment="1">
      <alignment vertical="center"/>
    </xf>
  </cellXfs>
  <cellStyles count="6">
    <cellStyle name="ЛокСмМТСН" xfId="3" xr:uid="{00000000-0005-0000-0000-000000000000}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Процентный 2" xfId="5" xr:uid="{00000000-0005-0000-0000-000004000000}"/>
    <cellStyle name="Финансов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G57"/>
  <sheetViews>
    <sheetView tabSelected="1" view="pageBreakPreview" zoomScale="85" zoomScaleNormal="85" zoomScaleSheetLayoutView="85" workbookViewId="0">
      <pane ySplit="2" topLeftCell="A3" activePane="bottomLeft" state="frozen"/>
      <selection pane="bottomLeft" activeCell="G52" sqref="G52"/>
    </sheetView>
  </sheetViews>
  <sheetFormatPr defaultColWidth="9.109375" defaultRowHeight="14.4" x14ac:dyDescent="0.3"/>
  <cols>
    <col min="1" max="1" width="4.33203125" style="2" customWidth="1"/>
    <col min="2" max="2" width="60.88671875" style="31" bestFit="1" customWidth="1"/>
    <col min="3" max="3" width="9.109375" style="2"/>
    <col min="4" max="4" width="11.44140625" style="2" bestFit="1" customWidth="1"/>
    <col min="5" max="5" width="12.88671875" style="30" customWidth="1"/>
    <col min="6" max="6" width="16.33203125" style="2" customWidth="1"/>
    <col min="7" max="7" width="66.33203125" style="2" customWidth="1"/>
    <col min="8" max="16384" width="9.109375" style="2"/>
  </cols>
  <sheetData>
    <row r="1" spans="1:7" ht="28.95" customHeight="1" x14ac:dyDescent="0.3">
      <c r="A1" s="36" t="s">
        <v>0</v>
      </c>
      <c r="B1" s="38" t="s">
        <v>1</v>
      </c>
      <c r="C1" s="40" t="s">
        <v>2</v>
      </c>
      <c r="D1" s="40" t="s">
        <v>3</v>
      </c>
      <c r="E1" s="42" t="s">
        <v>4</v>
      </c>
      <c r="F1" s="42"/>
    </row>
    <row r="2" spans="1:7" s="4" customFormat="1" ht="57.6" customHeight="1" x14ac:dyDescent="0.3">
      <c r="A2" s="37"/>
      <c r="B2" s="39"/>
      <c r="C2" s="41"/>
      <c r="D2" s="41"/>
      <c r="E2" s="1" t="s">
        <v>53</v>
      </c>
      <c r="F2" s="3" t="s">
        <v>54</v>
      </c>
    </row>
    <row r="3" spans="1:7" ht="12.75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</row>
    <row r="4" spans="1:7" ht="19.5" customHeight="1" x14ac:dyDescent="0.3">
      <c r="A4" s="43" t="s">
        <v>5</v>
      </c>
      <c r="B4" s="44"/>
      <c r="C4" s="7"/>
      <c r="D4" s="7"/>
      <c r="E4" s="8"/>
      <c r="F4" s="7"/>
    </row>
    <row r="5" spans="1:7" ht="27.6" x14ac:dyDescent="0.3">
      <c r="A5" s="9">
        <v>1</v>
      </c>
      <c r="B5" s="10" t="s">
        <v>52</v>
      </c>
      <c r="C5" s="11" t="s">
        <v>56</v>
      </c>
      <c r="D5" s="17">
        <v>29.25</v>
      </c>
      <c r="E5" s="13">
        <v>164900</v>
      </c>
      <c r="F5" s="13">
        <f>ROUND(E5*D5,2)</f>
        <v>4823325</v>
      </c>
    </row>
    <row r="6" spans="1:7" x14ac:dyDescent="0.3">
      <c r="A6" s="9">
        <f>A5+1</f>
        <v>2</v>
      </c>
      <c r="B6" s="46" t="s">
        <v>57</v>
      </c>
      <c r="C6" s="47" t="s">
        <v>56</v>
      </c>
      <c r="D6" s="51">
        <v>3.25</v>
      </c>
      <c r="E6" s="50">
        <v>164900</v>
      </c>
      <c r="F6" s="50">
        <f t="shared" ref="F6:F49" si="0">ROUND(E6*D6,2)</f>
        <v>535925</v>
      </c>
    </row>
    <row r="7" spans="1:7" x14ac:dyDescent="0.3">
      <c r="A7" s="9">
        <f>A6+1</f>
        <v>3</v>
      </c>
      <c r="B7" s="46" t="s">
        <v>58</v>
      </c>
      <c r="C7" s="47" t="s">
        <v>56</v>
      </c>
      <c r="D7" s="51">
        <v>4.875</v>
      </c>
      <c r="E7" s="50">
        <v>164900</v>
      </c>
      <c r="F7" s="50">
        <f t="shared" si="0"/>
        <v>803887.5</v>
      </c>
    </row>
    <row r="8" spans="1:7" x14ac:dyDescent="0.3">
      <c r="A8" s="9">
        <f t="shared" ref="A8:A49" si="1">A7+1</f>
        <v>4</v>
      </c>
      <c r="B8" s="10" t="s">
        <v>55</v>
      </c>
      <c r="C8" s="11" t="s">
        <v>56</v>
      </c>
      <c r="D8" s="45">
        <v>2.242</v>
      </c>
      <c r="E8" s="14">
        <v>276000</v>
      </c>
      <c r="F8" s="14">
        <f t="shared" si="0"/>
        <v>618792</v>
      </c>
      <c r="G8" s="15"/>
    </row>
    <row r="9" spans="1:7" x14ac:dyDescent="0.3">
      <c r="A9" s="9">
        <f>A8+1</f>
        <v>5</v>
      </c>
      <c r="B9" s="46" t="s">
        <v>59</v>
      </c>
      <c r="C9" s="47" t="s">
        <v>56</v>
      </c>
      <c r="D9" s="48">
        <v>0.47199999999999998</v>
      </c>
      <c r="E9" s="49">
        <v>276000</v>
      </c>
      <c r="F9" s="50">
        <f t="shared" si="0"/>
        <v>130272</v>
      </c>
      <c r="G9" s="32"/>
    </row>
    <row r="10" spans="1:7" x14ac:dyDescent="0.3">
      <c r="A10" s="9">
        <f t="shared" si="1"/>
        <v>6</v>
      </c>
      <c r="B10" s="10" t="s">
        <v>7</v>
      </c>
      <c r="C10" s="55" t="s">
        <v>56</v>
      </c>
      <c r="D10" s="52">
        <v>0.313</v>
      </c>
      <c r="E10" s="58">
        <v>180000</v>
      </c>
      <c r="F10" s="61">
        <f t="shared" si="0"/>
        <v>56340</v>
      </c>
      <c r="G10" s="32"/>
    </row>
    <row r="11" spans="1:7" x14ac:dyDescent="0.3">
      <c r="A11" s="9">
        <f t="shared" si="1"/>
        <v>7</v>
      </c>
      <c r="B11" s="10" t="s">
        <v>8</v>
      </c>
      <c r="C11" s="56"/>
      <c r="D11" s="53"/>
      <c r="E11" s="59"/>
      <c r="F11" s="62"/>
    </row>
    <row r="12" spans="1:7" x14ac:dyDescent="0.3">
      <c r="A12" s="9">
        <f t="shared" si="1"/>
        <v>8</v>
      </c>
      <c r="B12" s="10" t="s">
        <v>9</v>
      </c>
      <c r="C12" s="57"/>
      <c r="D12" s="54"/>
      <c r="E12" s="60"/>
      <c r="F12" s="63"/>
      <c r="G12" s="15"/>
    </row>
    <row r="13" spans="1:7" x14ac:dyDescent="0.3">
      <c r="A13" s="9">
        <f t="shared" si="1"/>
        <v>9</v>
      </c>
      <c r="B13" s="10" t="s">
        <v>10</v>
      </c>
      <c r="C13" s="11" t="s">
        <v>6</v>
      </c>
      <c r="D13" s="12">
        <v>527</v>
      </c>
      <c r="E13" s="16">
        <v>2850</v>
      </c>
      <c r="F13" s="13">
        <f t="shared" si="0"/>
        <v>1501950</v>
      </c>
      <c r="G13" s="18"/>
    </row>
    <row r="14" spans="1:7" x14ac:dyDescent="0.3">
      <c r="A14" s="9"/>
      <c r="B14" s="19" t="s">
        <v>11</v>
      </c>
      <c r="C14" s="20" t="s">
        <v>60</v>
      </c>
      <c r="D14" s="12">
        <v>1056</v>
      </c>
      <c r="E14" s="13">
        <v>3600</v>
      </c>
      <c r="F14" s="13">
        <f t="shared" si="0"/>
        <v>3801600</v>
      </c>
      <c r="G14" s="32"/>
    </row>
    <row r="15" spans="1:7" x14ac:dyDescent="0.3">
      <c r="A15" s="9">
        <f>A13+1</f>
        <v>10</v>
      </c>
      <c r="B15" s="10" t="s">
        <v>12</v>
      </c>
      <c r="C15" s="11"/>
      <c r="D15" s="12"/>
      <c r="E15" s="13"/>
      <c r="F15" s="13">
        <f t="shared" si="0"/>
        <v>0</v>
      </c>
      <c r="G15" s="32"/>
    </row>
    <row r="16" spans="1:7" x14ac:dyDescent="0.3">
      <c r="A16" s="9">
        <f t="shared" si="1"/>
        <v>11</v>
      </c>
      <c r="B16" s="10" t="s">
        <v>13</v>
      </c>
      <c r="C16" s="11"/>
      <c r="D16" s="12"/>
      <c r="E16" s="13"/>
      <c r="F16" s="13">
        <f t="shared" si="0"/>
        <v>0</v>
      </c>
    </row>
    <row r="17" spans="1:6" x14ac:dyDescent="0.3">
      <c r="A17" s="9">
        <f t="shared" si="1"/>
        <v>12</v>
      </c>
      <c r="B17" s="10" t="s">
        <v>14</v>
      </c>
      <c r="C17" s="11"/>
      <c r="D17" s="12"/>
      <c r="E17" s="13"/>
      <c r="F17" s="13">
        <f t="shared" si="0"/>
        <v>0</v>
      </c>
    </row>
    <row r="18" spans="1:6" x14ac:dyDescent="0.3">
      <c r="A18" s="9">
        <f t="shared" si="1"/>
        <v>13</v>
      </c>
      <c r="B18" s="10" t="s">
        <v>15</v>
      </c>
      <c r="C18" s="11"/>
      <c r="D18" s="12"/>
      <c r="E18" s="13"/>
      <c r="F18" s="13">
        <f t="shared" si="0"/>
        <v>0</v>
      </c>
    </row>
    <row r="19" spans="1:6" x14ac:dyDescent="0.3">
      <c r="A19" s="9">
        <f t="shared" si="1"/>
        <v>14</v>
      </c>
      <c r="B19" s="10" t="s">
        <v>16</v>
      </c>
      <c r="C19" s="11"/>
      <c r="D19" s="12"/>
      <c r="E19" s="13"/>
      <c r="F19" s="13">
        <f t="shared" si="0"/>
        <v>0</v>
      </c>
    </row>
    <row r="20" spans="1:6" x14ac:dyDescent="0.3">
      <c r="A20" s="9">
        <f t="shared" si="1"/>
        <v>15</v>
      </c>
      <c r="B20" s="10" t="s">
        <v>17</v>
      </c>
      <c r="C20" s="11"/>
      <c r="D20" s="12"/>
      <c r="E20" s="13"/>
      <c r="F20" s="13">
        <f t="shared" si="0"/>
        <v>0</v>
      </c>
    </row>
    <row r="21" spans="1:6" x14ac:dyDescent="0.3">
      <c r="A21" s="9">
        <f t="shared" si="1"/>
        <v>16</v>
      </c>
      <c r="B21" s="10" t="s">
        <v>18</v>
      </c>
      <c r="C21" s="11"/>
      <c r="D21" s="12"/>
      <c r="E21" s="13"/>
      <c r="F21" s="13">
        <f t="shared" si="0"/>
        <v>0</v>
      </c>
    </row>
    <row r="22" spans="1:6" x14ac:dyDescent="0.3">
      <c r="A22" s="9">
        <f t="shared" si="1"/>
        <v>17</v>
      </c>
      <c r="B22" s="10" t="s">
        <v>19</v>
      </c>
      <c r="C22" s="11"/>
      <c r="D22" s="12"/>
      <c r="E22" s="13"/>
      <c r="F22" s="13">
        <f t="shared" si="0"/>
        <v>0</v>
      </c>
    </row>
    <row r="23" spans="1:6" x14ac:dyDescent="0.3">
      <c r="A23" s="9"/>
      <c r="B23" s="19" t="s">
        <v>20</v>
      </c>
      <c r="C23" s="20"/>
      <c r="D23" s="21"/>
      <c r="E23" s="13"/>
      <c r="F23" s="13"/>
    </row>
    <row r="24" spans="1:6" x14ac:dyDescent="0.3">
      <c r="A24" s="9">
        <f>A22+1</f>
        <v>18</v>
      </c>
      <c r="B24" s="10" t="s">
        <v>21</v>
      </c>
      <c r="C24" s="20" t="s">
        <v>22</v>
      </c>
      <c r="D24" s="12">
        <v>13</v>
      </c>
      <c r="E24" s="13">
        <v>160000</v>
      </c>
      <c r="F24" s="13">
        <f t="shared" ref="F24:F37" si="2">ROUND(E24*D24,2)</f>
        <v>2080000</v>
      </c>
    </row>
    <row r="25" spans="1:6" x14ac:dyDescent="0.3">
      <c r="A25" s="9">
        <f t="shared" si="1"/>
        <v>19</v>
      </c>
      <c r="B25" s="10" t="s">
        <v>23</v>
      </c>
      <c r="C25" s="20" t="s">
        <v>22</v>
      </c>
      <c r="D25" s="12">
        <v>2</v>
      </c>
      <c r="E25" s="13">
        <v>160000</v>
      </c>
      <c r="F25" s="13">
        <f t="shared" si="2"/>
        <v>320000</v>
      </c>
    </row>
    <row r="26" spans="1:6" x14ac:dyDescent="0.3">
      <c r="A26" s="9">
        <f t="shared" si="1"/>
        <v>20</v>
      </c>
      <c r="B26" s="10" t="s">
        <v>24</v>
      </c>
      <c r="C26" s="20" t="s">
        <v>22</v>
      </c>
      <c r="D26" s="12">
        <v>2</v>
      </c>
      <c r="E26" s="13">
        <v>160000</v>
      </c>
      <c r="F26" s="13">
        <f t="shared" si="2"/>
        <v>320000</v>
      </c>
    </row>
    <row r="27" spans="1:6" x14ac:dyDescent="0.3">
      <c r="A27" s="9">
        <f t="shared" si="1"/>
        <v>21</v>
      </c>
      <c r="B27" s="10" t="s">
        <v>25</v>
      </c>
      <c r="C27" s="11" t="s">
        <v>6</v>
      </c>
      <c r="D27" s="12">
        <v>15</v>
      </c>
      <c r="E27" s="13"/>
      <c r="F27" s="13">
        <f t="shared" si="2"/>
        <v>0</v>
      </c>
    </row>
    <row r="28" spans="1:6" x14ac:dyDescent="0.3">
      <c r="A28" s="9">
        <f t="shared" si="1"/>
        <v>22</v>
      </c>
      <c r="B28" s="10" t="s">
        <v>26</v>
      </c>
      <c r="C28" s="11" t="s">
        <v>6</v>
      </c>
      <c r="D28" s="12">
        <v>15</v>
      </c>
      <c r="E28" s="13"/>
      <c r="F28" s="13">
        <f t="shared" si="2"/>
        <v>0</v>
      </c>
    </row>
    <row r="29" spans="1:6" x14ac:dyDescent="0.3">
      <c r="A29" s="9">
        <f t="shared" si="1"/>
        <v>23</v>
      </c>
      <c r="B29" s="10" t="s">
        <v>27</v>
      </c>
      <c r="C29" s="11" t="s">
        <v>6</v>
      </c>
      <c r="D29" s="12">
        <v>30</v>
      </c>
      <c r="E29" s="13"/>
      <c r="F29" s="13">
        <f t="shared" si="2"/>
        <v>0</v>
      </c>
    </row>
    <row r="30" spans="1:6" x14ac:dyDescent="0.3">
      <c r="A30" s="9">
        <f t="shared" si="1"/>
        <v>24</v>
      </c>
      <c r="B30" s="10" t="s">
        <v>28</v>
      </c>
      <c r="C30" s="11" t="s">
        <v>6</v>
      </c>
      <c r="D30" s="12">
        <v>30</v>
      </c>
      <c r="E30" s="13"/>
      <c r="F30" s="13">
        <f t="shared" si="2"/>
        <v>0</v>
      </c>
    </row>
    <row r="31" spans="1:6" x14ac:dyDescent="0.3">
      <c r="A31" s="9">
        <f t="shared" si="1"/>
        <v>25</v>
      </c>
      <c r="B31" s="10" t="s">
        <v>29</v>
      </c>
      <c r="C31" s="11" t="s">
        <v>6</v>
      </c>
      <c r="D31" s="12">
        <v>30</v>
      </c>
      <c r="E31" s="13"/>
      <c r="F31" s="13">
        <f t="shared" si="2"/>
        <v>0</v>
      </c>
    </row>
    <row r="32" spans="1:6" x14ac:dyDescent="0.3">
      <c r="A32" s="9">
        <f t="shared" si="1"/>
        <v>26</v>
      </c>
      <c r="B32" s="10" t="s">
        <v>30</v>
      </c>
      <c r="C32" s="11" t="s">
        <v>6</v>
      </c>
      <c r="D32" s="12">
        <v>136</v>
      </c>
      <c r="E32" s="13"/>
      <c r="F32" s="13">
        <f t="shared" si="2"/>
        <v>0</v>
      </c>
    </row>
    <row r="33" spans="1:7" x14ac:dyDescent="0.3">
      <c r="A33" s="9">
        <f t="shared" si="1"/>
        <v>27</v>
      </c>
      <c r="B33" s="10" t="s">
        <v>31</v>
      </c>
      <c r="C33" s="11" t="s">
        <v>6</v>
      </c>
      <c r="D33" s="12">
        <v>136</v>
      </c>
      <c r="E33" s="13"/>
      <c r="F33" s="13">
        <f t="shared" si="2"/>
        <v>0</v>
      </c>
    </row>
    <row r="34" spans="1:7" x14ac:dyDescent="0.3">
      <c r="A34" s="9">
        <f t="shared" si="1"/>
        <v>28</v>
      </c>
      <c r="B34" s="10" t="s">
        <v>28</v>
      </c>
      <c r="C34" s="11" t="s">
        <v>6</v>
      </c>
      <c r="D34" s="12">
        <v>136</v>
      </c>
      <c r="E34" s="13"/>
      <c r="F34" s="13">
        <f t="shared" si="2"/>
        <v>0</v>
      </c>
    </row>
    <row r="35" spans="1:7" x14ac:dyDescent="0.3">
      <c r="A35" s="9">
        <f t="shared" si="1"/>
        <v>29</v>
      </c>
      <c r="B35" s="10" t="s">
        <v>29</v>
      </c>
      <c r="C35" s="11" t="s">
        <v>6</v>
      </c>
      <c r="D35" s="12">
        <v>136</v>
      </c>
      <c r="E35" s="13"/>
      <c r="F35" s="13">
        <f t="shared" si="2"/>
        <v>0</v>
      </c>
    </row>
    <row r="36" spans="1:7" x14ac:dyDescent="0.3">
      <c r="A36" s="9">
        <f t="shared" si="1"/>
        <v>30</v>
      </c>
      <c r="B36" s="10" t="s">
        <v>32</v>
      </c>
      <c r="C36" s="11" t="s">
        <v>6</v>
      </c>
      <c r="D36" s="12">
        <v>272</v>
      </c>
      <c r="E36" s="13"/>
      <c r="F36" s="13">
        <f t="shared" si="2"/>
        <v>0</v>
      </c>
    </row>
    <row r="37" spans="1:7" x14ac:dyDescent="0.3">
      <c r="A37" s="9">
        <f t="shared" si="1"/>
        <v>31</v>
      </c>
      <c r="B37" s="10" t="s">
        <v>33</v>
      </c>
      <c r="C37" s="11" t="s">
        <v>6</v>
      </c>
      <c r="D37" s="12">
        <v>272</v>
      </c>
      <c r="E37" s="13"/>
      <c r="F37" s="13">
        <f t="shared" si="2"/>
        <v>0</v>
      </c>
    </row>
    <row r="38" spans="1:7" s="23" customFormat="1" x14ac:dyDescent="0.3">
      <c r="A38" s="9">
        <f t="shared" si="1"/>
        <v>32</v>
      </c>
      <c r="B38" s="10" t="s">
        <v>34</v>
      </c>
      <c r="C38" s="11" t="s">
        <v>6</v>
      </c>
      <c r="D38" s="12">
        <v>404</v>
      </c>
      <c r="E38" s="16"/>
      <c r="F38" s="13">
        <f t="shared" si="0"/>
        <v>0</v>
      </c>
      <c r="G38" s="22"/>
    </row>
    <row r="39" spans="1:7" s="23" customFormat="1" ht="28.8" x14ac:dyDescent="0.3">
      <c r="A39" s="9"/>
      <c r="B39" s="19" t="s">
        <v>35</v>
      </c>
      <c r="C39" s="20" t="s">
        <v>22</v>
      </c>
      <c r="D39" s="12">
        <v>1</v>
      </c>
      <c r="E39" s="16">
        <v>390500</v>
      </c>
      <c r="F39" s="13">
        <f t="shared" si="0"/>
        <v>390500</v>
      </c>
      <c r="G39" s="22"/>
    </row>
    <row r="40" spans="1:7" s="23" customFormat="1" x14ac:dyDescent="0.3">
      <c r="A40" s="9">
        <f>A38+1</f>
        <v>33</v>
      </c>
      <c r="B40" s="10" t="s">
        <v>36</v>
      </c>
      <c r="C40" s="11" t="s">
        <v>6</v>
      </c>
      <c r="D40" s="12">
        <v>17</v>
      </c>
      <c r="E40" s="16"/>
      <c r="F40" s="13">
        <f t="shared" si="0"/>
        <v>0</v>
      </c>
      <c r="G40" s="22"/>
    </row>
    <row r="41" spans="1:7" s="23" customFormat="1" x14ac:dyDescent="0.3">
      <c r="A41" s="9">
        <f t="shared" si="1"/>
        <v>34</v>
      </c>
      <c r="B41" s="10" t="s">
        <v>37</v>
      </c>
      <c r="C41" s="11" t="s">
        <v>6</v>
      </c>
      <c r="D41" s="12">
        <v>10</v>
      </c>
      <c r="E41" s="16"/>
      <c r="F41" s="13">
        <f t="shared" si="0"/>
        <v>0</v>
      </c>
    </row>
    <row r="42" spans="1:7" x14ac:dyDescent="0.3">
      <c r="A42" s="9">
        <f t="shared" si="1"/>
        <v>35</v>
      </c>
      <c r="B42" s="10" t="s">
        <v>38</v>
      </c>
      <c r="C42" s="11" t="s">
        <v>6</v>
      </c>
      <c r="D42" s="12">
        <v>8</v>
      </c>
      <c r="E42" s="13"/>
      <c r="F42" s="13">
        <f t="shared" si="0"/>
        <v>0</v>
      </c>
    </row>
    <row r="43" spans="1:7" x14ac:dyDescent="0.3">
      <c r="A43" s="9">
        <f t="shared" si="1"/>
        <v>36</v>
      </c>
      <c r="B43" s="10" t="s">
        <v>39</v>
      </c>
      <c r="C43" s="11" t="s">
        <v>6</v>
      </c>
      <c r="D43" s="12">
        <v>4</v>
      </c>
      <c r="E43" s="13"/>
      <c r="F43" s="13">
        <f t="shared" si="0"/>
        <v>0</v>
      </c>
    </row>
    <row r="44" spans="1:7" x14ac:dyDescent="0.3">
      <c r="A44" s="9">
        <f t="shared" si="1"/>
        <v>37</v>
      </c>
      <c r="B44" s="10" t="s">
        <v>40</v>
      </c>
      <c r="C44" s="11" t="s">
        <v>6</v>
      </c>
      <c r="D44" s="12">
        <v>6</v>
      </c>
      <c r="E44" s="13"/>
      <c r="F44" s="13">
        <f t="shared" si="0"/>
        <v>0</v>
      </c>
    </row>
    <row r="45" spans="1:7" x14ac:dyDescent="0.3">
      <c r="A45" s="9">
        <f t="shared" si="1"/>
        <v>38</v>
      </c>
      <c r="B45" s="10" t="s">
        <v>41</v>
      </c>
      <c r="C45" s="11" t="s">
        <v>6</v>
      </c>
      <c r="D45" s="12">
        <v>5</v>
      </c>
      <c r="E45" s="13"/>
      <c r="F45" s="13">
        <f t="shared" si="0"/>
        <v>0</v>
      </c>
    </row>
    <row r="46" spans="1:7" x14ac:dyDescent="0.3">
      <c r="A46" s="9">
        <f t="shared" si="1"/>
        <v>39</v>
      </c>
      <c r="B46" s="10" t="s">
        <v>42</v>
      </c>
      <c r="C46" s="11" t="s">
        <v>6</v>
      </c>
      <c r="D46" s="12">
        <v>6</v>
      </c>
      <c r="E46" s="13"/>
      <c r="F46" s="13">
        <f t="shared" si="0"/>
        <v>0</v>
      </c>
    </row>
    <row r="47" spans="1:7" x14ac:dyDescent="0.3">
      <c r="A47" s="9">
        <f t="shared" si="1"/>
        <v>40</v>
      </c>
      <c r="B47" s="10" t="s">
        <v>43</v>
      </c>
      <c r="C47" s="11" t="s">
        <v>6</v>
      </c>
      <c r="D47" s="12">
        <v>4</v>
      </c>
      <c r="E47" s="13"/>
      <c r="F47" s="13">
        <f t="shared" si="0"/>
        <v>0</v>
      </c>
    </row>
    <row r="48" spans="1:7" x14ac:dyDescent="0.3">
      <c r="A48" s="9">
        <f t="shared" si="1"/>
        <v>41</v>
      </c>
      <c r="B48" s="10" t="s">
        <v>44</v>
      </c>
      <c r="C48" s="11" t="s">
        <v>6</v>
      </c>
      <c r="D48" s="12">
        <v>4</v>
      </c>
      <c r="E48" s="13"/>
      <c r="F48" s="13">
        <f t="shared" si="0"/>
        <v>0</v>
      </c>
    </row>
    <row r="49" spans="1:6" x14ac:dyDescent="0.3">
      <c r="A49" s="9">
        <f t="shared" si="1"/>
        <v>42</v>
      </c>
      <c r="B49" s="10" t="s">
        <v>45</v>
      </c>
      <c r="C49" s="11" t="s">
        <v>6</v>
      </c>
      <c r="D49" s="12">
        <v>4</v>
      </c>
      <c r="E49" s="13"/>
      <c r="F49" s="13">
        <f t="shared" si="0"/>
        <v>0</v>
      </c>
    </row>
    <row r="50" spans="1:6" ht="21" customHeight="1" x14ac:dyDescent="0.3">
      <c r="A50" s="24"/>
      <c r="B50" s="25" t="s">
        <v>46</v>
      </c>
      <c r="C50" s="11"/>
      <c r="D50" s="12"/>
      <c r="E50" s="16"/>
      <c r="F50" s="16"/>
    </row>
    <row r="51" spans="1:6" x14ac:dyDescent="0.3">
      <c r="A51" s="9">
        <f>A49+1</f>
        <v>43</v>
      </c>
      <c r="B51" s="10" t="s">
        <v>47</v>
      </c>
      <c r="C51" s="20" t="s">
        <v>48</v>
      </c>
      <c r="D51" s="17">
        <v>146.52000000000001</v>
      </c>
      <c r="E51" s="13">
        <v>1000</v>
      </c>
      <c r="F51" s="13">
        <f t="shared" ref="F51" si="3">ROUND(E51*D51,2)</f>
        <v>146520</v>
      </c>
    </row>
    <row r="52" spans="1:6" ht="20.25" customHeight="1" x14ac:dyDescent="0.3">
      <c r="A52" s="24"/>
      <c r="B52" s="25" t="s">
        <v>49</v>
      </c>
      <c r="C52" s="20"/>
      <c r="D52" s="17"/>
      <c r="E52" s="16"/>
      <c r="F52" s="16"/>
    </row>
    <row r="53" spans="1:6" x14ac:dyDescent="0.3">
      <c r="A53" s="9">
        <f>A51+1</f>
        <v>44</v>
      </c>
      <c r="B53" s="10" t="s">
        <v>50</v>
      </c>
      <c r="C53" s="20" t="s">
        <v>48</v>
      </c>
      <c r="D53" s="17">
        <v>549.42999999999995</v>
      </c>
      <c r="E53" s="13">
        <v>6890</v>
      </c>
      <c r="F53" s="13">
        <f t="shared" ref="F53" si="4">ROUND(E53*D53,2)</f>
        <v>3785572.7</v>
      </c>
    </row>
    <row r="54" spans="1:6" s="28" customFormat="1" x14ac:dyDescent="0.3">
      <c r="A54" s="26"/>
      <c r="B54" s="33" t="s">
        <v>51</v>
      </c>
      <c r="C54" s="34"/>
      <c r="D54" s="34"/>
      <c r="E54" s="35"/>
      <c r="F54" s="27">
        <f>SUM(F5:F53)</f>
        <v>19314684.199999999</v>
      </c>
    </row>
    <row r="57" spans="1:6" x14ac:dyDescent="0.3">
      <c r="B57" s="29"/>
    </row>
  </sheetData>
  <mergeCells count="13">
    <mergeCell ref="G9:G10"/>
    <mergeCell ref="G14:G15"/>
    <mergeCell ref="B54:E54"/>
    <mergeCell ref="A1:A2"/>
    <mergeCell ref="B1:B2"/>
    <mergeCell ref="C1:C2"/>
    <mergeCell ref="D1:D2"/>
    <mergeCell ref="E1:F1"/>
    <mergeCell ref="A4:B4"/>
    <mergeCell ref="D10:D12"/>
    <mergeCell ref="C10:C12"/>
    <mergeCell ref="E10:E12"/>
    <mergeCell ref="F10:F12"/>
  </mergeCells>
  <pageMargins left="0.7" right="0.7" top="0.75" bottom="0.75" header="0.3" footer="0.3"/>
  <pageSetup paperSize="9" scale="6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мат ПЖ</vt:lpstr>
      <vt:lpstr>Лист1</vt:lpstr>
      <vt:lpstr>'мат ПЖ'!Область_печати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2023-09-05T16:33:25Z</dcterms:modified>
</cp:coreProperties>
</file>