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"/>
    </mc:Choice>
  </mc:AlternateContent>
  <xr:revisionPtr revIDLastSave="0" documentId="13_ncr:1_{9A8E62DE-49C2-46EA-961C-6AA3D0DD0B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6" i="1"/>
  <c r="D15" i="1"/>
  <c r="E12" i="1"/>
  <c r="D12" i="1"/>
  <c r="E10" i="1"/>
  <c r="E9" i="1"/>
  <c r="D9" i="1"/>
  <c r="E11" i="1"/>
  <c r="D7" i="1"/>
  <c r="D3" i="1"/>
  <c r="E18" i="1"/>
  <c r="E19" i="1"/>
  <c r="E20" i="1"/>
  <c r="E21" i="1"/>
  <c r="E23" i="1" l="1"/>
  <c r="E22" i="1"/>
  <c r="E17" i="1"/>
  <c r="E16" i="1"/>
  <c r="E14" i="1"/>
  <c r="E8" i="1"/>
  <c r="E7" i="1"/>
  <c r="E6" i="1"/>
  <c r="E5" i="1"/>
  <c r="E4" i="1"/>
  <c r="E3" i="1"/>
  <c r="E24" i="1" l="1"/>
</calcChain>
</file>

<file path=xl/sharedStrings.xml><?xml version="1.0" encoding="utf-8"?>
<sst xmlns="http://schemas.openxmlformats.org/spreadsheetml/2006/main" count="51" uniqueCount="37">
  <si>
    <t>№ п.п.</t>
  </si>
  <si>
    <t>Статья затрат</t>
  </si>
  <si>
    <t>Кол-во</t>
  </si>
  <si>
    <t>Стоимость - всего, тыс.руб.</t>
  </si>
  <si>
    <t>-</t>
  </si>
  <si>
    <t>Ограждение, п.м.</t>
  </si>
  <si>
    <t>Щебень, м3</t>
  </si>
  <si>
    <t>Навес для склада, м2</t>
  </si>
  <si>
    <t>Плита дорожная, м2</t>
  </si>
  <si>
    <t>Цена за ед., тыс. руб.</t>
  </si>
  <si>
    <t>Обустройство бытового городка, 3690 м2</t>
  </si>
  <si>
    <t>Сан. Кабины, шт.</t>
  </si>
  <si>
    <t>Штаб 24 м2, шт.</t>
  </si>
  <si>
    <t>Бытовка, шт.</t>
  </si>
  <si>
    <t>Ворота 12,4 п.м., шт.</t>
  </si>
  <si>
    <t>Бытовка для субподрядчиков (на 80 чел.), шт.</t>
  </si>
  <si>
    <t>Вода (умывальник Мойдодыр), кол-во точек</t>
  </si>
  <si>
    <t>Итого, затраты на Обустройство городка</t>
  </si>
  <si>
    <t>Электроэнергия</t>
  </si>
  <si>
    <t>Шпалы на переезд ж/д БУ,шт</t>
  </si>
  <si>
    <t xml:space="preserve">Контейнер морской  </t>
  </si>
  <si>
    <t>Бытовка отапливаемая для склада м2, шт.</t>
  </si>
  <si>
    <t>Профили 20х40 по 6 м</t>
  </si>
  <si>
    <t>Профилист м2</t>
  </si>
  <si>
    <t>Пожарный щит, шт. (комплект)</t>
  </si>
  <si>
    <t>Прочее</t>
  </si>
  <si>
    <t>Доска 100х25 2ой сорт 6м,шт</t>
  </si>
  <si>
    <t>Доска на трапы 100х25, 100 шт по 2ой сорт</t>
  </si>
  <si>
    <t>https://www.avito.ru/moskva/oborudovanie_dlya_biznesa/morskoy_konteyner_20_futov_2892941393</t>
  </si>
  <si>
    <t>https://rr-grup.ru/listy-stalnye/profnastil-proflist-otsinkovannyy-s20/profnastil-proflist-otsinkovannyy-s20-0-45/?utm_source=Yandex.Direct&amp;utm_medium=cpc&amp;utm_campaign=72074054&amp;utm_content=premium.7&amp;utm_term=&amp;yclid=2592152797660839935</t>
  </si>
  <si>
    <t>Труба 89 по 3 м  шт</t>
  </si>
  <si>
    <t>https://metmo.ru/catalog/truba/profilnaya_pryamougolnaya/40_kh_20/truba_profilnaya_pryamougolnaya_40kh20kh1_2.html</t>
  </si>
  <si>
    <t>https://arsenal-wood.ru/obreznaya-doska/?yclid=6630299772804399103</t>
  </si>
  <si>
    <t>https://www.komus.ru/katalog/rabochaya-spetsodezhda-i-siz/sredstva-pozharnoj-bezopasnosti/shkafy-i-shhity-pozharnye/shhit-pozharnyj-shhpo-k-metallicheskij-navesnoj-125x55x30-sm-/p/366668/?utm_term=T98-106042-366668&amp;utm_source=context4-yandex_ad-imd-v4&amp;utm_medium=cpc&amp;utm_campaign=context4-dinam2_raboch_siz-poisk-op_z1-msk-t98-ntm-v4&amp;utm_content=%7Cc%3A71940131%7Cg%3A5070248960%7Cb%3A13030865894%7Ck%3A3072058%7Cst%3Asearch%7Ca%3Ano%7Cs%3Anone%7Ct%3Apremium%7Cp%3A3%7Cr%3A3072058%7Cdev%3Adesktop&amp;yclid=698761870111145983&amp;utm_referrer=https%3A%2F%2Fyandex.ru%2F</t>
  </si>
  <si>
    <t>https://www.avito.ru/moskva/remont_i_stroitelstvo/shpala_i_brus_derevyannyy_propitannyy_kreozot_2665689439</t>
  </si>
  <si>
    <t>в месяц</t>
  </si>
  <si>
    <t>https://san09.ru/dacha/umyvalnik-dachnyj/010051?yclid=3132612418599983221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</si>
</sst>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\ ##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quotePrefix="1" applyFont="1" applyFill="1"/>
    <xf numFmtId="0" fontId="1" fillId="2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0" borderId="0" xfId="0" quotePrefix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3" fontId="2" fillId="0" borderId="1" xfId="0" applyNumberFormat="1" applyFont="1" applyBorder="1"/>
    <xf numFmtId="165" fontId="2" fillId="0" borderId="1" xfId="0" applyNumberFormat="1" applyFont="1" applyBorder="1"/>
    <xf numFmtId="0" fontId="3" fillId="0" borderId="0" xfId="0" quotePrefix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164" fontId="3" fillId="0" borderId="0" xfId="0" quotePrefix="1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right" vertical="center"/>
    </xf>
    <xf numFmtId="43" fontId="2" fillId="0" borderId="1" xfId="1" applyFont="1" applyBorder="1"/>
    <xf numFmtId="43" fontId="3" fillId="0" borderId="0" xfId="1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K20" sqref="K20"/>
    </sheetView>
  </sheetViews>
  <sheetFormatPr defaultRowHeight="14.4" x14ac:dyDescent="0.3"/>
  <cols>
    <col min="1" max="1" width="4.6640625" customWidth="1"/>
    <col min="2" max="2" width="37" customWidth="1"/>
    <col min="4" max="4" width="17.6640625" customWidth="1"/>
    <col min="5" max="5" width="23" customWidth="1"/>
  </cols>
  <sheetData>
    <row r="1" spans="1:6" x14ac:dyDescent="0.3">
      <c r="A1" s="1" t="s">
        <v>10</v>
      </c>
      <c r="B1" s="2"/>
      <c r="C1" s="2"/>
      <c r="D1" s="2"/>
      <c r="E1" s="2"/>
    </row>
    <row r="2" spans="1:6" ht="28.8" x14ac:dyDescent="0.3">
      <c r="A2" s="3" t="s">
        <v>0</v>
      </c>
      <c r="B2" s="4" t="s">
        <v>1</v>
      </c>
      <c r="C2" s="4" t="s">
        <v>2</v>
      </c>
      <c r="D2" s="5" t="s">
        <v>9</v>
      </c>
      <c r="E2" s="4" t="s">
        <v>3</v>
      </c>
    </row>
    <row r="3" spans="1:6" ht="19.5" customHeight="1" x14ac:dyDescent="0.3">
      <c r="A3" s="6" t="s">
        <v>4</v>
      </c>
      <c r="B3" s="13" t="s">
        <v>5</v>
      </c>
      <c r="C3" s="7">
        <v>231</v>
      </c>
      <c r="D3" s="20">
        <f>154000/200</f>
        <v>770</v>
      </c>
      <c r="E3" s="18">
        <f t="shared" ref="E3:E23" si="0">C3*D3</f>
        <v>177870</v>
      </c>
    </row>
    <row r="4" spans="1:6" ht="19.5" customHeight="1" x14ac:dyDescent="0.3">
      <c r="A4" s="6" t="s">
        <v>4</v>
      </c>
      <c r="B4" s="13" t="s">
        <v>14</v>
      </c>
      <c r="C4" s="7">
        <v>2</v>
      </c>
      <c r="D4" s="20">
        <v>20000</v>
      </c>
      <c r="E4" s="18">
        <f t="shared" si="0"/>
        <v>40000</v>
      </c>
    </row>
    <row r="5" spans="1:6" ht="19.5" customHeight="1" x14ac:dyDescent="0.3">
      <c r="A5" s="6" t="s">
        <v>4</v>
      </c>
      <c r="B5" s="13" t="s">
        <v>6</v>
      </c>
      <c r="C5" s="7">
        <v>630</v>
      </c>
      <c r="D5" s="20">
        <v>4200</v>
      </c>
      <c r="E5" s="18">
        <f t="shared" si="0"/>
        <v>2646000</v>
      </c>
    </row>
    <row r="6" spans="1:6" ht="26.1" customHeight="1" x14ac:dyDescent="0.3">
      <c r="A6" s="6" t="s">
        <v>4</v>
      </c>
      <c r="B6" s="14" t="s">
        <v>21</v>
      </c>
      <c r="C6" s="7">
        <v>3</v>
      </c>
      <c r="D6" s="20">
        <f>177500+1500</f>
        <v>179000</v>
      </c>
      <c r="E6" s="18">
        <f t="shared" si="0"/>
        <v>537000</v>
      </c>
    </row>
    <row r="7" spans="1:6" ht="31.5" customHeight="1" x14ac:dyDescent="0.3">
      <c r="A7" s="6" t="s">
        <v>4</v>
      </c>
      <c r="B7" s="14" t="s">
        <v>20</v>
      </c>
      <c r="C7" s="7">
        <v>1</v>
      </c>
      <c r="D7" s="20">
        <f>85000+10000</f>
        <v>95000</v>
      </c>
      <c r="E7" s="18">
        <f t="shared" si="0"/>
        <v>95000</v>
      </c>
      <c r="F7" t="s">
        <v>28</v>
      </c>
    </row>
    <row r="8" spans="1:6" ht="19.5" customHeight="1" x14ac:dyDescent="0.3">
      <c r="A8" s="6" t="s">
        <v>4</v>
      </c>
      <c r="B8" s="13" t="s">
        <v>7</v>
      </c>
      <c r="C8" s="7">
        <v>77</v>
      </c>
      <c r="D8" s="20"/>
      <c r="E8" s="18">
        <f t="shared" si="0"/>
        <v>0</v>
      </c>
    </row>
    <row r="9" spans="1:6" ht="19.5" customHeight="1" x14ac:dyDescent="0.3">
      <c r="A9" s="6"/>
      <c r="B9" s="13" t="s">
        <v>30</v>
      </c>
      <c r="C9" s="7">
        <v>8</v>
      </c>
      <c r="D9" s="20">
        <f>3*450</f>
        <v>1350</v>
      </c>
      <c r="E9" s="18">
        <f>D9*C9</f>
        <v>10800</v>
      </c>
      <c r="F9" t="s">
        <v>31</v>
      </c>
    </row>
    <row r="10" spans="1:6" ht="19.5" customHeight="1" x14ac:dyDescent="0.3">
      <c r="A10" s="6"/>
      <c r="B10" s="13" t="s">
        <v>22</v>
      </c>
      <c r="C10" s="7">
        <v>77</v>
      </c>
      <c r="D10" s="20">
        <v>110</v>
      </c>
      <c r="E10" s="18">
        <f>D10*C10</f>
        <v>8470</v>
      </c>
    </row>
    <row r="11" spans="1:6" ht="19.5" customHeight="1" x14ac:dyDescent="0.3">
      <c r="A11" s="6"/>
      <c r="B11" s="13" t="s">
        <v>23</v>
      </c>
      <c r="C11" s="7">
        <v>77</v>
      </c>
      <c r="D11" s="20">
        <v>430</v>
      </c>
      <c r="E11" s="18">
        <f>D11*C11</f>
        <v>33110</v>
      </c>
      <c r="F11" t="s">
        <v>29</v>
      </c>
    </row>
    <row r="12" spans="1:6" ht="19.5" customHeight="1" x14ac:dyDescent="0.3">
      <c r="A12" s="6"/>
      <c r="B12" s="13" t="s">
        <v>26</v>
      </c>
      <c r="C12" s="7">
        <v>50</v>
      </c>
      <c r="D12" s="20">
        <f>10500/44</f>
        <v>238.63636363636363</v>
      </c>
      <c r="E12" s="18">
        <f>D12*C12</f>
        <v>11931.818181818182</v>
      </c>
      <c r="F12" t="s">
        <v>32</v>
      </c>
    </row>
    <row r="13" spans="1:6" ht="19.5" customHeight="1" x14ac:dyDescent="0.3">
      <c r="A13" s="6"/>
      <c r="B13" s="13" t="s">
        <v>25</v>
      </c>
      <c r="C13" s="7"/>
      <c r="D13" s="20">
        <v>30000</v>
      </c>
      <c r="E13" s="18"/>
    </row>
    <row r="14" spans="1:6" ht="19.5" customHeight="1" x14ac:dyDescent="0.3">
      <c r="A14" s="6" t="s">
        <v>4</v>
      </c>
      <c r="B14" s="13" t="s">
        <v>11</v>
      </c>
      <c r="C14" s="7">
        <v>10</v>
      </c>
      <c r="D14" s="20">
        <v>6500</v>
      </c>
      <c r="E14" s="18">
        <f t="shared" si="0"/>
        <v>65000</v>
      </c>
      <c r="F14" t="s">
        <v>35</v>
      </c>
    </row>
    <row r="15" spans="1:6" ht="19.5" customHeight="1" x14ac:dyDescent="0.3">
      <c r="A15" s="6"/>
      <c r="B15" s="13" t="s">
        <v>27</v>
      </c>
      <c r="C15" s="7"/>
      <c r="D15" s="20">
        <f>10500/44</f>
        <v>238.63636363636363</v>
      </c>
      <c r="E15" s="18"/>
    </row>
    <row r="16" spans="1:6" ht="19.5" customHeight="1" x14ac:dyDescent="0.3">
      <c r="A16" s="6" t="s">
        <v>4</v>
      </c>
      <c r="B16" s="16" t="s">
        <v>24</v>
      </c>
      <c r="C16" s="7">
        <v>4</v>
      </c>
      <c r="D16" s="20">
        <v>6200</v>
      </c>
      <c r="E16" s="18">
        <f t="shared" si="0"/>
        <v>24800</v>
      </c>
      <c r="F16" t="s">
        <v>33</v>
      </c>
    </row>
    <row r="17" spans="1:6" ht="19.5" customHeight="1" x14ac:dyDescent="0.3">
      <c r="A17" s="6" t="s">
        <v>4</v>
      </c>
      <c r="B17" s="13" t="s">
        <v>18</v>
      </c>
      <c r="C17" s="7">
        <v>45</v>
      </c>
      <c r="D17" s="20"/>
      <c r="E17" s="18">
        <f t="shared" si="0"/>
        <v>0</v>
      </c>
    </row>
    <row r="18" spans="1:6" ht="27" customHeight="1" x14ac:dyDescent="0.3">
      <c r="A18" s="6" t="s">
        <v>4</v>
      </c>
      <c r="B18" s="14" t="s">
        <v>16</v>
      </c>
      <c r="C18" s="7">
        <v>3</v>
      </c>
      <c r="D18" s="20">
        <v>3000</v>
      </c>
      <c r="E18" s="18">
        <f t="shared" si="0"/>
        <v>9000</v>
      </c>
      <c r="F18" t="s">
        <v>36</v>
      </c>
    </row>
    <row r="19" spans="1:6" ht="19.5" customHeight="1" x14ac:dyDescent="0.3">
      <c r="A19" s="6" t="s">
        <v>4</v>
      </c>
      <c r="B19" s="14" t="s">
        <v>12</v>
      </c>
      <c r="C19" s="7">
        <v>1</v>
      </c>
      <c r="D19" s="20">
        <v>512000</v>
      </c>
      <c r="E19" s="18">
        <f t="shared" si="0"/>
        <v>512000</v>
      </c>
    </row>
    <row r="20" spans="1:6" ht="19.5" customHeight="1" x14ac:dyDescent="0.3">
      <c r="A20" s="6" t="s">
        <v>4</v>
      </c>
      <c r="B20" s="14" t="s">
        <v>13</v>
      </c>
      <c r="C20" s="7">
        <v>3</v>
      </c>
      <c r="D20" s="20">
        <v>177500</v>
      </c>
      <c r="E20" s="18">
        <f t="shared" si="0"/>
        <v>532500</v>
      </c>
    </row>
    <row r="21" spans="1:6" ht="27" customHeight="1" x14ac:dyDescent="0.3">
      <c r="A21" s="6" t="s">
        <v>4</v>
      </c>
      <c r="B21" s="15" t="s">
        <v>15</v>
      </c>
      <c r="C21" s="7">
        <v>10</v>
      </c>
      <c r="D21" s="20">
        <v>177500</v>
      </c>
      <c r="E21" s="18">
        <f t="shared" si="0"/>
        <v>1775000</v>
      </c>
    </row>
    <row r="22" spans="1:6" ht="19.5" customHeight="1" x14ac:dyDescent="0.3">
      <c r="A22" s="6" t="s">
        <v>4</v>
      </c>
      <c r="B22" s="12" t="s">
        <v>8</v>
      </c>
      <c r="C22" s="17">
        <v>144</v>
      </c>
      <c r="D22" s="20">
        <f>11500/4.5</f>
        <v>2555.5555555555557</v>
      </c>
      <c r="E22" s="18">
        <f t="shared" si="0"/>
        <v>368000</v>
      </c>
    </row>
    <row r="23" spans="1:6" ht="19.5" customHeight="1" x14ac:dyDescent="0.3">
      <c r="A23" s="6" t="s">
        <v>4</v>
      </c>
      <c r="B23" s="12" t="s">
        <v>19</v>
      </c>
      <c r="C23" s="17">
        <v>20</v>
      </c>
      <c r="D23" s="20">
        <v>1500</v>
      </c>
      <c r="E23" s="18">
        <f t="shared" si="0"/>
        <v>30000</v>
      </c>
      <c r="F23" t="s">
        <v>34</v>
      </c>
    </row>
    <row r="24" spans="1:6" x14ac:dyDescent="0.3">
      <c r="A24" s="8" t="s">
        <v>17</v>
      </c>
      <c r="B24" s="9"/>
      <c r="C24" s="10"/>
      <c r="D24" s="11"/>
      <c r="E24" s="19">
        <f>SUM(E3:E23)</f>
        <v>6876481.8181818184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user</cp:lastModifiedBy>
  <dcterms:created xsi:type="dcterms:W3CDTF">2023-06-05T08:58:59Z</dcterms:created>
  <dcterms:modified xsi:type="dcterms:W3CDTF">2023-06-07T11:41:26Z</dcterms:modified>
</cp:coreProperties>
</file>