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Световое оборудование\"/>
    </mc:Choice>
  </mc:AlternateContent>
  <xr:revisionPtr revIDLastSave="0" documentId="13_ncr:1_{DF99FC36-4143-4742-8D70-B96B6E62A4C4}" xr6:coauthVersionLast="47" xr6:coauthVersionMax="47" xr10:uidLastSave="{00000000-0000-0000-0000-000000000000}"/>
  <bookViews>
    <workbookView xWindow="28680" yWindow="-120" windowWidth="29040" windowHeight="15840" xr2:uid="{2913DA9A-928F-4CBA-926C-457FD4FE8D5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1" i="1"/>
  <c r="C12" i="1" s="1"/>
  <c r="B7" i="1"/>
  <c r="B12" i="1"/>
  <c r="B11" i="1"/>
  <c r="B37" i="1"/>
  <c r="B42" i="1"/>
  <c r="B15" i="1"/>
  <c r="C7" i="1"/>
  <c r="E7" i="1"/>
  <c r="D7" i="1"/>
  <c r="C16" i="1" l="1"/>
  <c r="C17" i="1" s="1"/>
  <c r="D16" i="1"/>
  <c r="D17" i="1" s="1"/>
  <c r="B16" i="1"/>
  <c r="B17" i="1" s="1"/>
  <c r="E16" i="1"/>
  <c r="E17" i="1" s="1"/>
</calcChain>
</file>

<file path=xl/sharedStrings.xml><?xml version="1.0" encoding="utf-8"?>
<sst xmlns="http://schemas.openxmlformats.org/spreadsheetml/2006/main" count="68" uniqueCount="56">
  <si>
    <t>5000к</t>
  </si>
  <si>
    <t>70-79</t>
  </si>
  <si>
    <t>Мощность, Вт</t>
  </si>
  <si>
    <t>Поток, лм:</t>
  </si>
  <si>
    <t>5 лет</t>
  </si>
  <si>
    <t>Гарантия:</t>
  </si>
  <si>
    <t>Эффективность, лм/Вт:</t>
  </si>
  <si>
    <t>IP:</t>
  </si>
  <si>
    <t>176-264В АС, 50Гц</t>
  </si>
  <si>
    <t>Напряжение питания:</t>
  </si>
  <si>
    <t>≥0,95</t>
  </si>
  <si>
    <t>Коэффициент мощности:</t>
  </si>
  <si>
    <t>5000К</t>
  </si>
  <si>
    <t>Цветовая температура светодиода:</t>
  </si>
  <si>
    <t>Индекс цветопередачи:</t>
  </si>
  <si>
    <t>Климатическое исполнение:</t>
  </si>
  <si>
    <t>Корпус:</t>
  </si>
  <si>
    <t>Габариты Д/Ш/В:</t>
  </si>
  <si>
    <t>Рабочая температура окр. среды:</t>
  </si>
  <si>
    <t>Срок службы светодиодов:</t>
  </si>
  <si>
    <t>УХЛ1</t>
  </si>
  <si>
    <t>Литой экструдированный алюминиевый анодированный профиль</t>
  </si>
  <si>
    <t>704х192х295</t>
  </si>
  <si>
    <t>минус 60°/+40° С</t>
  </si>
  <si>
    <t>100 000 ч</t>
  </si>
  <si>
    <t>220…230</t>
  </si>
  <si>
    <t>Алюминий</t>
  </si>
  <si>
    <t>535х278х170</t>
  </si>
  <si>
    <t>минс 40°/+45° С</t>
  </si>
  <si>
    <t>Название сватильника</t>
  </si>
  <si>
    <t>ИТОГО руб с НДС</t>
  </si>
  <si>
    <t>Светодиодный светильник VARTON промышленный Olymp 2.0 200 Вт 5000 K класс защиты IP65 угол 60 градусов V1-I0-70604-ISL07-6520050</t>
  </si>
  <si>
    <t>Светодиодный светильник Diora Unit 175/25000 Д¶25000лм 175Вт 4000K IP67 0.95PF 80Ra Кп&lt;1 лира</t>
  </si>
  <si>
    <t>Светильник светодиодный линзованный TERRA 200Вт, 34000Лм, IP65</t>
  </si>
  <si>
    <t>светодиодный светильник LED светильник SVT-STR-VAR-210W-65-GL</t>
  </si>
  <si>
    <t xml:space="preserve">Цена руб с НДС за ед. </t>
  </si>
  <si>
    <t>количество</t>
  </si>
  <si>
    <t>Освещение ЦЕХ №8</t>
  </si>
  <si>
    <t xml:space="preserve"> 34000 Лм</t>
  </si>
  <si>
    <t>IP65</t>
  </si>
  <si>
    <t>174-265</t>
  </si>
  <si>
    <t>≥ 80</t>
  </si>
  <si>
    <t>анодированный алюминий</t>
  </si>
  <si>
    <t>1010*124*67мм</t>
  </si>
  <si>
    <t>-40… +50</t>
  </si>
  <si>
    <t>Светодиодный светильник VARTON промышленный Olymp 2.0 250 Вт 5000 K класс защиты IP65 угол 60 градусов</t>
  </si>
  <si>
    <t>Блок аварийного питания EM-Recovery 300Вт IP65 1 час</t>
  </si>
  <si>
    <t xml:space="preserve">количество по проекту </t>
  </si>
  <si>
    <t xml:space="preserve">стоимость с НДС </t>
  </si>
  <si>
    <t>цена с НДС</t>
  </si>
  <si>
    <t>Экономия %</t>
  </si>
  <si>
    <t>Разница</t>
  </si>
  <si>
    <t xml:space="preserve"> цена ВАРТОН для нас заложенная в смету</t>
  </si>
  <si>
    <t xml:space="preserve">стоимость ВАРТОН для нас заложенная в смету </t>
  </si>
  <si>
    <r>
      <t xml:space="preserve">Светильник светодиодный линзованный TERRA 200Вт, 34000Лм, IP65 с </t>
    </r>
    <r>
      <rPr>
        <sz val="11"/>
        <color rgb="FFFF0000"/>
        <rFont val="Calibri"/>
        <family val="2"/>
        <charset val="204"/>
        <scheme val="minor"/>
      </rPr>
      <t>БАП</t>
    </r>
  </si>
  <si>
    <t xml:space="preserve">Экономия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</si>
</sst>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343A40"/>
      <name val="Arial"/>
      <family val="2"/>
      <charset val="204"/>
    </font>
    <font>
      <sz val="11"/>
      <color rgb="FF32323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  <font>
      <sz val="11"/>
      <color rgb="FF333333"/>
      <name val="Arial"/>
      <family val="2"/>
      <charset val="204"/>
    </font>
    <font>
      <sz val="11"/>
      <color rgb="FF343A40"/>
      <name val="Arial"/>
      <family val="2"/>
      <charset val="204"/>
    </font>
    <font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2" fillId="0" borderId="0" xfId="1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3" fontId="0" fillId="0" borderId="1" xfId="1" applyFont="1" applyBorder="1"/>
    <xf numFmtId="164" fontId="0" fillId="0" borderId="1" xfId="0" applyNumberFormat="1" applyBorder="1"/>
    <xf numFmtId="43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7" fillId="0" borderId="1" xfId="0" applyFont="1" applyBorder="1"/>
    <xf numFmtId="0" fontId="0" fillId="0" borderId="1" xfId="0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0" fillId="0" borderId="1" xfId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7" fillId="0" borderId="3" xfId="0" applyFont="1" applyBorder="1" applyAlignment="1">
      <alignment wrapText="1"/>
    </xf>
    <xf numFmtId="4" fontId="7" fillId="0" borderId="3" xfId="0" applyNumberFormat="1" applyFont="1" applyBorder="1"/>
    <xf numFmtId="164" fontId="7" fillId="0" borderId="1" xfId="0" applyNumberFormat="1" applyFont="1" applyBorder="1"/>
    <xf numFmtId="164" fontId="11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7" fillId="0" borderId="4" xfId="0" applyFont="1" applyBorder="1" applyAlignment="1">
      <alignment wrapText="1"/>
    </xf>
    <xf numFmtId="43" fontId="7" fillId="0" borderId="4" xfId="1" applyFont="1" applyBorder="1"/>
    <xf numFmtId="164" fontId="0" fillId="0" borderId="1" xfId="0" applyNumberFormat="1" applyBorder="1" applyAlignment="1">
      <alignment horizontal="center" wrapText="1"/>
    </xf>
    <xf numFmtId="164" fontId="2" fillId="0" borderId="1" xfId="0" applyNumberFormat="1" applyFont="1" applyBorder="1"/>
    <xf numFmtId="0" fontId="0" fillId="0" borderId="4" xfId="0" applyBorder="1"/>
    <xf numFmtId="164" fontId="2" fillId="0" borderId="4" xfId="0" applyNumberFormat="1" applyFont="1" applyBorder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32</xdr:row>
      <xdr:rowOff>137160</xdr:rowOff>
    </xdr:from>
    <xdr:to>
      <xdr:col>0</xdr:col>
      <xdr:colOff>1664970</xdr:colOff>
      <xdr:row>33</xdr:row>
      <xdr:rowOff>525780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BF49B7B-79F7-4152-8776-69855CA7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83580"/>
          <a:ext cx="1116330" cy="57150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alphaModFix amt="0"/>
                </a:blip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426720</xdr:colOff>
      <xdr:row>38</xdr:row>
      <xdr:rowOff>22860</xdr:rowOff>
    </xdr:from>
    <xdr:to>
      <xdr:col>0</xdr:col>
      <xdr:colOff>1512570</xdr:colOff>
      <xdr:row>38</xdr:row>
      <xdr:rowOff>662940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67848988-D41A-4136-A0E8-95796535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6522720"/>
          <a:ext cx="1085850" cy="640080"/>
        </a:xfrm>
        <a:prstGeom prst="rect">
          <a:avLst/>
        </a:prstGeom>
        <a:noFill/>
        <a:ln w="9525">
          <a:solidFill>
            <a:srgbClr val="808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alphaModFix amt="0"/>
                </a:blip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A1AA-E50E-45C6-B225-BE726140D811}">
  <dimension ref="A2:H42"/>
  <sheetViews>
    <sheetView tabSelected="1" workbookViewId="0">
      <selection activeCell="D13" sqref="D13"/>
    </sheetView>
  </sheetViews>
  <sheetFormatPr defaultRowHeight="14.4" x14ac:dyDescent="0.3"/>
  <cols>
    <col min="1" max="1" width="33.77734375" customWidth="1"/>
    <col min="2" max="2" width="35.5546875" customWidth="1"/>
    <col min="3" max="3" width="26.5546875" customWidth="1"/>
    <col min="4" max="4" width="35.5546875" customWidth="1"/>
    <col min="5" max="5" width="27.6640625" customWidth="1"/>
    <col min="6" max="6" width="29.33203125" customWidth="1"/>
    <col min="8" max="8" width="29.5546875" customWidth="1"/>
  </cols>
  <sheetData>
    <row r="2" spans="1:8" x14ac:dyDescent="0.3">
      <c r="B2" s="38" t="s">
        <v>37</v>
      </c>
      <c r="C2" s="38"/>
      <c r="D2" s="38"/>
      <c r="E2" s="38"/>
    </row>
    <row r="3" spans="1:8" x14ac:dyDescent="0.3">
      <c r="B3" s="39" t="s">
        <v>29</v>
      </c>
      <c r="C3" s="39"/>
      <c r="D3" s="39"/>
      <c r="E3" s="39"/>
      <c r="H3" s="1"/>
    </row>
    <row r="4" spans="1:8" ht="57.6" x14ac:dyDescent="0.3">
      <c r="A4" s="10"/>
      <c r="B4" s="18" t="s">
        <v>31</v>
      </c>
      <c r="C4" s="18" t="s">
        <v>33</v>
      </c>
      <c r="D4" s="18" t="s">
        <v>34</v>
      </c>
      <c r="E4" s="18" t="s">
        <v>32</v>
      </c>
      <c r="H4" s="4"/>
    </row>
    <row r="5" spans="1:8" x14ac:dyDescent="0.3">
      <c r="A5" s="10" t="s">
        <v>36</v>
      </c>
      <c r="B5" s="12">
        <v>217</v>
      </c>
      <c r="C5" s="12">
        <v>205</v>
      </c>
      <c r="D5" s="12">
        <v>217</v>
      </c>
      <c r="E5" s="12">
        <v>217</v>
      </c>
      <c r="H5" s="4"/>
    </row>
    <row r="6" spans="1:8" x14ac:dyDescent="0.3">
      <c r="A6" s="11" t="s">
        <v>35</v>
      </c>
      <c r="B6" s="15">
        <v>25023.02</v>
      </c>
      <c r="C6" s="15">
        <v>22450</v>
      </c>
      <c r="D6" s="15">
        <v>23650</v>
      </c>
      <c r="E6" s="15">
        <v>26665</v>
      </c>
      <c r="H6" s="4"/>
    </row>
    <row r="7" spans="1:8" x14ac:dyDescent="0.3">
      <c r="A7" s="10" t="s">
        <v>30</v>
      </c>
      <c r="B7" s="16">
        <f>B6*B5</f>
        <v>5429995.3399999999</v>
      </c>
      <c r="C7" s="16">
        <f>C5*C6</f>
        <v>4602250</v>
      </c>
      <c r="D7" s="16">
        <f>D5*D6</f>
        <v>5132050</v>
      </c>
      <c r="E7" s="16">
        <f>E6*E5</f>
        <v>5786305</v>
      </c>
      <c r="H7" s="4"/>
    </row>
    <row r="8" spans="1:8" ht="43.2" x14ac:dyDescent="0.3">
      <c r="A8" s="10"/>
      <c r="B8" s="33" t="s">
        <v>46</v>
      </c>
      <c r="C8" s="18" t="s">
        <v>54</v>
      </c>
      <c r="D8" s="30"/>
      <c r="E8" s="30"/>
      <c r="H8" s="4"/>
    </row>
    <row r="9" spans="1:8" x14ac:dyDescent="0.3">
      <c r="A9" s="10"/>
      <c r="B9" s="33">
        <v>12</v>
      </c>
      <c r="C9" s="16">
        <v>12</v>
      </c>
      <c r="D9" s="30"/>
      <c r="E9" s="30"/>
      <c r="H9" s="4"/>
    </row>
    <row r="10" spans="1:8" x14ac:dyDescent="0.3">
      <c r="A10" s="10"/>
      <c r="B10" s="16">
        <v>20696.13</v>
      </c>
      <c r="C10" s="16">
        <v>35570</v>
      </c>
      <c r="D10" s="30"/>
      <c r="E10" s="30"/>
      <c r="H10" s="4"/>
    </row>
    <row r="11" spans="1:8" x14ac:dyDescent="0.3">
      <c r="A11" s="10"/>
      <c r="B11" s="16">
        <f>B10*B9</f>
        <v>248353.56</v>
      </c>
      <c r="C11" s="16">
        <f>C10*C9</f>
        <v>426840</v>
      </c>
      <c r="D11" s="30"/>
      <c r="E11" s="30"/>
      <c r="H11" s="4"/>
    </row>
    <row r="12" spans="1:8" x14ac:dyDescent="0.3">
      <c r="A12" s="10" t="s">
        <v>30</v>
      </c>
      <c r="B12" s="34">
        <f>B11+B7</f>
        <v>5678348.8999999994</v>
      </c>
      <c r="C12" s="34">
        <f>C11+C7</f>
        <v>5029090</v>
      </c>
      <c r="F12" s="5"/>
      <c r="H12" s="4"/>
    </row>
    <row r="13" spans="1:8" x14ac:dyDescent="0.3">
      <c r="A13" s="35" t="s">
        <v>55</v>
      </c>
      <c r="B13" s="36"/>
      <c r="C13" s="37">
        <f>B12-C12</f>
        <v>649258.89999999944</v>
      </c>
      <c r="F13" s="5"/>
      <c r="H13" s="4"/>
    </row>
    <row r="14" spans="1:8" ht="28.8" x14ac:dyDescent="0.3">
      <c r="A14" s="31" t="s">
        <v>52</v>
      </c>
      <c r="B14" s="32">
        <v>40205.752</v>
      </c>
      <c r="F14" s="6"/>
      <c r="H14" s="4"/>
    </row>
    <row r="15" spans="1:8" ht="28.8" x14ac:dyDescent="0.3">
      <c r="A15" s="26" t="s">
        <v>53</v>
      </c>
      <c r="B15" s="27">
        <f>B14*B5</f>
        <v>8724648.1840000004</v>
      </c>
      <c r="H15" s="4"/>
    </row>
    <row r="16" spans="1:8" x14ac:dyDescent="0.3">
      <c r="A16" s="17" t="s">
        <v>51</v>
      </c>
      <c r="B16" s="28">
        <f>B15-B7</f>
        <v>3294652.8440000005</v>
      </c>
      <c r="C16" s="28">
        <f>B15-C7</f>
        <v>4122398.1840000004</v>
      </c>
      <c r="D16" s="28">
        <f>B15-D7</f>
        <v>3592598.1840000004</v>
      </c>
      <c r="E16" s="28">
        <f>B15-E7</f>
        <v>2938343.1840000004</v>
      </c>
      <c r="F16" s="6"/>
      <c r="H16" s="4"/>
    </row>
    <row r="17" spans="1:8" x14ac:dyDescent="0.3">
      <c r="A17" s="17" t="s">
        <v>50</v>
      </c>
      <c r="B17" s="29">
        <f>100*B16/B15</f>
        <v>37.762586805987368</v>
      </c>
      <c r="C17" s="28">
        <f>100*C16/B15</f>
        <v>47.250021972920393</v>
      </c>
      <c r="D17" s="28">
        <f>100*D16/B15</f>
        <v>41.177570811261035</v>
      </c>
      <c r="E17" s="28">
        <f>100*E16/B15</f>
        <v>33.678643792062395</v>
      </c>
      <c r="F17" s="6"/>
      <c r="H17" s="4"/>
    </row>
    <row r="18" spans="1:8" x14ac:dyDescent="0.3">
      <c r="A18" t="s">
        <v>2</v>
      </c>
      <c r="B18" s="4">
        <v>250</v>
      </c>
      <c r="C18" s="19">
        <v>200</v>
      </c>
      <c r="D18" s="22">
        <v>210</v>
      </c>
      <c r="F18" s="6"/>
      <c r="H18" s="4"/>
    </row>
    <row r="19" spans="1:8" x14ac:dyDescent="0.3">
      <c r="A19" t="s">
        <v>3</v>
      </c>
      <c r="B19" s="4">
        <v>32500</v>
      </c>
      <c r="C19" s="19" t="s">
        <v>38</v>
      </c>
      <c r="D19" s="22">
        <v>32970</v>
      </c>
      <c r="F19" s="6"/>
      <c r="H19" s="4"/>
    </row>
    <row r="20" spans="1:8" x14ac:dyDescent="0.3">
      <c r="A20" t="s">
        <v>6</v>
      </c>
      <c r="B20" s="4">
        <v>130</v>
      </c>
      <c r="C20" s="19">
        <v>170</v>
      </c>
      <c r="D20" s="22">
        <v>157</v>
      </c>
      <c r="F20" s="6"/>
      <c r="H20" s="4"/>
    </row>
    <row r="21" spans="1:8" x14ac:dyDescent="0.3">
      <c r="A21" t="s">
        <v>7</v>
      </c>
      <c r="B21" s="4">
        <v>65</v>
      </c>
      <c r="C21" s="19" t="s">
        <v>39</v>
      </c>
      <c r="D21" s="22">
        <v>67</v>
      </c>
      <c r="F21" s="6"/>
      <c r="H21" s="4"/>
    </row>
    <row r="22" spans="1:8" x14ac:dyDescent="0.3">
      <c r="A22" t="s">
        <v>5</v>
      </c>
      <c r="B22" s="4" t="s">
        <v>4</v>
      </c>
      <c r="C22" s="19" t="s">
        <v>4</v>
      </c>
      <c r="D22" s="23" t="s">
        <v>4</v>
      </c>
      <c r="F22" s="6"/>
      <c r="H22" s="4"/>
    </row>
    <row r="23" spans="1:8" x14ac:dyDescent="0.3">
      <c r="A23" t="s">
        <v>9</v>
      </c>
      <c r="B23" s="4" t="s">
        <v>25</v>
      </c>
      <c r="C23" s="19" t="s">
        <v>40</v>
      </c>
      <c r="D23" s="23" t="s">
        <v>8</v>
      </c>
      <c r="F23" s="5"/>
      <c r="H23" s="4"/>
    </row>
    <row r="24" spans="1:8" x14ac:dyDescent="0.3">
      <c r="A24" t="s">
        <v>11</v>
      </c>
      <c r="B24" s="4">
        <v>0.95</v>
      </c>
      <c r="C24" s="19"/>
      <c r="D24" s="23" t="s">
        <v>10</v>
      </c>
      <c r="F24" s="6"/>
      <c r="H24" s="4"/>
    </row>
    <row r="25" spans="1:8" x14ac:dyDescent="0.3">
      <c r="A25" t="s">
        <v>13</v>
      </c>
      <c r="B25" s="4" t="s">
        <v>0</v>
      </c>
      <c r="C25" s="19" t="s">
        <v>0</v>
      </c>
      <c r="D25" s="23" t="s">
        <v>12</v>
      </c>
      <c r="F25" s="6"/>
      <c r="H25" s="4"/>
    </row>
    <row r="26" spans="1:8" x14ac:dyDescent="0.3">
      <c r="A26" t="s">
        <v>14</v>
      </c>
      <c r="B26" s="4" t="s">
        <v>1</v>
      </c>
      <c r="C26" s="19" t="s">
        <v>41</v>
      </c>
      <c r="D26" s="22">
        <v>70</v>
      </c>
      <c r="F26" s="6"/>
      <c r="H26" s="4"/>
    </row>
    <row r="27" spans="1:8" x14ac:dyDescent="0.3">
      <c r="A27" t="s">
        <v>15</v>
      </c>
      <c r="B27" s="23" t="s">
        <v>20</v>
      </c>
      <c r="C27" s="19" t="s">
        <v>20</v>
      </c>
      <c r="D27" s="23" t="s">
        <v>20</v>
      </c>
      <c r="F27" s="6"/>
      <c r="H27" s="4"/>
    </row>
    <row r="28" spans="1:8" ht="41.4" x14ac:dyDescent="0.3">
      <c r="A28" t="s">
        <v>16</v>
      </c>
      <c r="B28" s="20" t="s">
        <v>26</v>
      </c>
      <c r="C28" s="19" t="s">
        <v>42</v>
      </c>
      <c r="D28" s="23" t="s">
        <v>21</v>
      </c>
      <c r="F28" s="6"/>
      <c r="H28" s="4"/>
    </row>
    <row r="29" spans="1:8" x14ac:dyDescent="0.3">
      <c r="A29" t="s">
        <v>17</v>
      </c>
      <c r="B29" s="4" t="s">
        <v>27</v>
      </c>
      <c r="C29" s="19" t="s">
        <v>43</v>
      </c>
      <c r="D29" s="23" t="s">
        <v>22</v>
      </c>
      <c r="F29" s="6"/>
      <c r="H29" s="4"/>
    </row>
    <row r="30" spans="1:8" x14ac:dyDescent="0.3">
      <c r="A30" t="s">
        <v>18</v>
      </c>
      <c r="B30" s="4" t="s">
        <v>28</v>
      </c>
      <c r="C30" s="19" t="s">
        <v>44</v>
      </c>
      <c r="D30" s="23" t="s">
        <v>23</v>
      </c>
      <c r="F30" s="6"/>
      <c r="H30" s="4"/>
    </row>
    <row r="31" spans="1:8" x14ac:dyDescent="0.3">
      <c r="A31" t="s">
        <v>19</v>
      </c>
      <c r="B31" s="23" t="s">
        <v>24</v>
      </c>
      <c r="C31" s="21" t="s">
        <v>24</v>
      </c>
      <c r="D31" s="23" t="s">
        <v>24</v>
      </c>
      <c r="E31" s="2"/>
      <c r="F31" s="4"/>
      <c r="H31" s="4"/>
    </row>
    <row r="32" spans="1:8" x14ac:dyDescent="0.3">
      <c r="E32" s="3"/>
    </row>
    <row r="33" spans="1:8" ht="8.4" customHeight="1" x14ac:dyDescent="0.3">
      <c r="E33" s="9"/>
      <c r="F33" s="8"/>
      <c r="H33" s="7"/>
    </row>
    <row r="34" spans="1:8" ht="43.2" x14ac:dyDescent="0.3">
      <c r="A34" s="10"/>
      <c r="B34" s="11" t="s">
        <v>45</v>
      </c>
      <c r="H34" s="4"/>
    </row>
    <row r="35" spans="1:8" x14ac:dyDescent="0.3">
      <c r="A35" s="10" t="s">
        <v>47</v>
      </c>
      <c r="B35" s="11">
        <v>217</v>
      </c>
      <c r="H35" s="4"/>
    </row>
    <row r="36" spans="1:8" x14ac:dyDescent="0.3">
      <c r="A36" s="10" t="s">
        <v>49</v>
      </c>
      <c r="B36" s="24">
        <v>40205.752</v>
      </c>
      <c r="H36" s="4"/>
    </row>
    <row r="37" spans="1:8" x14ac:dyDescent="0.3">
      <c r="A37" s="10" t="s">
        <v>48</v>
      </c>
      <c r="B37" s="25">
        <f>B36*B35</f>
        <v>8724648.1840000004</v>
      </c>
      <c r="H37" s="4"/>
    </row>
    <row r="38" spans="1:8" x14ac:dyDescent="0.3">
      <c r="B38" s="2"/>
      <c r="H38" s="4"/>
    </row>
    <row r="39" spans="1:8" ht="52.8" customHeight="1" x14ac:dyDescent="0.3">
      <c r="A39" s="10"/>
      <c r="B39" s="11" t="s">
        <v>46</v>
      </c>
      <c r="H39" s="4"/>
    </row>
    <row r="40" spans="1:8" x14ac:dyDescent="0.3">
      <c r="A40" s="10" t="s">
        <v>36</v>
      </c>
      <c r="B40" s="12">
        <v>12</v>
      </c>
    </row>
    <row r="41" spans="1:8" x14ac:dyDescent="0.3">
      <c r="A41" s="10" t="s">
        <v>49</v>
      </c>
      <c r="B41" s="13">
        <v>41402.928</v>
      </c>
    </row>
    <row r="42" spans="1:8" x14ac:dyDescent="0.3">
      <c r="A42" s="10" t="s">
        <v>48</v>
      </c>
      <c r="B42" s="14">
        <f>B41*B40</f>
        <v>496835.136</v>
      </c>
    </row>
  </sheetData>
  <mergeCells count="2">
    <mergeCell ref="B2:E2"/>
    <mergeCell ref="B3:E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2023-05-04T08:55:06Z</dcterms:created>
  <dcterms:modified xsi:type="dcterms:W3CDTF">2023-08-18T07:58:27Z</dcterms:modified>
</cp:coreProperties>
</file>