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Электрика\"/>
    </mc:Choice>
  </mc:AlternateContent>
  <xr:revisionPtr revIDLastSave="0" documentId="13_ncr:1_{A4CEFC74-E31A-4918-ABF0-1087236D9A16}" xr6:coauthVersionLast="47" xr6:coauthVersionMax="47" xr10:uidLastSave="{00000000-0000-0000-0000-000000000000}"/>
  <bookViews>
    <workbookView xWindow="28680" yWindow="-120" windowWidth="29040" windowHeight="15840" xr2:uid="{1C9A1630-E261-4788-AD68-31CE7B4EC7C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" i="1" l="1"/>
  <c r="G64" i="1" s="1"/>
  <c r="F63" i="1"/>
  <c r="G63" i="1" s="1"/>
  <c r="F49" i="1"/>
  <c r="F45" i="1"/>
  <c r="G45" i="1" s="1"/>
  <c r="G43" i="1"/>
  <c r="G44" i="1"/>
  <c r="F4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5" i="1"/>
  <c r="G66" i="1"/>
  <c r="G67" i="1"/>
  <c r="G68" i="1"/>
  <c r="G7" i="1"/>
</calcChain>
</file>

<file path=xl/sharedStrings.xml><?xml version="1.0" encoding="utf-8"?>
<sst xmlns="http://schemas.openxmlformats.org/spreadsheetml/2006/main" count="161" uniqueCount="91">
  <si>
    <t>№ п/п</t>
  </si>
  <si>
    <t>1</t>
  </si>
  <si>
    <t>Помещение цеха №8</t>
  </si>
  <si>
    <t>1</t>
  </si>
  <si>
    <t>1.1</t>
  </si>
  <si>
    <t>1.2</t>
  </si>
  <si>
    <t>1.3</t>
  </si>
  <si>
    <t>2</t>
  </si>
  <si>
    <t>3</t>
  </si>
  <si>
    <t>№ в ЛСР</t>
  </si>
  <si>
    <t>2</t>
  </si>
  <si>
    <t>Наименование работ</t>
  </si>
  <si>
    <t>3</t>
  </si>
  <si>
    <t>Монтаж низковольтного оборудования</t>
  </si>
  <si>
    <t>Монтаж щита распределительного ЩР1. .ЩР22, навесного исполнения, с одним вводом на 125 А, в составе:</t>
  </si>
  <si>
    <t>выключатель автоматический трехполюсный ВА47-100-3С125-УХЛ3 (10кА), 1ном=125 А, 1откл. 10 кА, х-ка С</t>
  </si>
  <si>
    <t>выключатель автоматический трехполюсный ВА47-100-3С125-УХЛ3 (10кА), 1ном=63 А, [откл. 10 кА, х-ка С</t>
  </si>
  <si>
    <t>корпус металлический ЩРн-48-620х310х120- 1Р31-УХЛ3-КЭАЗ</t>
  </si>
  <si>
    <t>Монтаж ящика с понижающими трансформаторами ЯТП-0,25-220/12 с розеткой</t>
  </si>
  <si>
    <t>Ед. изм.</t>
  </si>
  <si>
    <t>4</t>
  </si>
  <si>
    <t>компл.</t>
  </si>
  <si>
    <t>шт.</t>
  </si>
  <si>
    <t>Кол-во</t>
  </si>
  <si>
    <t>5</t>
  </si>
  <si>
    <t>6</t>
  </si>
  <si>
    <t>7</t>
  </si>
  <si>
    <r>
      <t xml:space="preserve">Монтаж ящика с рубильником и штепсельным разъемом (380В) ЯВЗШ-31 100А </t>
    </r>
    <r>
      <rPr>
        <sz val="10"/>
        <rFont val="Times New Roman"/>
      </rPr>
      <t xml:space="preserve">IP54 </t>
    </r>
    <r>
      <rPr>
        <sz val="10"/>
        <rFont val="Times New Roman"/>
        <charset val="204"/>
      </rPr>
      <t>ППН-33 63А</t>
    </r>
  </si>
  <si>
    <t>цена руб с НДС</t>
  </si>
  <si>
    <t xml:space="preserve">Стомость руб. с НДС </t>
  </si>
  <si>
    <t>Прим.</t>
  </si>
  <si>
    <t>8</t>
  </si>
  <si>
    <t>4.1</t>
  </si>
  <si>
    <t>4.2</t>
  </si>
  <si>
    <t>4.3</t>
  </si>
  <si>
    <t>5.1</t>
  </si>
  <si>
    <t>5.2</t>
  </si>
  <si>
    <t>5.3</t>
  </si>
  <si>
    <t>5.4</t>
  </si>
  <si>
    <t>Монтаж щита силового ЩС для питания силового электрооборудования (компрессоры, щиты управления воротами, контактная машина, автомат газирования воды), в составе:</t>
  </si>
  <si>
    <t>выключатель автоматический трехполюсный ВА57-39-250А-УХЛ3, 1ном=250 А, 1откл. 10 кА, х-ка С</t>
  </si>
  <si>
    <t>выключатель автоматический трехполюсный ВА47-100-3С63-УХЛ3 (10кА), 1ном=63 А, 1откл. 10 кА, х-ка С</t>
  </si>
  <si>
    <t>выключатель автоматический однополюсный ВА47-100-1С16-УХЛ3 (10кА), 1ном=16 А, 1откл. 10 кА, х-ка С</t>
  </si>
  <si>
    <t>Монтаж щита управления воротами ЩУ, в составе:</t>
  </si>
  <si>
    <t>выключатель автоматический дифференциального тока двухполюсный, 1ном=16 А, I Д =30 мА, х-ка С</t>
  </si>
  <si>
    <t>Монтаж кабельных изделий</t>
  </si>
  <si>
    <t>Опрессовка кабеля наконечниками кабельными медными</t>
  </si>
  <si>
    <t>ТМ 35-10-10, ном. сечение 35 мм2</t>
  </si>
  <si>
    <t>Светотехническое оборудование</t>
  </si>
  <si>
    <t>Монтаж кабельных конструкций в полу цеха</t>
  </si>
  <si>
    <t>м</t>
  </si>
  <si>
    <r>
      <t xml:space="preserve">Прокладка кабеля </t>
    </r>
    <r>
      <rPr>
        <sz val="10"/>
        <rFont val="Times New Roman"/>
      </rPr>
      <t xml:space="preserve">BBrHr(A)-LS-1 </t>
    </r>
    <r>
      <rPr>
        <sz val="10"/>
        <rFont val="Times New Roman"/>
        <charset val="204"/>
      </rPr>
      <t>ож</t>
    </r>
  </si>
  <si>
    <r>
      <t>сеч. 5х35 мм</t>
    </r>
    <r>
      <rPr>
        <vertAlign val="superscript"/>
        <sz val="10"/>
        <rFont val="Arial"/>
        <charset val="204"/>
      </rPr>
      <t>2</t>
    </r>
  </si>
  <si>
    <r>
      <t>сеч. 5х10 мм</t>
    </r>
    <r>
      <rPr>
        <vertAlign val="superscript"/>
        <sz val="10"/>
        <rFont val="Arial"/>
        <charset val="204"/>
      </rPr>
      <t>2</t>
    </r>
  </si>
  <si>
    <r>
      <t>сеч. 5х2,5 мм</t>
    </r>
    <r>
      <rPr>
        <vertAlign val="superscript"/>
        <sz val="10"/>
        <rFont val="Arial"/>
        <charset val="204"/>
      </rPr>
      <t>2</t>
    </r>
  </si>
  <si>
    <r>
      <t>сеч. 3х2,5 мм</t>
    </r>
    <r>
      <rPr>
        <vertAlign val="superscript"/>
        <sz val="10"/>
        <rFont val="Arial"/>
        <charset val="204"/>
      </rPr>
      <t>2</t>
    </r>
  </si>
  <si>
    <r>
      <t xml:space="preserve">Светильник светодиодный </t>
    </r>
    <r>
      <rPr>
        <sz val="10"/>
        <rFont val="Times New Roman"/>
      </rPr>
      <t xml:space="preserve">LED </t>
    </r>
    <r>
      <rPr>
        <sz val="10"/>
        <rFont val="Times New Roman"/>
        <charset val="204"/>
      </rPr>
      <t>СРП-01-1000Лм 12в 10м переносной 12В со штепсельной вилкой</t>
    </r>
  </si>
  <si>
    <r>
      <t xml:space="preserve">Монтаж розетки одинарной накладной 2Р+Е, 16А, 250В, </t>
    </r>
    <r>
      <rPr>
        <sz val="10"/>
        <rFont val="Times New Roman"/>
      </rPr>
      <t>IP44</t>
    </r>
  </si>
  <si>
    <r>
      <t xml:space="preserve">Лоток листовой перфорированный ЛЛПЗ 400-100-3 </t>
    </r>
    <r>
      <rPr>
        <sz val="10"/>
        <rFont val="Times New Roman"/>
      </rPr>
      <t xml:space="preserve">s-1,5 </t>
    </r>
    <r>
      <rPr>
        <sz val="10"/>
        <rFont val="Times New Roman"/>
        <charset val="204"/>
      </rPr>
      <t xml:space="preserve">ГЦ, </t>
    </r>
    <r>
      <rPr>
        <sz val="10"/>
        <rFont val="Times New Roman"/>
      </rPr>
      <t xml:space="preserve">l=3000 </t>
    </r>
    <r>
      <rPr>
        <sz val="10"/>
        <rFont val="Times New Roman"/>
        <charset val="204"/>
      </rPr>
      <t xml:space="preserve">мм, </t>
    </r>
    <r>
      <rPr>
        <sz val="10"/>
        <rFont val="Times New Roman"/>
      </rPr>
      <t xml:space="preserve">h=100 </t>
    </r>
    <r>
      <rPr>
        <sz val="10"/>
        <rFont val="Times New Roman"/>
        <charset val="204"/>
      </rPr>
      <t>мм, Ь=400мм, монтаж в бетонные лотки с металлическими закладными деталями для крепления</t>
    </r>
  </si>
  <si>
    <t>Монтаж оборудования и материалов</t>
  </si>
  <si>
    <t>Монтаж коробки ответвительной шинопровода ШМА-73 250 А У2033</t>
  </si>
  <si>
    <t>Труба ПВХ гибкая гофр. д.50мм, лёгкая с протяжкой, 30м, цвет серый арт. 9195030</t>
  </si>
  <si>
    <t>Монтаж трубы ПВХ гибкой гофр. д.25мм, лёгкой с протяжкой, 25м, цвет серый арт. 9192525</t>
  </si>
  <si>
    <t>Скоба двухлапковая из оцинкованной стали с покрытием СМД-П 48-50</t>
  </si>
  <si>
    <t>Скоба двухлапковая из оцинкованной стали с покрытием СМД-П 25-26</t>
  </si>
  <si>
    <t>Прокат черных металлов</t>
  </si>
  <si>
    <r>
      <t xml:space="preserve">Крепление трубы электротехнической стальной оцинкованной </t>
    </r>
    <r>
      <rPr>
        <sz val="10"/>
        <rFont val="Times New Roman"/>
      </rPr>
      <t xml:space="preserve">050x1,2x3000 </t>
    </r>
    <r>
      <rPr>
        <sz val="10"/>
        <rFont val="Times New Roman"/>
        <charset val="204"/>
      </rPr>
      <t xml:space="preserve">мм </t>
    </r>
    <r>
      <rPr>
        <sz val="10"/>
        <rFont val="Times New Roman"/>
      </rPr>
      <t xml:space="preserve">6008-50L3 </t>
    </r>
    <r>
      <rPr>
        <sz val="10"/>
        <rFont val="Times New Roman"/>
        <charset val="204"/>
      </rPr>
      <t>(прокладка кабеля от токопровода до ЩР)</t>
    </r>
  </si>
  <si>
    <t>Проектируемый АБК</t>
  </si>
  <si>
    <t>Монтаж шкафа питания вентиляцией, в составе:</t>
  </si>
  <si>
    <t>выключатель автоматический трехполюсный ВА47-100-3С125-УХЛ3 (10кА), 1ном=125 А, [откл. 10 кА, х-ка С</t>
  </si>
  <si>
    <t>выключатель автоматический трехполюсный ВА47-100-3С25-УХЛ3 (10кА), !ном=25 А, !откл. 10 кА, х-ка С</t>
  </si>
  <si>
    <t>Монтаж трубы ПВХ гибкой гофр. д.25мм, лёгкой с протяжкой, цвет серый арт. 9192525</t>
  </si>
  <si>
    <t>Монтаж внутреннего заземления здания из полосы стальной сеч. 40х4</t>
  </si>
  <si>
    <t>м/шт.</t>
  </si>
  <si>
    <r>
      <t xml:space="preserve">Монтаж короба с крышкой с направляющими для установки разделителей </t>
    </r>
    <r>
      <rPr>
        <sz val="10"/>
        <rFont val="Times New Roman"/>
      </rPr>
      <t xml:space="preserve">TA-GN </t>
    </r>
    <r>
      <rPr>
        <sz val="10"/>
        <rFont val="Times New Roman"/>
        <charset val="204"/>
      </rPr>
      <t>25х30 или аналога</t>
    </r>
  </si>
  <si>
    <t>КП/ссылка</t>
  </si>
  <si>
    <t>https://www.minimaks.ru/product/vyklyuchatel-avtomaticheskiy-va47-100-125a-3p-trekhpolyusnyy-c-10ka-tip-ac-peremen-mcb47100-3-125c-p/</t>
  </si>
  <si>
    <t>https://dc-electro.ru/catalog/products/korpus-metallicheskiy-shchrn-48-620kh310kh120-ip31-ukhl3-keaz-243771/</t>
  </si>
  <si>
    <t>https://rubilnik.ru/catalog/nizkovoltnoe_oborudovanie/rubilniki_pereklyuchateli_razediniteli_v_korpuse_i_na_montazhnuyu_platu/v_korpuse_1/49057/?roistat=direct2_search_10644839740_все&amp;roistat_referrer=none&amp;roistat_pos=premium_4&amp;_openstat=ZGlyZWN0LnlhbmRleC5ydTs2MTI0NzIyNTsxMDY0NDgzOTc0MDt5YW5kZXgucnU6cHJlbWl1bQ&amp;yclid=1194581105406115839</t>
  </si>
  <si>
    <t>https://www.minimaks.ru/product/vyklyuchatel-avtomaticheskiy-250a-va5739-340010-660v-re2500a-109876-keaz/</t>
  </si>
  <si>
    <t>https://keaz.ru/catalog/product/243771</t>
  </si>
  <si>
    <t>https://www.a-cab.ru/catalog/kabel-provod/silovoy-kabel-v-pvkh-izolyatsii-bronirovannyy/vbshv/vbbshv_ng_ls_5_10/</t>
  </si>
  <si>
    <t>https://kvt-pro.ru/mufty-nakonechniki/kabelnye-nakonechniki-gilzy-szhimy/mednye-nakonechniki-i-gilzy/tm/87000-tm-35-10-10-nakonechnik-kabelnyi-mednyi-neluzhenyi-po-gost</t>
  </si>
  <si>
    <t>счет 238989С от 17.04.23</t>
  </si>
  <si>
    <t>https://oskol.nt-rt.ru/price/product/744679</t>
  </si>
  <si>
    <t>https://www.layta.ru/dkc-9195030.html</t>
  </si>
  <si>
    <t>https://www.etm.ru/cat/nn/2731595</t>
  </si>
  <si>
    <t>кг</t>
  </si>
  <si>
    <t>https://rusargo.com/catalog/metalloprokat/polosa_g_k/155458/?roistat=direct4_search_12554370718_Основной%20фильтр&amp;roistat_referrer=none&amp;roistat_pos=premium_2&amp;_openstat=ZGlyZWN0LnlhbmRleC5ydTs0NzgxMTUyMjsxMjU1NDM3MDcxODt5YW5kZXgucnU6cHJlbWl1bQ&amp;yclid=2402281559449927679</t>
  </si>
  <si>
    <t>КП на перфарированный лоток ЛЛПЗ без бетонных лотков, бетон учтен в объеме полов АС2ВР</t>
  </si>
  <si>
    <t>Счет 231903 от 18.04.23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</si>
</sst>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1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sz val="10"/>
      <name val="Times New Roman"/>
    </font>
    <font>
      <sz val="8"/>
      <name val="Calibri"/>
      <family val="2"/>
      <charset val="204"/>
      <scheme val="minor"/>
    </font>
    <font>
      <vertAlign val="superscript"/>
      <sz val="10"/>
      <name val="Arial"/>
      <charset val="204"/>
    </font>
    <font>
      <sz val="12"/>
      <name val="Times New Roman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/>
    </xf>
    <xf numFmtId="0" fontId="2" fillId="0" borderId="1" xfId="1" applyNumberFormat="1" applyFont="1" applyFill="1" applyBorder="1" applyAlignment="1" applyProtection="1">
      <alignment horizontal="center" vertical="top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1" fillId="0" borderId="1" xfId="1" applyNumberFormat="1" applyFont="1" applyFill="1" applyBorder="1" applyAlignment="1" applyProtection="1">
      <alignment horizontal="left" vertical="top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top"/>
    </xf>
    <xf numFmtId="0" fontId="1" fillId="0" borderId="2" xfId="1" applyNumberFormat="1" applyFont="1" applyFill="1" applyBorder="1" applyAlignment="1" applyProtection="1">
      <alignment horizontal="left" vertical="top" indent="2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5" fillId="0" borderId="1" xfId="1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left" vertical="center" indent="15"/>
    </xf>
    <xf numFmtId="0" fontId="5" fillId="0" borderId="1" xfId="1" applyNumberFormat="1" applyFont="1" applyFill="1" applyBorder="1" applyAlignment="1" applyProtection="1">
      <alignment horizontal="right" wrapText="1"/>
    </xf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 wrapText="1"/>
    </xf>
    <xf numFmtId="0" fontId="1" fillId="0" borderId="4" xfId="1" applyNumberFormat="1" applyFont="1" applyFill="1" applyBorder="1" applyAlignment="1" applyProtection="1">
      <alignment horizontal="left" vertical="top" indent="1"/>
    </xf>
    <xf numFmtId="0" fontId="1" fillId="0" borderId="4" xfId="1" applyNumberFormat="1" applyFont="1" applyFill="1" applyBorder="1" applyAlignment="1" applyProtection="1">
      <alignment horizontal="left" vertical="top"/>
    </xf>
    <xf numFmtId="0" fontId="1" fillId="0" borderId="4" xfId="1" applyNumberFormat="1" applyFont="1" applyFill="1" applyBorder="1" applyAlignment="1" applyProtection="1">
      <alignment horizontal="left" vertical="top" indent="2"/>
    </xf>
    <xf numFmtId="0" fontId="5" fillId="0" borderId="1" xfId="1" applyNumberFormat="1" applyFont="1" applyFill="1" applyBorder="1" applyAlignment="1" applyProtection="1">
      <alignment horizontal="left"/>
    </xf>
    <xf numFmtId="0" fontId="9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right" vertical="center"/>
    </xf>
    <xf numFmtId="0" fontId="9" fillId="0" borderId="1" xfId="1" applyNumberFormat="1" applyFont="1" applyFill="1" applyBorder="1" applyAlignment="1" applyProtection="1">
      <alignment horizontal="center"/>
    </xf>
    <xf numFmtId="0" fontId="1" fillId="0" borderId="2" xfId="1" applyNumberFormat="1" applyFont="1" applyFill="1" applyBorder="1" applyAlignment="1" applyProtection="1">
      <alignment horizontal="left" vertical="top" indent="3"/>
    </xf>
    <xf numFmtId="0" fontId="1" fillId="0" borderId="2" xfId="1" applyNumberFormat="1" applyFont="1" applyFill="1" applyBorder="1" applyAlignment="1" applyProtection="1">
      <alignment horizontal="left" vertical="top" indent="1"/>
    </xf>
    <xf numFmtId="0" fontId="1" fillId="0" borderId="5" xfId="1" applyNumberFormat="1" applyFont="1" applyFill="1" applyBorder="1" applyAlignment="1" applyProtection="1">
      <alignment horizontal="left" vertical="top" indent="1"/>
    </xf>
    <xf numFmtId="0" fontId="1" fillId="0" borderId="5" xfId="1" applyNumberFormat="1" applyFont="1" applyFill="1" applyBorder="1" applyAlignment="1" applyProtection="1">
      <alignment horizontal="left" vertical="top" indent="2"/>
    </xf>
    <xf numFmtId="0" fontId="0" fillId="0" borderId="1" xfId="0" applyBorder="1" applyAlignment="1">
      <alignment vertical="center"/>
    </xf>
    <xf numFmtId="43" fontId="0" fillId="0" borderId="1" xfId="2" applyFont="1" applyBorder="1" applyAlignment="1">
      <alignment vertical="center"/>
    </xf>
    <xf numFmtId="0" fontId="5" fillId="2" borderId="1" xfId="1" applyNumberFormat="1" applyFont="1" applyFill="1" applyBorder="1" applyAlignment="1" applyProtection="1">
      <alignment horizontal="left" wrapText="1"/>
    </xf>
    <xf numFmtId="0" fontId="0" fillId="0" borderId="1" xfId="0" applyBorder="1" applyAlignment="1">
      <alignment wrapText="1"/>
    </xf>
    <xf numFmtId="0" fontId="3" fillId="0" borderId="2" xfId="1" applyNumberFormat="1" applyFont="1" applyFill="1" applyBorder="1" applyAlignment="1" applyProtection="1">
      <alignment horizontal="left" vertical="center" indent="12"/>
    </xf>
    <xf numFmtId="0" fontId="3" fillId="0" borderId="3" xfId="1" applyNumberFormat="1" applyFont="1" applyFill="1" applyBorder="1" applyAlignment="1" applyProtection="1">
      <alignment horizontal="left" vertical="center" indent="12"/>
    </xf>
    <xf numFmtId="0" fontId="3" fillId="0" borderId="2" xfId="1" applyNumberFormat="1" applyFont="1" applyFill="1" applyBorder="1" applyAlignment="1" applyProtection="1">
      <alignment horizontal="left" vertical="center" indent="15"/>
    </xf>
    <xf numFmtId="0" fontId="3" fillId="0" borderId="3" xfId="1" applyNumberFormat="1" applyFont="1" applyFill="1" applyBorder="1" applyAlignment="1" applyProtection="1">
      <alignment horizontal="left" vertical="center" indent="15"/>
    </xf>
  </cellXfs>
  <cellStyles count="3">
    <cellStyle name="Обычный" xfId="0" builtinId="0"/>
    <cellStyle name="Обычный_Лист1" xfId="1" xr:uid="{5BBB09B1-2FED-4140-BA4E-8718D47A03CB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B15D-8C64-4A60-B45B-1D8A4D324589}">
  <dimension ref="A2:I68"/>
  <sheetViews>
    <sheetView tabSelected="1" workbookViewId="0">
      <selection activeCell="I40" sqref="I40"/>
    </sheetView>
  </sheetViews>
  <sheetFormatPr defaultRowHeight="14.4" x14ac:dyDescent="0.3"/>
  <cols>
    <col min="1" max="1" width="5.5546875" customWidth="1"/>
    <col min="3" max="3" width="34" customWidth="1"/>
    <col min="6" max="6" width="11.44140625" customWidth="1"/>
    <col min="7" max="7" width="15" customWidth="1"/>
    <col min="8" max="8" width="22.88671875" customWidth="1"/>
    <col min="9" max="9" width="20.33203125" customWidth="1"/>
  </cols>
  <sheetData>
    <row r="2" spans="1:9" ht="27.6" x14ac:dyDescent="0.3">
      <c r="A2" s="1" t="s">
        <v>0</v>
      </c>
      <c r="B2" s="1" t="s">
        <v>9</v>
      </c>
      <c r="C2" s="2" t="s">
        <v>11</v>
      </c>
      <c r="D2" s="1" t="s">
        <v>19</v>
      </c>
      <c r="E2" s="11" t="s">
        <v>23</v>
      </c>
      <c r="F2" s="1" t="s">
        <v>28</v>
      </c>
      <c r="G2" s="1" t="s">
        <v>29</v>
      </c>
      <c r="H2" s="1" t="s">
        <v>30</v>
      </c>
      <c r="I2" s="1" t="s">
        <v>75</v>
      </c>
    </row>
    <row r="3" spans="1:9" x14ac:dyDescent="0.3">
      <c r="A3" s="3" t="s">
        <v>1</v>
      </c>
      <c r="B3" s="3" t="s">
        <v>10</v>
      </c>
      <c r="C3" s="4" t="s">
        <v>12</v>
      </c>
      <c r="D3" s="4" t="s">
        <v>20</v>
      </c>
      <c r="E3" s="12" t="s">
        <v>24</v>
      </c>
      <c r="F3" s="4" t="s">
        <v>25</v>
      </c>
      <c r="G3" s="12" t="s">
        <v>26</v>
      </c>
      <c r="H3" s="4" t="s">
        <v>31</v>
      </c>
      <c r="I3" s="15"/>
    </row>
    <row r="4" spans="1:9" ht="15.6" x14ac:dyDescent="0.3">
      <c r="A4" s="41" t="s">
        <v>2</v>
      </c>
      <c r="B4" s="42"/>
      <c r="C4" s="42"/>
      <c r="D4" s="42"/>
      <c r="E4" s="42"/>
      <c r="F4" s="15"/>
      <c r="G4" s="15"/>
      <c r="H4" s="15"/>
      <c r="I4" s="15"/>
    </row>
    <row r="5" spans="1:9" x14ac:dyDescent="0.3">
      <c r="A5" s="5"/>
      <c r="B5" s="5"/>
      <c r="C5" s="6" t="s">
        <v>13</v>
      </c>
      <c r="D5" s="5"/>
      <c r="E5" s="13"/>
      <c r="F5" s="15"/>
      <c r="G5" s="15"/>
      <c r="H5" s="15"/>
      <c r="I5" s="15"/>
    </row>
    <row r="6" spans="1:9" ht="40.200000000000003" x14ac:dyDescent="0.3">
      <c r="A6" s="9" t="s">
        <v>3</v>
      </c>
      <c r="B6" s="5"/>
      <c r="C6" s="10" t="s">
        <v>14</v>
      </c>
      <c r="D6" s="9" t="s">
        <v>21</v>
      </c>
      <c r="E6" s="14">
        <v>22</v>
      </c>
      <c r="F6" s="35"/>
      <c r="G6" s="35"/>
      <c r="H6" s="15"/>
      <c r="I6" s="15"/>
    </row>
    <row r="7" spans="1:9" ht="53.4" x14ac:dyDescent="0.3">
      <c r="A7" s="9" t="s">
        <v>4</v>
      </c>
      <c r="B7" s="5"/>
      <c r="C7" s="10" t="s">
        <v>15</v>
      </c>
      <c r="D7" s="9" t="s">
        <v>22</v>
      </c>
      <c r="E7" s="14">
        <v>1</v>
      </c>
      <c r="F7" s="36">
        <v>2700</v>
      </c>
      <c r="G7" s="36">
        <f>F7*E7</f>
        <v>2700</v>
      </c>
      <c r="H7" s="15"/>
      <c r="I7" s="15" t="s">
        <v>76</v>
      </c>
    </row>
    <row r="8" spans="1:9" ht="40.200000000000003" x14ac:dyDescent="0.3">
      <c r="A8" s="9" t="s">
        <v>5</v>
      </c>
      <c r="B8" s="5"/>
      <c r="C8" s="10" t="s">
        <v>16</v>
      </c>
      <c r="D8" s="9" t="s">
        <v>22</v>
      </c>
      <c r="E8" s="14">
        <v>5</v>
      </c>
      <c r="F8" s="36">
        <v>2700</v>
      </c>
      <c r="G8" s="36">
        <f t="shared" ref="G8:G68" si="0">F8*E8</f>
        <v>13500</v>
      </c>
      <c r="H8" s="15"/>
      <c r="I8" s="15"/>
    </row>
    <row r="9" spans="1:9" ht="27" x14ac:dyDescent="0.3">
      <c r="A9" s="9" t="s">
        <v>6</v>
      </c>
      <c r="B9" s="5"/>
      <c r="C9" s="10" t="s">
        <v>17</v>
      </c>
      <c r="D9" s="9" t="s">
        <v>22</v>
      </c>
      <c r="E9" s="14">
        <v>1</v>
      </c>
      <c r="F9" s="36">
        <v>5400</v>
      </c>
      <c r="G9" s="36">
        <f t="shared" si="0"/>
        <v>5400</v>
      </c>
      <c r="H9" s="15"/>
      <c r="I9" s="15" t="s">
        <v>77</v>
      </c>
    </row>
    <row r="10" spans="1:9" x14ac:dyDescent="0.3">
      <c r="A10" s="5"/>
      <c r="B10" s="5"/>
      <c r="C10" s="8"/>
      <c r="D10" s="5"/>
      <c r="E10" s="13"/>
      <c r="F10" s="36"/>
      <c r="G10" s="36">
        <f t="shared" si="0"/>
        <v>0</v>
      </c>
      <c r="H10" s="15"/>
      <c r="I10" s="15"/>
    </row>
    <row r="11" spans="1:9" ht="40.200000000000003" x14ac:dyDescent="0.3">
      <c r="A11" s="9" t="s">
        <v>7</v>
      </c>
      <c r="B11" s="5"/>
      <c r="C11" s="10" t="s">
        <v>27</v>
      </c>
      <c r="D11" s="9" t="s">
        <v>22</v>
      </c>
      <c r="E11" s="14">
        <v>75</v>
      </c>
      <c r="F11" s="36">
        <v>4500</v>
      </c>
      <c r="G11" s="36">
        <f t="shared" si="0"/>
        <v>337500</v>
      </c>
      <c r="H11" s="15"/>
      <c r="I11" s="15" t="s">
        <v>78</v>
      </c>
    </row>
    <row r="12" spans="1:9" x14ac:dyDescent="0.3">
      <c r="A12" s="5"/>
      <c r="B12" s="5"/>
      <c r="C12" s="8"/>
      <c r="D12" s="5"/>
      <c r="E12" s="13"/>
      <c r="F12" s="36"/>
      <c r="G12" s="36">
        <f t="shared" si="0"/>
        <v>0</v>
      </c>
      <c r="H12" s="15"/>
      <c r="I12" s="15"/>
    </row>
    <row r="13" spans="1:9" ht="40.200000000000003" x14ac:dyDescent="0.3">
      <c r="A13" s="9" t="s">
        <v>8</v>
      </c>
      <c r="B13" s="5"/>
      <c r="C13" s="10" t="s">
        <v>18</v>
      </c>
      <c r="D13" s="9" t="s">
        <v>21</v>
      </c>
      <c r="E13" s="14">
        <v>16</v>
      </c>
      <c r="F13" s="36">
        <v>3900</v>
      </c>
      <c r="G13" s="36">
        <f t="shared" si="0"/>
        <v>62400</v>
      </c>
      <c r="H13" s="15"/>
      <c r="I13" s="15"/>
    </row>
    <row r="14" spans="1:9" ht="66.599999999999994" x14ac:dyDescent="0.3">
      <c r="A14" s="9" t="s">
        <v>20</v>
      </c>
      <c r="B14" s="8"/>
      <c r="C14" s="10" t="s">
        <v>39</v>
      </c>
      <c r="D14" s="9" t="s">
        <v>21</v>
      </c>
      <c r="E14" s="14">
        <v>1</v>
      </c>
      <c r="F14" s="36"/>
      <c r="G14" s="36">
        <f t="shared" si="0"/>
        <v>0</v>
      </c>
      <c r="H14" s="15"/>
      <c r="I14" s="15"/>
    </row>
    <row r="15" spans="1:9" ht="40.200000000000003" x14ac:dyDescent="0.3">
      <c r="A15" s="9" t="s">
        <v>32</v>
      </c>
      <c r="B15" s="8"/>
      <c r="C15" s="10" t="s">
        <v>40</v>
      </c>
      <c r="D15" s="9" t="s">
        <v>22</v>
      </c>
      <c r="E15" s="14">
        <v>1</v>
      </c>
      <c r="F15" s="36">
        <v>17500</v>
      </c>
      <c r="G15" s="36">
        <f t="shared" si="0"/>
        <v>17500</v>
      </c>
      <c r="H15" s="15"/>
      <c r="I15" s="15" t="s">
        <v>79</v>
      </c>
    </row>
    <row r="16" spans="1:9" ht="53.4" x14ac:dyDescent="0.3">
      <c r="A16" s="9" t="s">
        <v>33</v>
      </c>
      <c r="B16" s="8"/>
      <c r="C16" s="10" t="s">
        <v>15</v>
      </c>
      <c r="D16" s="9" t="s">
        <v>22</v>
      </c>
      <c r="E16" s="14">
        <v>1</v>
      </c>
      <c r="F16" s="36">
        <v>2700</v>
      </c>
      <c r="G16" s="36">
        <f t="shared" si="0"/>
        <v>2700</v>
      </c>
      <c r="H16" s="15"/>
      <c r="I16" s="15"/>
    </row>
    <row r="17" spans="1:9" ht="40.200000000000003" x14ac:dyDescent="0.3">
      <c r="A17" s="9" t="s">
        <v>34</v>
      </c>
      <c r="B17" s="8"/>
      <c r="C17" s="10" t="s">
        <v>41</v>
      </c>
      <c r="D17" s="9" t="s">
        <v>22</v>
      </c>
      <c r="E17" s="14">
        <v>4</v>
      </c>
      <c r="F17" s="36">
        <v>2100</v>
      </c>
      <c r="G17" s="36">
        <f t="shared" si="0"/>
        <v>8400</v>
      </c>
      <c r="H17" s="15"/>
      <c r="I17" s="15"/>
    </row>
    <row r="18" spans="1:9" ht="40.200000000000003" x14ac:dyDescent="0.3">
      <c r="A18" s="9" t="s">
        <v>34</v>
      </c>
      <c r="B18" s="8"/>
      <c r="C18" s="10" t="s">
        <v>42</v>
      </c>
      <c r="D18" s="9" t="s">
        <v>22</v>
      </c>
      <c r="E18" s="14">
        <v>6</v>
      </c>
      <c r="F18" s="36">
        <v>600</v>
      </c>
      <c r="G18" s="36">
        <f t="shared" si="0"/>
        <v>3600</v>
      </c>
      <c r="H18" s="15"/>
      <c r="I18" s="15"/>
    </row>
    <row r="19" spans="1:9" x14ac:dyDescent="0.3">
      <c r="A19" s="5"/>
      <c r="B19" s="8"/>
      <c r="C19" s="8"/>
      <c r="D19" s="5"/>
      <c r="E19" s="31"/>
      <c r="F19" s="36"/>
      <c r="G19" s="36">
        <f t="shared" si="0"/>
        <v>0</v>
      </c>
      <c r="H19" s="15"/>
      <c r="I19" s="15"/>
    </row>
    <row r="20" spans="1:9" ht="27" x14ac:dyDescent="0.3">
      <c r="A20" s="16" t="s">
        <v>24</v>
      </c>
      <c r="B20" s="8"/>
      <c r="C20" s="10" t="s">
        <v>43</v>
      </c>
      <c r="D20" s="9" t="s">
        <v>21</v>
      </c>
      <c r="E20" s="14">
        <v>2</v>
      </c>
      <c r="F20" s="36"/>
      <c r="G20" s="36">
        <f t="shared" si="0"/>
        <v>0</v>
      </c>
      <c r="H20" s="15"/>
      <c r="I20" s="15"/>
    </row>
    <row r="21" spans="1:9" ht="40.200000000000003" x14ac:dyDescent="0.3">
      <c r="A21" s="9" t="s">
        <v>35</v>
      </c>
      <c r="B21" s="8"/>
      <c r="C21" s="10" t="s">
        <v>41</v>
      </c>
      <c r="D21" s="9" t="s">
        <v>22</v>
      </c>
      <c r="E21" s="14">
        <v>1</v>
      </c>
      <c r="F21" s="36">
        <v>2100</v>
      </c>
      <c r="G21" s="36">
        <f t="shared" si="0"/>
        <v>2100</v>
      </c>
      <c r="H21" s="15"/>
      <c r="I21" s="15"/>
    </row>
    <row r="22" spans="1:9" ht="40.200000000000003" x14ac:dyDescent="0.3">
      <c r="A22" s="9" t="s">
        <v>36</v>
      </c>
      <c r="B22" s="8"/>
      <c r="C22" s="10" t="s">
        <v>42</v>
      </c>
      <c r="D22" s="9" t="s">
        <v>22</v>
      </c>
      <c r="E22" s="14">
        <v>6</v>
      </c>
      <c r="F22" s="36">
        <v>600</v>
      </c>
      <c r="G22" s="36">
        <f t="shared" si="0"/>
        <v>3600</v>
      </c>
      <c r="H22" s="15"/>
      <c r="I22" s="15"/>
    </row>
    <row r="23" spans="1:9" ht="53.4" x14ac:dyDescent="0.3">
      <c r="A23" s="9" t="s">
        <v>37</v>
      </c>
      <c r="B23" s="8"/>
      <c r="C23" s="10" t="s">
        <v>44</v>
      </c>
      <c r="D23" s="9" t="s">
        <v>22</v>
      </c>
      <c r="E23" s="14">
        <v>1</v>
      </c>
      <c r="F23" s="36">
        <v>680</v>
      </c>
      <c r="G23" s="36">
        <f t="shared" si="0"/>
        <v>680</v>
      </c>
      <c r="H23" s="15"/>
      <c r="I23" s="15"/>
    </row>
    <row r="24" spans="1:9" ht="26.4" x14ac:dyDescent="0.3">
      <c r="A24" s="9" t="s">
        <v>38</v>
      </c>
      <c r="B24" s="8"/>
      <c r="C24" s="17" t="s">
        <v>17</v>
      </c>
      <c r="D24" s="9" t="s">
        <v>22</v>
      </c>
      <c r="E24" s="14">
        <v>1</v>
      </c>
      <c r="F24" s="36">
        <v>4750</v>
      </c>
      <c r="G24" s="36">
        <f t="shared" si="0"/>
        <v>4750</v>
      </c>
      <c r="H24" s="15"/>
      <c r="I24" s="15" t="s">
        <v>80</v>
      </c>
    </row>
    <row r="25" spans="1:9" x14ac:dyDescent="0.3">
      <c r="A25" s="5"/>
      <c r="B25" s="8"/>
      <c r="C25" s="18" t="s">
        <v>45</v>
      </c>
      <c r="D25" s="7"/>
      <c r="E25" s="32"/>
      <c r="F25" s="36"/>
      <c r="G25" s="36">
        <f t="shared" si="0"/>
        <v>0</v>
      </c>
      <c r="H25" s="15"/>
      <c r="I25" s="15"/>
    </row>
    <row r="26" spans="1:9" x14ac:dyDescent="0.3">
      <c r="A26" s="16" t="s">
        <v>1</v>
      </c>
      <c r="B26" s="8"/>
      <c r="C26" s="19" t="s">
        <v>51</v>
      </c>
      <c r="D26" s="7"/>
      <c r="E26" s="32"/>
      <c r="F26" s="36"/>
      <c r="G26" s="36">
        <f t="shared" si="0"/>
        <v>0</v>
      </c>
      <c r="H26" s="15"/>
      <c r="I26" s="15" t="s">
        <v>81</v>
      </c>
    </row>
    <row r="27" spans="1:9" ht="15.6" x14ac:dyDescent="0.3">
      <c r="A27" s="5"/>
      <c r="B27" s="8"/>
      <c r="C27" s="20" t="s">
        <v>52</v>
      </c>
      <c r="D27" s="9" t="s">
        <v>50</v>
      </c>
      <c r="E27" s="14">
        <v>720</v>
      </c>
      <c r="F27" s="36">
        <v>1680</v>
      </c>
      <c r="G27" s="36">
        <f t="shared" si="0"/>
        <v>1209600</v>
      </c>
      <c r="H27" s="15"/>
      <c r="I27" s="15" t="s">
        <v>83</v>
      </c>
    </row>
    <row r="28" spans="1:9" ht="15.6" x14ac:dyDescent="0.3">
      <c r="A28" s="5"/>
      <c r="B28" s="8"/>
      <c r="C28" s="20" t="s">
        <v>53</v>
      </c>
      <c r="D28" s="9" t="s">
        <v>50</v>
      </c>
      <c r="E28" s="14">
        <v>1700</v>
      </c>
      <c r="F28" s="36">
        <v>512</v>
      </c>
      <c r="G28" s="36">
        <f t="shared" si="0"/>
        <v>870400</v>
      </c>
      <c r="H28" s="15"/>
      <c r="I28" s="15"/>
    </row>
    <row r="29" spans="1:9" ht="15.6" x14ac:dyDescent="0.3">
      <c r="A29" s="5"/>
      <c r="B29" s="8"/>
      <c r="C29" s="20" t="s">
        <v>54</v>
      </c>
      <c r="D29" s="9" t="s">
        <v>50</v>
      </c>
      <c r="E29" s="14">
        <v>400</v>
      </c>
      <c r="F29" s="36">
        <v>141</v>
      </c>
      <c r="G29" s="36">
        <f t="shared" si="0"/>
        <v>56400</v>
      </c>
      <c r="H29" s="15"/>
      <c r="I29" s="15"/>
    </row>
    <row r="30" spans="1:9" ht="15.6" x14ac:dyDescent="0.3">
      <c r="A30" s="5"/>
      <c r="B30" s="8"/>
      <c r="C30" s="20" t="s">
        <v>55</v>
      </c>
      <c r="D30" s="9" t="s">
        <v>50</v>
      </c>
      <c r="E30" s="14">
        <v>5005</v>
      </c>
      <c r="F30" s="36">
        <v>90</v>
      </c>
      <c r="G30" s="36">
        <f t="shared" si="0"/>
        <v>450450</v>
      </c>
      <c r="H30" s="15"/>
      <c r="I30" s="15"/>
    </row>
    <row r="31" spans="1:9" x14ac:dyDescent="0.3">
      <c r="A31" s="5"/>
      <c r="B31" s="8"/>
      <c r="C31" s="8"/>
      <c r="D31" s="7"/>
      <c r="E31" s="32"/>
      <c r="F31" s="36"/>
      <c r="G31" s="36">
        <f t="shared" si="0"/>
        <v>0</v>
      </c>
      <c r="H31" s="15"/>
      <c r="I31" s="15"/>
    </row>
    <row r="32" spans="1:9" ht="27" x14ac:dyDescent="0.3">
      <c r="A32" s="16" t="s">
        <v>7</v>
      </c>
      <c r="B32" s="8"/>
      <c r="C32" s="10" t="s">
        <v>46</v>
      </c>
      <c r="D32" s="7"/>
      <c r="E32" s="32"/>
      <c r="F32" s="36"/>
      <c r="G32" s="36">
        <f t="shared" si="0"/>
        <v>0</v>
      </c>
      <c r="H32" s="15"/>
      <c r="I32" s="15"/>
    </row>
    <row r="33" spans="1:9" x14ac:dyDescent="0.3">
      <c r="A33" s="5"/>
      <c r="B33" s="8"/>
      <c r="C33" s="21" t="s">
        <v>47</v>
      </c>
      <c r="D33" s="9" t="s">
        <v>22</v>
      </c>
      <c r="E33" s="14">
        <v>270</v>
      </c>
      <c r="F33" s="36">
        <v>83</v>
      </c>
      <c r="G33" s="36">
        <f t="shared" si="0"/>
        <v>22410</v>
      </c>
      <c r="H33" s="15"/>
      <c r="I33" s="15" t="s">
        <v>82</v>
      </c>
    </row>
    <row r="34" spans="1:9" x14ac:dyDescent="0.3">
      <c r="A34" s="5"/>
      <c r="B34" s="8"/>
      <c r="C34" s="8"/>
      <c r="D34" s="7"/>
      <c r="E34" s="32"/>
      <c r="F34" s="36"/>
      <c r="G34" s="36">
        <f t="shared" si="0"/>
        <v>0</v>
      </c>
      <c r="H34" s="15"/>
      <c r="I34" s="15"/>
    </row>
    <row r="35" spans="1:9" x14ac:dyDescent="0.3">
      <c r="A35" s="24"/>
      <c r="B35" s="25"/>
      <c r="C35" s="22" t="s">
        <v>48</v>
      </c>
      <c r="D35" s="26"/>
      <c r="E35" s="33"/>
      <c r="F35" s="36"/>
      <c r="G35" s="36">
        <f t="shared" si="0"/>
        <v>0</v>
      </c>
      <c r="H35" s="15"/>
      <c r="I35" s="15"/>
    </row>
    <row r="36" spans="1:9" ht="40.200000000000003" x14ac:dyDescent="0.3">
      <c r="A36" s="9" t="s">
        <v>1</v>
      </c>
      <c r="B36" s="8"/>
      <c r="C36" s="10" t="s">
        <v>56</v>
      </c>
      <c r="D36" s="9" t="s">
        <v>22</v>
      </c>
      <c r="E36" s="14">
        <v>16</v>
      </c>
      <c r="F36" s="36"/>
      <c r="G36" s="36">
        <f t="shared" si="0"/>
        <v>0</v>
      </c>
      <c r="H36" s="15"/>
      <c r="I36" s="15"/>
    </row>
    <row r="37" spans="1:9" ht="27" x14ac:dyDescent="0.3">
      <c r="A37" s="16" t="s">
        <v>7</v>
      </c>
      <c r="B37" s="8"/>
      <c r="C37" s="10" t="s">
        <v>57</v>
      </c>
      <c r="D37" s="9" t="s">
        <v>22</v>
      </c>
      <c r="E37" s="14">
        <v>3</v>
      </c>
      <c r="F37" s="36"/>
      <c r="G37" s="36">
        <f t="shared" si="0"/>
        <v>0</v>
      </c>
      <c r="H37" s="15"/>
      <c r="I37" s="15"/>
    </row>
    <row r="38" spans="1:9" x14ac:dyDescent="0.3">
      <c r="A38" s="5"/>
      <c r="B38" s="8"/>
      <c r="C38" s="8"/>
      <c r="D38" s="7"/>
      <c r="E38" s="32"/>
      <c r="F38" s="36"/>
      <c r="G38" s="36">
        <f t="shared" si="0"/>
        <v>0</v>
      </c>
      <c r="H38" s="15"/>
      <c r="I38" s="15"/>
    </row>
    <row r="39" spans="1:9" ht="27" x14ac:dyDescent="0.3">
      <c r="A39" s="5"/>
      <c r="B39" s="8"/>
      <c r="C39" s="23" t="s">
        <v>49</v>
      </c>
      <c r="D39" s="7"/>
      <c r="E39" s="32"/>
      <c r="F39" s="36"/>
      <c r="G39" s="36">
        <f t="shared" si="0"/>
        <v>0</v>
      </c>
      <c r="H39" s="15"/>
      <c r="I39" s="15"/>
    </row>
    <row r="40" spans="1:9" ht="72" x14ac:dyDescent="0.3">
      <c r="A40" s="9" t="s">
        <v>1</v>
      </c>
      <c r="B40" s="8"/>
      <c r="C40" s="37" t="s">
        <v>58</v>
      </c>
      <c r="D40" s="9" t="s">
        <v>50</v>
      </c>
      <c r="E40" s="14">
        <v>500</v>
      </c>
      <c r="F40" s="36">
        <v>4715.91</v>
      </c>
      <c r="G40" s="36">
        <f t="shared" si="0"/>
        <v>2357955</v>
      </c>
      <c r="H40" s="38" t="s">
        <v>89</v>
      </c>
      <c r="I40" s="15" t="s">
        <v>90</v>
      </c>
    </row>
    <row r="41" spans="1:9" x14ac:dyDescent="0.3">
      <c r="A41" s="24"/>
      <c r="B41" s="25"/>
      <c r="C41" s="22" t="s">
        <v>59</v>
      </c>
      <c r="D41" s="26"/>
      <c r="E41" s="34"/>
      <c r="F41" s="36"/>
      <c r="G41" s="36">
        <f t="shared" si="0"/>
        <v>0</v>
      </c>
      <c r="H41" s="15"/>
      <c r="I41" s="15"/>
    </row>
    <row r="42" spans="1:9" ht="27" x14ac:dyDescent="0.3">
      <c r="A42" s="16" t="s">
        <v>1</v>
      </c>
      <c r="B42" s="8"/>
      <c r="C42" s="10" t="s">
        <v>60</v>
      </c>
      <c r="D42" s="9" t="s">
        <v>22</v>
      </c>
      <c r="E42" s="14">
        <v>20</v>
      </c>
      <c r="F42" s="36">
        <v>15600</v>
      </c>
      <c r="G42" s="36">
        <f t="shared" si="0"/>
        <v>312000</v>
      </c>
      <c r="I42" s="15" t="s">
        <v>84</v>
      </c>
    </row>
    <row r="43" spans="1:9" ht="40.200000000000003" x14ac:dyDescent="0.3">
      <c r="A43" s="16" t="s">
        <v>7</v>
      </c>
      <c r="B43" s="8"/>
      <c r="C43" s="10" t="s">
        <v>61</v>
      </c>
      <c r="D43" s="9" t="s">
        <v>50</v>
      </c>
      <c r="E43" s="9">
        <v>100</v>
      </c>
      <c r="F43" s="36">
        <v>92</v>
      </c>
      <c r="G43" s="36">
        <f t="shared" si="0"/>
        <v>9200</v>
      </c>
      <c r="H43" s="15"/>
      <c r="I43" s="15" t="s">
        <v>85</v>
      </c>
    </row>
    <row r="44" spans="1:9" ht="40.200000000000003" x14ac:dyDescent="0.3">
      <c r="A44" s="9" t="s">
        <v>8</v>
      </c>
      <c r="B44" s="8"/>
      <c r="C44" s="10" t="s">
        <v>62</v>
      </c>
      <c r="D44" s="9" t="s">
        <v>50</v>
      </c>
      <c r="E44" s="14">
        <v>500</v>
      </c>
      <c r="F44" s="36">
        <f>931/25</f>
        <v>37.24</v>
      </c>
      <c r="G44" s="36">
        <f t="shared" si="0"/>
        <v>18620</v>
      </c>
      <c r="H44" s="15"/>
      <c r="I44" s="15"/>
    </row>
    <row r="45" spans="1:9" ht="27" x14ac:dyDescent="0.3">
      <c r="A45" s="16" t="s">
        <v>20</v>
      </c>
      <c r="B45" s="8"/>
      <c r="C45" s="10" t="s">
        <v>63</v>
      </c>
      <c r="D45" s="9" t="s">
        <v>22</v>
      </c>
      <c r="E45" s="14">
        <v>100</v>
      </c>
      <c r="F45" s="36">
        <f>1331/50</f>
        <v>26.62</v>
      </c>
      <c r="G45" s="36">
        <f t="shared" si="0"/>
        <v>2662</v>
      </c>
      <c r="H45" s="15"/>
      <c r="I45" s="15"/>
    </row>
    <row r="46" spans="1:9" ht="27" x14ac:dyDescent="0.3">
      <c r="A46" s="16" t="s">
        <v>24</v>
      </c>
      <c r="B46" s="8"/>
      <c r="C46" s="10" t="s">
        <v>64</v>
      </c>
      <c r="D46" s="9" t="s">
        <v>22</v>
      </c>
      <c r="E46" s="14">
        <v>500</v>
      </c>
      <c r="F46" s="36">
        <v>16.14</v>
      </c>
      <c r="G46" s="36">
        <f t="shared" si="0"/>
        <v>8070</v>
      </c>
      <c r="H46" s="15"/>
      <c r="I46" s="15"/>
    </row>
    <row r="47" spans="1:9" x14ac:dyDescent="0.3">
      <c r="A47" s="5"/>
      <c r="B47" s="8"/>
      <c r="C47" s="8"/>
      <c r="D47" s="7"/>
      <c r="E47" s="13"/>
      <c r="F47" s="36"/>
      <c r="G47" s="36">
        <f t="shared" si="0"/>
        <v>0</v>
      </c>
      <c r="H47" s="15"/>
      <c r="I47" s="15"/>
    </row>
    <row r="48" spans="1:9" x14ac:dyDescent="0.3">
      <c r="A48" s="5"/>
      <c r="B48" s="8"/>
      <c r="C48" s="18" t="s">
        <v>65</v>
      </c>
      <c r="D48" s="7"/>
      <c r="E48" s="13"/>
      <c r="F48" s="36"/>
      <c r="G48" s="36">
        <f t="shared" si="0"/>
        <v>0</v>
      </c>
      <c r="H48" s="15"/>
      <c r="I48" s="15"/>
    </row>
    <row r="49" spans="1:9" ht="53.4" x14ac:dyDescent="0.3">
      <c r="A49" s="9" t="s">
        <v>1</v>
      </c>
      <c r="B49" s="8"/>
      <c r="C49" s="10" t="s">
        <v>66</v>
      </c>
      <c r="D49" s="9" t="s">
        <v>50</v>
      </c>
      <c r="E49" s="14">
        <v>600</v>
      </c>
      <c r="F49" s="36">
        <f>4200/3</f>
        <v>1400</v>
      </c>
      <c r="G49" s="36">
        <f t="shared" si="0"/>
        <v>840000</v>
      </c>
      <c r="H49" s="15"/>
      <c r="I49" s="15" t="s">
        <v>86</v>
      </c>
    </row>
    <row r="50" spans="1:9" ht="15.6" x14ac:dyDescent="0.3">
      <c r="A50" s="39" t="s">
        <v>67</v>
      </c>
      <c r="B50" s="40"/>
      <c r="C50" s="40"/>
      <c r="D50" s="40"/>
      <c r="E50" s="40"/>
      <c r="F50" s="36"/>
      <c r="G50" s="36">
        <f t="shared" si="0"/>
        <v>0</v>
      </c>
      <c r="H50" s="15"/>
      <c r="I50" s="15"/>
    </row>
    <row r="51" spans="1:9" x14ac:dyDescent="0.3">
      <c r="A51" s="5"/>
      <c r="B51" s="8"/>
      <c r="C51" s="18" t="s">
        <v>13</v>
      </c>
      <c r="D51" s="5"/>
      <c r="E51" s="31"/>
      <c r="F51" s="36"/>
      <c r="G51" s="36">
        <f t="shared" si="0"/>
        <v>0</v>
      </c>
      <c r="H51" s="15"/>
      <c r="I51" s="15"/>
    </row>
    <row r="52" spans="1:9" ht="27" x14ac:dyDescent="0.3">
      <c r="A52" s="27" t="s">
        <v>1</v>
      </c>
      <c r="B52" s="8"/>
      <c r="C52" s="10" t="s">
        <v>68</v>
      </c>
      <c r="D52" s="9" t="s">
        <v>21</v>
      </c>
      <c r="E52" s="14">
        <v>2</v>
      </c>
      <c r="F52" s="36"/>
      <c r="G52" s="36">
        <f t="shared" si="0"/>
        <v>0</v>
      </c>
      <c r="H52" s="15"/>
      <c r="I52" s="15"/>
    </row>
    <row r="53" spans="1:9" ht="53.4" x14ac:dyDescent="0.3">
      <c r="A53" s="9" t="s">
        <v>4</v>
      </c>
      <c r="B53" s="8"/>
      <c r="C53" s="10" t="s">
        <v>69</v>
      </c>
      <c r="D53" s="9" t="s">
        <v>22</v>
      </c>
      <c r="E53" s="14">
        <v>1</v>
      </c>
      <c r="F53" s="36">
        <v>1700</v>
      </c>
      <c r="G53" s="36">
        <f t="shared" si="0"/>
        <v>1700</v>
      </c>
      <c r="H53" s="15"/>
      <c r="I53" s="15"/>
    </row>
    <row r="54" spans="1:9" ht="40.200000000000003" x14ac:dyDescent="0.3">
      <c r="A54" s="28" t="s">
        <v>5</v>
      </c>
      <c r="B54" s="8"/>
      <c r="C54" s="10" t="s">
        <v>70</v>
      </c>
      <c r="D54" s="9" t="s">
        <v>22</v>
      </c>
      <c r="E54" s="14">
        <v>12</v>
      </c>
      <c r="F54" s="36">
        <v>1500</v>
      </c>
      <c r="G54" s="36">
        <f t="shared" si="0"/>
        <v>18000</v>
      </c>
      <c r="H54" s="15"/>
      <c r="I54" s="15"/>
    </row>
    <row r="55" spans="1:9" x14ac:dyDescent="0.3">
      <c r="A55" s="5"/>
      <c r="B55" s="8"/>
      <c r="C55" s="8"/>
      <c r="D55" s="5"/>
      <c r="E55" s="31"/>
      <c r="F55" s="36"/>
      <c r="G55" s="36">
        <f t="shared" si="0"/>
        <v>0</v>
      </c>
      <c r="H55" s="15"/>
      <c r="I55" s="15"/>
    </row>
    <row r="56" spans="1:9" x14ac:dyDescent="0.3">
      <c r="A56" s="5"/>
      <c r="B56" s="8"/>
      <c r="C56" s="18" t="s">
        <v>45</v>
      </c>
      <c r="D56" s="5"/>
      <c r="E56" s="32"/>
      <c r="F56" s="36"/>
      <c r="G56" s="36">
        <f t="shared" si="0"/>
        <v>0</v>
      </c>
      <c r="H56" s="15"/>
      <c r="I56" s="15"/>
    </row>
    <row r="57" spans="1:9" x14ac:dyDescent="0.3">
      <c r="A57" s="16" t="s">
        <v>1</v>
      </c>
      <c r="B57" s="8"/>
      <c r="C57" s="19" t="s">
        <v>51</v>
      </c>
      <c r="D57" s="5"/>
      <c r="E57" s="32"/>
      <c r="F57" s="36"/>
      <c r="G57" s="36">
        <f t="shared" si="0"/>
        <v>0</v>
      </c>
      <c r="H57" s="15"/>
      <c r="I57" s="15"/>
    </row>
    <row r="58" spans="1:9" ht="15.6" x14ac:dyDescent="0.3">
      <c r="A58" s="5"/>
      <c r="B58" s="8"/>
      <c r="C58" s="29" t="s">
        <v>53</v>
      </c>
      <c r="D58" s="9" t="s">
        <v>50</v>
      </c>
      <c r="E58" s="14">
        <v>200</v>
      </c>
      <c r="F58" s="36">
        <v>512</v>
      </c>
      <c r="G58" s="36">
        <f t="shared" si="0"/>
        <v>102400</v>
      </c>
      <c r="H58" s="15"/>
      <c r="I58" s="15"/>
    </row>
    <row r="59" spans="1:9" ht="15.6" x14ac:dyDescent="0.3">
      <c r="A59" s="5"/>
      <c r="B59" s="8"/>
      <c r="C59" s="20" t="s">
        <v>54</v>
      </c>
      <c r="D59" s="9" t="s">
        <v>50</v>
      </c>
      <c r="E59" s="14">
        <v>300</v>
      </c>
      <c r="F59" s="36">
        <v>141</v>
      </c>
      <c r="G59" s="36">
        <f t="shared" si="0"/>
        <v>42300</v>
      </c>
      <c r="H59" s="15"/>
      <c r="I59" s="15"/>
    </row>
    <row r="60" spans="1:9" ht="15.6" x14ac:dyDescent="0.3">
      <c r="A60" s="5"/>
      <c r="B60" s="8"/>
      <c r="C60" s="20" t="s">
        <v>55</v>
      </c>
      <c r="D60" s="9" t="s">
        <v>50</v>
      </c>
      <c r="E60" s="14">
        <v>300</v>
      </c>
      <c r="F60" s="36">
        <v>90</v>
      </c>
      <c r="G60" s="36">
        <f t="shared" si="0"/>
        <v>27000</v>
      </c>
      <c r="H60" s="15"/>
      <c r="I60" s="15"/>
    </row>
    <row r="61" spans="1:9" x14ac:dyDescent="0.3">
      <c r="A61" s="5"/>
      <c r="B61" s="8"/>
      <c r="C61" s="8"/>
      <c r="D61" s="5"/>
      <c r="E61" s="32"/>
      <c r="F61" s="36"/>
      <c r="G61" s="36">
        <f t="shared" si="0"/>
        <v>0</v>
      </c>
      <c r="H61" s="15"/>
      <c r="I61" s="15"/>
    </row>
    <row r="62" spans="1:9" x14ac:dyDescent="0.3">
      <c r="A62" s="5"/>
      <c r="B62" s="8"/>
      <c r="C62" s="6" t="s">
        <v>59</v>
      </c>
      <c r="D62" s="5"/>
      <c r="E62" s="32"/>
      <c r="F62" s="36"/>
      <c r="G62" s="36">
        <f t="shared" si="0"/>
        <v>0</v>
      </c>
      <c r="H62" s="15"/>
      <c r="I62" s="15"/>
    </row>
    <row r="63" spans="1:9" ht="40.200000000000003" x14ac:dyDescent="0.3">
      <c r="A63" s="30" t="s">
        <v>1</v>
      </c>
      <c r="B63" s="8"/>
      <c r="C63" s="10" t="s">
        <v>74</v>
      </c>
      <c r="D63" s="9" t="s">
        <v>73</v>
      </c>
      <c r="E63" s="14">
        <v>60</v>
      </c>
      <c r="F63" s="36">
        <f>225/2</f>
        <v>112.5</v>
      </c>
      <c r="G63" s="36">
        <f t="shared" si="0"/>
        <v>6750</v>
      </c>
      <c r="H63" s="15"/>
      <c r="I63" s="15"/>
    </row>
    <row r="64" spans="1:9" ht="40.200000000000003" x14ac:dyDescent="0.3">
      <c r="A64" s="9" t="s">
        <v>7</v>
      </c>
      <c r="B64" s="8"/>
      <c r="C64" s="10" t="s">
        <v>71</v>
      </c>
      <c r="D64" s="9" t="s">
        <v>50</v>
      </c>
      <c r="E64" s="14">
        <v>300</v>
      </c>
      <c r="F64" s="36">
        <f>931/25</f>
        <v>37.24</v>
      </c>
      <c r="G64" s="36">
        <f t="shared" si="0"/>
        <v>11172</v>
      </c>
      <c r="H64" s="15"/>
      <c r="I64" s="15"/>
    </row>
    <row r="65" spans="1:9" ht="27" x14ac:dyDescent="0.3">
      <c r="A65" s="16" t="s">
        <v>8</v>
      </c>
      <c r="B65" s="8"/>
      <c r="C65" s="10" t="s">
        <v>64</v>
      </c>
      <c r="D65" s="9" t="s">
        <v>22</v>
      </c>
      <c r="E65" s="14">
        <v>300</v>
      </c>
      <c r="F65" s="36">
        <v>16.14</v>
      </c>
      <c r="G65" s="36">
        <f t="shared" si="0"/>
        <v>4842</v>
      </c>
      <c r="H65" s="15"/>
      <c r="I65" s="15"/>
    </row>
    <row r="66" spans="1:9" x14ac:dyDescent="0.3">
      <c r="A66" s="5"/>
      <c r="B66" s="8"/>
      <c r="C66" s="8"/>
      <c r="D66" s="5"/>
      <c r="E66" s="32"/>
      <c r="F66" s="36"/>
      <c r="G66" s="36">
        <f t="shared" si="0"/>
        <v>0</v>
      </c>
      <c r="H66" s="15"/>
      <c r="I66" s="15"/>
    </row>
    <row r="67" spans="1:9" x14ac:dyDescent="0.3">
      <c r="A67" s="5"/>
      <c r="B67" s="8"/>
      <c r="C67" s="6" t="s">
        <v>65</v>
      </c>
      <c r="D67" s="5"/>
      <c r="E67" s="32"/>
      <c r="F67" s="36"/>
      <c r="G67" s="36">
        <f t="shared" si="0"/>
        <v>0</v>
      </c>
      <c r="H67" s="15"/>
      <c r="I67" s="15"/>
    </row>
    <row r="68" spans="1:9" ht="27" x14ac:dyDescent="0.3">
      <c r="A68" s="16" t="s">
        <v>7</v>
      </c>
      <c r="B68" s="8"/>
      <c r="C68" s="10" t="s">
        <v>72</v>
      </c>
      <c r="D68" s="9" t="s">
        <v>87</v>
      </c>
      <c r="E68" s="14">
        <v>251.2</v>
      </c>
      <c r="F68" s="36">
        <v>71.97</v>
      </c>
      <c r="G68" s="36">
        <f t="shared" si="0"/>
        <v>18078.863999999998</v>
      </c>
      <c r="H68" s="15"/>
      <c r="I68" s="15" t="s">
        <v>88</v>
      </c>
    </row>
  </sheetData>
  <mergeCells count="2">
    <mergeCell ref="A50:E50"/>
    <mergeCell ref="A4:E4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2023-04-17T13:34:15Z</dcterms:created>
  <dcterms:modified xsi:type="dcterms:W3CDTF">2023-04-18T11:23:45Z</dcterms:modified>
</cp:coreProperties>
</file>