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ПИК\"/>
    </mc:Choice>
  </mc:AlternateContent>
  <xr:revisionPtr revIDLastSave="0" documentId="13_ncr:1_{FD16ED87-E002-42B3-B0E8-47A163AC7066}" xr6:coauthVersionLast="47" xr6:coauthVersionMax="47" xr10:uidLastSave="{00000000-0000-0000-0000-000000000000}"/>
  <bookViews>
    <workbookView xWindow="-108" yWindow="-108" windowWidth="23256" windowHeight="13896" xr2:uid="{EED68E7A-EF6F-4081-8EEF-9FA302B2EC6E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I31" i="1"/>
  <c r="F31" i="1"/>
  <c r="K28" i="1"/>
  <c r="K27" i="1"/>
  <c r="K26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" i="1"/>
  <c r="G27" i="1"/>
  <c r="G28" i="1" s="1"/>
  <c r="E26" i="1"/>
  <c r="I3" i="1"/>
  <c r="I4" i="1"/>
  <c r="I5" i="1"/>
  <c r="I6" i="1"/>
  <c r="I7" i="1"/>
  <c r="I8" i="1"/>
  <c r="I9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" i="1"/>
  <c r="H3" i="2"/>
  <c r="H4" i="2"/>
  <c r="H5" i="2"/>
  <c r="H6" i="2"/>
  <c r="H7" i="2"/>
  <c r="H8" i="2"/>
  <c r="H9" i="2"/>
  <c r="H10" i="2"/>
  <c r="H11" i="2"/>
  <c r="H2" i="2"/>
  <c r="F12" i="2"/>
  <c r="G3" i="1"/>
  <c r="G4" i="1"/>
  <c r="G5" i="1"/>
  <c r="G6" i="1"/>
  <c r="G7" i="1"/>
  <c r="G8" i="1"/>
  <c r="G9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" i="1"/>
  <c r="E21" i="1"/>
  <c r="I21" i="1" s="1"/>
  <c r="E11" i="1"/>
  <c r="E10" i="1" s="1"/>
  <c r="I10" i="1" s="1"/>
  <c r="G21" i="1" l="1"/>
  <c r="G11" i="1"/>
  <c r="G10" i="1"/>
  <c r="I11" i="1"/>
  <c r="I28" i="1" s="1"/>
  <c r="G26" i="1" l="1"/>
</calcChain>
</file>

<file path=xl/sharedStrings.xml><?xml version="1.0" encoding="utf-8"?>
<sst xmlns="http://schemas.openxmlformats.org/spreadsheetml/2006/main" count="109" uniqueCount="57">
  <si>
    <t>Двутавры 45Б1</t>
  </si>
  <si>
    <t>т</t>
  </si>
  <si>
    <t>Двутавры 50Б1</t>
  </si>
  <si>
    <t>Двутавры 60Б1</t>
  </si>
  <si>
    <t>Двутавры 60Б2</t>
  </si>
  <si>
    <t>Трубы ∅325х6</t>
  </si>
  <si>
    <t>Трубы ∅530х8</t>
  </si>
  <si>
    <t>Трубы ∅530х10</t>
  </si>
  <si>
    <t>Трубы ∅630х10</t>
  </si>
  <si>
    <t>Трубы ∅720х10</t>
  </si>
  <si>
    <t>Трубы ∅720х10 (сваи-стойки)</t>
  </si>
  <si>
    <t>Трубы ∅820х10</t>
  </si>
  <si>
    <t>Трубы ∅920х10</t>
  </si>
  <si>
    <t>Трубы ∅1020х10</t>
  </si>
  <si>
    <t>Трубы ∅1020х12</t>
  </si>
  <si>
    <t>Трубы ∅1020х14</t>
  </si>
  <si>
    <t>Прокат листовой 8 мм</t>
  </si>
  <si>
    <t>Прокат листовой 10 мм</t>
  </si>
  <si>
    <t>Прокат листовой 12 мм</t>
  </si>
  <si>
    <t>Прокат листовой 14 мм</t>
  </si>
  <si>
    <t>Прокат листовой 16 мм</t>
  </si>
  <si>
    <t>Прокат листовой 20 мм</t>
  </si>
  <si>
    <t>Прокат листовой 22 мм</t>
  </si>
  <si>
    <t>Сталь угловая 80х6</t>
  </si>
  <si>
    <t>Сталь угловая 25х5</t>
  </si>
  <si>
    <t>Москва, ул. Пресненский Вал, земельный участок 27/5»</t>
  </si>
  <si>
    <t>ГОСТ 10704-91</t>
  </si>
  <si>
    <t>ГОСТ Р 57837-2017</t>
  </si>
  <si>
    <t>ГОСТ 19903-74</t>
  </si>
  <si>
    <t xml:space="preserve">Сумма руб. с НДС </t>
  </si>
  <si>
    <t>Сумма руб. с НДС Б/У поставщик ООО “МОСТС”</t>
  </si>
  <si>
    <t>№</t>
  </si>
  <si>
    <t>Товары (работы, услуги)</t>
  </si>
  <si>
    <t>Кол-во</t>
  </si>
  <si>
    <t>Ед.</t>
  </si>
  <si>
    <t>Цена</t>
  </si>
  <si>
    <t>Сумма</t>
  </si>
  <si>
    <t>Труба 325х6 мм б/у</t>
  </si>
  <si>
    <t>Труба 530х8 мм б/у</t>
  </si>
  <si>
    <t>Труба 530х10 мм б/у</t>
  </si>
  <si>
    <t>Труба 630х10 мм б/у</t>
  </si>
  <si>
    <t>Труба 720х10 мм б/у</t>
  </si>
  <si>
    <t>Труба 820х10 мм б/у</t>
  </si>
  <si>
    <t>Труба 920х10 мм б/у</t>
  </si>
  <si>
    <t>Труба 1020х10 мм б/у</t>
  </si>
  <si>
    <t>Труба 1020х12 мм б/у</t>
  </si>
  <si>
    <t>Труба 1020х14 мм б/у</t>
  </si>
  <si>
    <t>цена руб. с НДС и доставкой ООО "МЕТАЛЛ РЕГИОН"</t>
  </si>
  <si>
    <t>Б/У</t>
  </si>
  <si>
    <t>Новое</t>
  </si>
  <si>
    <t>цена руб. с НДС Б/У поставщик ООО “МОСТС”</t>
  </si>
  <si>
    <t>доставка 34*2=68</t>
  </si>
  <si>
    <t xml:space="preserve">Прием металла цена руб. безнал </t>
  </si>
  <si>
    <t xml:space="preserve">Сумма приема металла руб </t>
  </si>
  <si>
    <t>https://metallolom1.ru/kontaktyi</t>
  </si>
  <si>
    <t>Принимающая компания</t>
  </si>
  <si>
    <t>Перевозка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</si>
</sst>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43" fontId="0" fillId="0" borderId="0" xfId="1" applyFont="1"/>
    <xf numFmtId="43" fontId="0" fillId="0" borderId="2" xfId="1" applyFont="1" applyBorder="1"/>
    <xf numFmtId="43" fontId="0" fillId="2" borderId="2" xfId="1" applyFont="1" applyFill="1" applyBorder="1"/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 indent="8"/>
    </xf>
    <xf numFmtId="0" fontId="7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1" fontId="6" fillId="0" borderId="3" xfId="0" applyNumberFormat="1" applyFont="1" applyBorder="1" applyAlignment="1">
      <alignment horizontal="left" vertical="top" indent="1" shrinkToFit="1"/>
    </xf>
    <xf numFmtId="0" fontId="6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right" vertical="top" shrinkToFit="1"/>
    </xf>
    <xf numFmtId="1" fontId="6" fillId="0" borderId="5" xfId="0" applyNumberFormat="1" applyFont="1" applyBorder="1" applyAlignment="1">
      <alignment horizontal="left" vertical="top" indent="1" shrinkToFit="1"/>
    </xf>
    <xf numFmtId="0" fontId="6" fillId="0" borderId="5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top" shrinkToFi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4" fontId="6" fillId="0" borderId="5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0" fillId="0" borderId="0" xfId="0" applyNumberFormat="1"/>
    <xf numFmtId="0" fontId="5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8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3863-9521-4E3B-9094-490DE67ABE9E}">
  <dimension ref="A1:L32"/>
  <sheetViews>
    <sheetView tabSelected="1" zoomScale="90" zoomScaleNormal="90" workbookViewId="0">
      <selection activeCell="I1" sqref="I1"/>
    </sheetView>
  </sheetViews>
  <sheetFormatPr defaultRowHeight="14.4" x14ac:dyDescent="0.3"/>
  <cols>
    <col min="2" max="2" width="50.33203125" customWidth="1"/>
    <col min="3" max="3" width="18.88671875" customWidth="1"/>
    <col min="5" max="5" width="11.21875" bestFit="1" customWidth="1"/>
    <col min="6" max="6" width="16.21875" style="11" customWidth="1"/>
    <col min="7" max="7" width="15" style="11" bestFit="1" customWidth="1"/>
    <col min="8" max="8" width="15.77734375" style="11" bestFit="1" customWidth="1"/>
    <col min="9" max="9" width="15" style="11" bestFit="1" customWidth="1"/>
    <col min="10" max="10" width="14.77734375" bestFit="1" customWidth="1"/>
    <col min="11" max="11" width="15.5546875" bestFit="1" customWidth="1"/>
    <col min="12" max="12" width="17" customWidth="1"/>
  </cols>
  <sheetData>
    <row r="1" spans="1:12" ht="72" x14ac:dyDescent="0.3">
      <c r="F1" s="10" t="s">
        <v>50</v>
      </c>
      <c r="G1" s="10" t="s">
        <v>30</v>
      </c>
      <c r="H1" s="10" t="s">
        <v>47</v>
      </c>
      <c r="I1" s="10" t="s">
        <v>29</v>
      </c>
      <c r="J1" s="10" t="s">
        <v>52</v>
      </c>
      <c r="K1" s="10" t="s">
        <v>53</v>
      </c>
      <c r="L1" s="10" t="s">
        <v>55</v>
      </c>
    </row>
    <row r="2" spans="1:12" x14ac:dyDescent="0.3">
      <c r="A2" s="1">
        <v>1</v>
      </c>
      <c r="B2" s="2" t="s">
        <v>0</v>
      </c>
      <c r="C2" s="2" t="s">
        <v>27</v>
      </c>
      <c r="D2" s="3" t="s">
        <v>1</v>
      </c>
      <c r="E2" s="4">
        <v>40.32</v>
      </c>
      <c r="F2" s="13">
        <v>68000</v>
      </c>
      <c r="G2" s="13">
        <f>F2*E2</f>
        <v>2741760</v>
      </c>
      <c r="H2" s="12">
        <v>73700</v>
      </c>
      <c r="I2" s="12">
        <f>H2*E2</f>
        <v>2971584</v>
      </c>
      <c r="J2" s="11">
        <v>14000</v>
      </c>
      <c r="K2" s="34">
        <f>J2*E2</f>
        <v>564480</v>
      </c>
      <c r="L2" t="s">
        <v>54</v>
      </c>
    </row>
    <row r="3" spans="1:12" x14ac:dyDescent="0.3">
      <c r="A3" s="1">
        <v>2</v>
      </c>
      <c r="B3" s="2" t="s">
        <v>2</v>
      </c>
      <c r="C3" s="2" t="s">
        <v>27</v>
      </c>
      <c r="D3" s="3" t="s">
        <v>1</v>
      </c>
      <c r="E3" s="4">
        <v>51.83</v>
      </c>
      <c r="F3" s="13">
        <v>68000</v>
      </c>
      <c r="G3" s="13">
        <f t="shared" ref="G3:G25" si="0">F3*E3</f>
        <v>3524440</v>
      </c>
      <c r="H3" s="12">
        <v>73700</v>
      </c>
      <c r="I3" s="12">
        <f t="shared" ref="I3:I25" si="1">H3*E3</f>
        <v>3819871</v>
      </c>
      <c r="J3" s="11">
        <v>14000</v>
      </c>
      <c r="K3" s="34">
        <f t="shared" ref="K3:K25" si="2">J3*E3</f>
        <v>725620</v>
      </c>
    </row>
    <row r="4" spans="1:12" x14ac:dyDescent="0.3">
      <c r="A4" s="1">
        <v>3</v>
      </c>
      <c r="B4" s="2" t="s">
        <v>3</v>
      </c>
      <c r="C4" s="2" t="s">
        <v>27</v>
      </c>
      <c r="D4" s="3" t="s">
        <v>1</v>
      </c>
      <c r="E4" s="4">
        <v>57.61</v>
      </c>
      <c r="F4" s="13">
        <v>68000</v>
      </c>
      <c r="G4" s="13">
        <f t="shared" si="0"/>
        <v>3917480</v>
      </c>
      <c r="H4" s="12">
        <v>73700</v>
      </c>
      <c r="I4" s="12">
        <f t="shared" si="1"/>
        <v>4245857</v>
      </c>
      <c r="J4" s="11">
        <v>14000</v>
      </c>
      <c r="K4" s="34">
        <f t="shared" si="2"/>
        <v>806540</v>
      </c>
    </row>
    <row r="5" spans="1:12" x14ac:dyDescent="0.3">
      <c r="A5" s="1">
        <v>4</v>
      </c>
      <c r="B5" s="2" t="s">
        <v>4</v>
      </c>
      <c r="C5" s="2" t="s">
        <v>27</v>
      </c>
      <c r="D5" s="3" t="s">
        <v>1</v>
      </c>
      <c r="E5" s="4">
        <v>64.25</v>
      </c>
      <c r="F5" s="13">
        <v>67000</v>
      </c>
      <c r="G5" s="13">
        <f t="shared" si="0"/>
        <v>4304750</v>
      </c>
      <c r="H5" s="12">
        <v>79700</v>
      </c>
      <c r="I5" s="12">
        <f t="shared" si="1"/>
        <v>5120725</v>
      </c>
      <c r="J5" s="11">
        <v>14000</v>
      </c>
      <c r="K5" s="34">
        <f t="shared" si="2"/>
        <v>899500</v>
      </c>
    </row>
    <row r="6" spans="1:12" x14ac:dyDescent="0.3">
      <c r="A6" s="6">
        <v>5</v>
      </c>
      <c r="B6" s="7" t="s">
        <v>5</v>
      </c>
      <c r="C6" s="7" t="s">
        <v>26</v>
      </c>
      <c r="D6" s="8" t="s">
        <v>1</v>
      </c>
      <c r="E6" s="9">
        <v>9.31</v>
      </c>
      <c r="F6" s="13">
        <v>53000</v>
      </c>
      <c r="G6" s="13">
        <f t="shared" si="0"/>
        <v>493430</v>
      </c>
      <c r="H6" s="13">
        <v>57999.995999999999</v>
      </c>
      <c r="I6" s="13">
        <f t="shared" si="1"/>
        <v>539979.96276000002</v>
      </c>
      <c r="J6" s="11">
        <v>14000</v>
      </c>
      <c r="K6" s="34">
        <f t="shared" si="2"/>
        <v>130340</v>
      </c>
    </row>
    <row r="7" spans="1:12" x14ac:dyDescent="0.3">
      <c r="A7" s="6">
        <v>6</v>
      </c>
      <c r="B7" s="7" t="s">
        <v>6</v>
      </c>
      <c r="C7" s="7" t="s">
        <v>26</v>
      </c>
      <c r="D7" s="8" t="s">
        <v>1</v>
      </c>
      <c r="E7" s="9">
        <v>31.76</v>
      </c>
      <c r="F7" s="13">
        <v>57000</v>
      </c>
      <c r="G7" s="13">
        <f t="shared" si="0"/>
        <v>1810320</v>
      </c>
      <c r="H7" s="13">
        <v>62000.003999999994</v>
      </c>
      <c r="I7" s="13">
        <f t="shared" si="1"/>
        <v>1969120.1270399999</v>
      </c>
      <c r="J7" s="11">
        <v>14000</v>
      </c>
      <c r="K7" s="34">
        <f t="shared" si="2"/>
        <v>444640</v>
      </c>
    </row>
    <row r="8" spans="1:12" x14ac:dyDescent="0.3">
      <c r="A8" s="6">
        <v>7</v>
      </c>
      <c r="B8" s="7" t="s">
        <v>7</v>
      </c>
      <c r="C8" s="7" t="s">
        <v>26</v>
      </c>
      <c r="D8" s="8" t="s">
        <v>1</v>
      </c>
      <c r="E8" s="9">
        <v>2.44</v>
      </c>
      <c r="F8" s="13">
        <v>61000</v>
      </c>
      <c r="G8" s="13">
        <f t="shared" si="0"/>
        <v>148840</v>
      </c>
      <c r="H8" s="13">
        <v>62000.003999999994</v>
      </c>
      <c r="I8" s="13">
        <f t="shared" si="1"/>
        <v>151280.00975999999</v>
      </c>
      <c r="J8" s="11">
        <v>14000</v>
      </c>
      <c r="K8" s="34">
        <f t="shared" si="2"/>
        <v>34160</v>
      </c>
    </row>
    <row r="9" spans="1:12" x14ac:dyDescent="0.3">
      <c r="A9" s="6">
        <v>8</v>
      </c>
      <c r="B9" s="7" t="s">
        <v>8</v>
      </c>
      <c r="C9" s="7" t="s">
        <v>26</v>
      </c>
      <c r="D9" s="8" t="s">
        <v>1</v>
      </c>
      <c r="E9" s="9">
        <v>46.43</v>
      </c>
      <c r="F9" s="13">
        <v>69000</v>
      </c>
      <c r="G9" s="13">
        <f t="shared" si="0"/>
        <v>3203670</v>
      </c>
      <c r="H9" s="13">
        <v>69000</v>
      </c>
      <c r="I9" s="13">
        <f t="shared" si="1"/>
        <v>3203670</v>
      </c>
      <c r="J9" s="11">
        <v>14000</v>
      </c>
      <c r="K9" s="34">
        <f t="shared" si="2"/>
        <v>650020</v>
      </c>
    </row>
    <row r="10" spans="1:12" x14ac:dyDescent="0.3">
      <c r="A10" s="6">
        <v>9</v>
      </c>
      <c r="B10" s="7" t="s">
        <v>9</v>
      </c>
      <c r="C10" s="7" t="s">
        <v>26</v>
      </c>
      <c r="D10" s="8" t="s">
        <v>1</v>
      </c>
      <c r="E10" s="9">
        <f>141.28-E11</f>
        <v>90.050000000000011</v>
      </c>
      <c r="F10" s="13">
        <v>54000</v>
      </c>
      <c r="G10" s="13">
        <f t="shared" si="0"/>
        <v>4862700.0000000009</v>
      </c>
      <c r="H10" s="13">
        <v>54999.995999999999</v>
      </c>
      <c r="I10" s="13">
        <f t="shared" si="1"/>
        <v>4952749.6398000009</v>
      </c>
      <c r="J10" s="11">
        <v>14000</v>
      </c>
      <c r="K10" s="34">
        <f t="shared" si="2"/>
        <v>1260700.0000000002</v>
      </c>
    </row>
    <row r="11" spans="1:12" x14ac:dyDescent="0.3">
      <c r="A11" s="6">
        <v>10</v>
      </c>
      <c r="B11" s="7" t="s">
        <v>10</v>
      </c>
      <c r="C11" s="7" t="s">
        <v>26</v>
      </c>
      <c r="D11" s="8" t="s">
        <v>1</v>
      </c>
      <c r="E11" s="9">
        <f>51.23</f>
        <v>51.23</v>
      </c>
      <c r="F11" s="13">
        <v>54000</v>
      </c>
      <c r="G11" s="13">
        <f t="shared" si="0"/>
        <v>2766420</v>
      </c>
      <c r="H11" s="13">
        <v>54999.995999999999</v>
      </c>
      <c r="I11" s="13">
        <f t="shared" si="1"/>
        <v>2817649.7950799996</v>
      </c>
      <c r="J11" s="11">
        <v>14000</v>
      </c>
      <c r="K11" s="34">
        <f t="shared" si="2"/>
        <v>717220</v>
      </c>
    </row>
    <row r="12" spans="1:12" x14ac:dyDescent="0.3">
      <c r="A12" s="6">
        <v>11</v>
      </c>
      <c r="B12" s="7" t="s">
        <v>11</v>
      </c>
      <c r="C12" s="7" t="s">
        <v>26</v>
      </c>
      <c r="D12" s="8" t="s">
        <v>1</v>
      </c>
      <c r="E12" s="9">
        <v>20.73</v>
      </c>
      <c r="F12" s="13">
        <v>55000</v>
      </c>
      <c r="G12" s="13">
        <f t="shared" si="0"/>
        <v>1140150</v>
      </c>
      <c r="H12" s="13">
        <v>54999.995999999999</v>
      </c>
      <c r="I12" s="13">
        <f t="shared" si="1"/>
        <v>1140149.91708</v>
      </c>
      <c r="J12" s="11">
        <v>14000</v>
      </c>
      <c r="K12" s="34">
        <f t="shared" si="2"/>
        <v>290220</v>
      </c>
    </row>
    <row r="13" spans="1:12" x14ac:dyDescent="0.3">
      <c r="A13" s="6">
        <v>12</v>
      </c>
      <c r="B13" s="7" t="s">
        <v>12</v>
      </c>
      <c r="C13" s="7" t="s">
        <v>26</v>
      </c>
      <c r="D13" s="8" t="s">
        <v>1</v>
      </c>
      <c r="E13" s="9">
        <v>55.34</v>
      </c>
      <c r="F13" s="13">
        <v>70000</v>
      </c>
      <c r="G13" s="13">
        <f t="shared" si="0"/>
        <v>3873800.0000000005</v>
      </c>
      <c r="H13" s="13">
        <v>74000.004000000001</v>
      </c>
      <c r="I13" s="13">
        <f t="shared" si="1"/>
        <v>4095160.2213600003</v>
      </c>
      <c r="J13" s="11">
        <v>14000</v>
      </c>
      <c r="K13" s="34">
        <f t="shared" si="2"/>
        <v>774760</v>
      </c>
    </row>
    <row r="14" spans="1:12" x14ac:dyDescent="0.3">
      <c r="A14" s="6">
        <v>13</v>
      </c>
      <c r="B14" s="7" t="s">
        <v>13</v>
      </c>
      <c r="C14" s="7" t="s">
        <v>26</v>
      </c>
      <c r="D14" s="8" t="s">
        <v>1</v>
      </c>
      <c r="E14" s="9">
        <v>5.34</v>
      </c>
      <c r="F14" s="13">
        <v>56000</v>
      </c>
      <c r="G14" s="13">
        <f t="shared" si="0"/>
        <v>299040</v>
      </c>
      <c r="H14" s="13">
        <v>62000.003999999994</v>
      </c>
      <c r="I14" s="13">
        <f t="shared" si="1"/>
        <v>331080.02135999996</v>
      </c>
      <c r="J14" s="11">
        <v>14000</v>
      </c>
      <c r="K14" s="34">
        <f t="shared" si="2"/>
        <v>74760</v>
      </c>
    </row>
    <row r="15" spans="1:12" x14ac:dyDescent="0.3">
      <c r="A15" s="6">
        <v>14</v>
      </c>
      <c r="B15" s="7" t="s">
        <v>14</v>
      </c>
      <c r="C15" s="7" t="s">
        <v>26</v>
      </c>
      <c r="D15" s="8" t="s">
        <v>1</v>
      </c>
      <c r="E15" s="9">
        <v>31.93</v>
      </c>
      <c r="F15" s="13">
        <v>56000</v>
      </c>
      <c r="G15" s="13">
        <f t="shared" si="0"/>
        <v>1788080</v>
      </c>
      <c r="H15" s="13">
        <v>62000.003999999994</v>
      </c>
      <c r="I15" s="13">
        <f t="shared" si="1"/>
        <v>1979660.1277199998</v>
      </c>
      <c r="J15" s="11">
        <v>14000</v>
      </c>
      <c r="K15" s="34">
        <f t="shared" si="2"/>
        <v>447020</v>
      </c>
    </row>
    <row r="16" spans="1:12" x14ac:dyDescent="0.3">
      <c r="A16" s="6">
        <v>15</v>
      </c>
      <c r="B16" s="7" t="s">
        <v>15</v>
      </c>
      <c r="C16" s="7" t="s">
        <v>26</v>
      </c>
      <c r="D16" s="8" t="s">
        <v>1</v>
      </c>
      <c r="E16" s="9">
        <v>17.649999999999999</v>
      </c>
      <c r="F16" s="13">
        <v>54000</v>
      </c>
      <c r="G16" s="13">
        <f t="shared" si="0"/>
        <v>953099.99999999988</v>
      </c>
      <c r="H16" s="13">
        <v>62000.003999999994</v>
      </c>
      <c r="I16" s="13">
        <f t="shared" si="1"/>
        <v>1094300.0705999997</v>
      </c>
      <c r="J16" s="11">
        <v>14000</v>
      </c>
      <c r="K16" s="34">
        <f t="shared" si="2"/>
        <v>247099.99999999997</v>
      </c>
    </row>
    <row r="17" spans="1:11" x14ac:dyDescent="0.3">
      <c r="A17" s="1">
        <v>16</v>
      </c>
      <c r="B17" s="2" t="s">
        <v>16</v>
      </c>
      <c r="C17" s="2" t="s">
        <v>28</v>
      </c>
      <c r="D17" s="3" t="s">
        <v>1</v>
      </c>
      <c r="E17" s="4">
        <v>0.19</v>
      </c>
      <c r="F17" s="13">
        <v>49000</v>
      </c>
      <c r="G17" s="13">
        <f t="shared" si="0"/>
        <v>9310</v>
      </c>
      <c r="H17" s="12">
        <v>53000</v>
      </c>
      <c r="I17" s="12">
        <f t="shared" si="1"/>
        <v>10070</v>
      </c>
      <c r="J17" s="11">
        <v>14000</v>
      </c>
      <c r="K17" s="34">
        <f t="shared" si="2"/>
        <v>2660</v>
      </c>
    </row>
    <row r="18" spans="1:11" x14ac:dyDescent="0.3">
      <c r="A18" s="1">
        <v>17</v>
      </c>
      <c r="B18" s="2" t="s">
        <v>17</v>
      </c>
      <c r="C18" s="2" t="s">
        <v>28</v>
      </c>
      <c r="D18" s="3" t="s">
        <v>1</v>
      </c>
      <c r="E18" s="4">
        <v>13.82</v>
      </c>
      <c r="F18" s="13">
        <v>49000</v>
      </c>
      <c r="G18" s="13">
        <f t="shared" si="0"/>
        <v>677180</v>
      </c>
      <c r="H18" s="12">
        <v>54000</v>
      </c>
      <c r="I18" s="12">
        <f t="shared" si="1"/>
        <v>746280</v>
      </c>
      <c r="J18" s="11">
        <v>14000</v>
      </c>
      <c r="K18" s="34">
        <f t="shared" si="2"/>
        <v>193480</v>
      </c>
    </row>
    <row r="19" spans="1:11" x14ac:dyDescent="0.3">
      <c r="A19" s="1">
        <v>18</v>
      </c>
      <c r="B19" s="2" t="s">
        <v>18</v>
      </c>
      <c r="C19" s="2" t="s">
        <v>28</v>
      </c>
      <c r="D19" s="3" t="s">
        <v>1</v>
      </c>
      <c r="E19" s="4">
        <v>8.41</v>
      </c>
      <c r="F19" s="13">
        <v>49000</v>
      </c>
      <c r="G19" s="13">
        <f t="shared" si="0"/>
        <v>412090</v>
      </c>
      <c r="H19" s="12">
        <v>54000</v>
      </c>
      <c r="I19" s="12">
        <f t="shared" si="1"/>
        <v>454140</v>
      </c>
      <c r="J19" s="11">
        <v>14000</v>
      </c>
      <c r="K19" s="34">
        <f t="shared" si="2"/>
        <v>117740</v>
      </c>
    </row>
    <row r="20" spans="1:11" x14ac:dyDescent="0.3">
      <c r="A20" s="1">
        <v>19</v>
      </c>
      <c r="B20" s="2" t="s">
        <v>19</v>
      </c>
      <c r="C20" s="2" t="s">
        <v>28</v>
      </c>
      <c r="D20" s="3" t="s">
        <v>1</v>
      </c>
      <c r="E20" s="4">
        <v>0.57999999999999996</v>
      </c>
      <c r="F20" s="13">
        <v>49000</v>
      </c>
      <c r="G20" s="13">
        <f t="shared" si="0"/>
        <v>28419.999999999996</v>
      </c>
      <c r="H20" s="12">
        <v>54000</v>
      </c>
      <c r="I20" s="12">
        <f t="shared" si="1"/>
        <v>31319.999999999996</v>
      </c>
      <c r="J20" s="11">
        <v>14000</v>
      </c>
      <c r="K20" s="34">
        <f t="shared" si="2"/>
        <v>8119.9999999999991</v>
      </c>
    </row>
    <row r="21" spans="1:11" x14ac:dyDescent="0.3">
      <c r="A21" s="1">
        <v>20</v>
      </c>
      <c r="B21" s="2" t="s">
        <v>20</v>
      </c>
      <c r="C21" s="2" t="s">
        <v>28</v>
      </c>
      <c r="D21" s="3" t="s">
        <v>1</v>
      </c>
      <c r="E21" s="4">
        <f>26.01-5.58</f>
        <v>20.43</v>
      </c>
      <c r="F21" s="13">
        <v>49000</v>
      </c>
      <c r="G21" s="13">
        <f t="shared" si="0"/>
        <v>1001070</v>
      </c>
      <c r="H21" s="12">
        <v>54000</v>
      </c>
      <c r="I21" s="12">
        <f t="shared" si="1"/>
        <v>1103220</v>
      </c>
      <c r="J21" s="11">
        <v>14000</v>
      </c>
      <c r="K21" s="34">
        <f t="shared" si="2"/>
        <v>286020</v>
      </c>
    </row>
    <row r="22" spans="1:11" x14ac:dyDescent="0.3">
      <c r="A22" s="1">
        <v>21</v>
      </c>
      <c r="B22" s="2" t="s">
        <v>21</v>
      </c>
      <c r="C22" s="2" t="s">
        <v>28</v>
      </c>
      <c r="D22" s="3" t="s">
        <v>1</v>
      </c>
      <c r="E22" s="4">
        <v>38.14</v>
      </c>
      <c r="F22" s="13">
        <v>49000</v>
      </c>
      <c r="G22" s="13">
        <f t="shared" si="0"/>
        <v>1868860</v>
      </c>
      <c r="H22" s="12">
        <v>54500</v>
      </c>
      <c r="I22" s="12">
        <f t="shared" si="1"/>
        <v>2078630</v>
      </c>
      <c r="J22" s="11">
        <v>14000</v>
      </c>
      <c r="K22" s="34">
        <f t="shared" si="2"/>
        <v>533960</v>
      </c>
    </row>
    <row r="23" spans="1:11" x14ac:dyDescent="0.3">
      <c r="A23" s="1">
        <v>22</v>
      </c>
      <c r="B23" s="2" t="s">
        <v>22</v>
      </c>
      <c r="C23" s="2" t="s">
        <v>28</v>
      </c>
      <c r="D23" s="3" t="s">
        <v>1</v>
      </c>
      <c r="E23" s="4">
        <v>20.34</v>
      </c>
      <c r="F23" s="13">
        <v>49000</v>
      </c>
      <c r="G23" s="13">
        <f t="shared" si="0"/>
        <v>996660</v>
      </c>
      <c r="H23" s="12">
        <v>54500</v>
      </c>
      <c r="I23" s="12">
        <f t="shared" si="1"/>
        <v>1108530</v>
      </c>
      <c r="J23" s="11">
        <v>14000</v>
      </c>
      <c r="K23" s="34">
        <f t="shared" si="2"/>
        <v>284760</v>
      </c>
    </row>
    <row r="24" spans="1:11" x14ac:dyDescent="0.3">
      <c r="A24" s="1">
        <v>23</v>
      </c>
      <c r="B24" s="2" t="s">
        <v>23</v>
      </c>
      <c r="C24" s="2"/>
      <c r="D24" s="3" t="s">
        <v>1</v>
      </c>
      <c r="E24" s="4">
        <v>1.69</v>
      </c>
      <c r="F24" s="13">
        <v>53000</v>
      </c>
      <c r="G24" s="13">
        <f t="shared" si="0"/>
        <v>89570</v>
      </c>
      <c r="H24" s="12">
        <v>56000</v>
      </c>
      <c r="I24" s="12">
        <f t="shared" si="1"/>
        <v>94640</v>
      </c>
      <c r="J24" s="11">
        <v>14000</v>
      </c>
      <c r="K24" s="34">
        <f t="shared" si="2"/>
        <v>23660</v>
      </c>
    </row>
    <row r="25" spans="1:11" x14ac:dyDescent="0.3">
      <c r="A25" s="1">
        <v>24</v>
      </c>
      <c r="B25" s="2" t="s">
        <v>24</v>
      </c>
      <c r="C25" s="2"/>
      <c r="D25" s="3" t="s">
        <v>1</v>
      </c>
      <c r="E25" s="4">
        <v>0.18</v>
      </c>
      <c r="F25" s="13">
        <v>53000</v>
      </c>
      <c r="G25" s="13">
        <f t="shared" si="0"/>
        <v>9540</v>
      </c>
      <c r="H25" s="12">
        <v>66200</v>
      </c>
      <c r="I25" s="12">
        <f t="shared" si="1"/>
        <v>11916</v>
      </c>
      <c r="J25" s="11">
        <v>14000</v>
      </c>
      <c r="K25" s="34">
        <f t="shared" si="2"/>
        <v>2520</v>
      </c>
    </row>
    <row r="26" spans="1:11" x14ac:dyDescent="0.3">
      <c r="E26" s="30">
        <f>SUM(E2:E25)</f>
        <v>680.00000000000011</v>
      </c>
      <c r="G26" s="11">
        <f>SUM(G2:G25)</f>
        <v>40920680</v>
      </c>
      <c r="K26" s="34">
        <f>SUM(K2:K25)</f>
        <v>9520000</v>
      </c>
    </row>
    <row r="27" spans="1:11" x14ac:dyDescent="0.3">
      <c r="E27" s="30"/>
      <c r="F27" s="11" t="s">
        <v>51</v>
      </c>
      <c r="G27" s="11">
        <f>25000*68</f>
        <v>1700000</v>
      </c>
      <c r="J27" t="s">
        <v>56</v>
      </c>
      <c r="K27" s="11">
        <f>25000*68</f>
        <v>1700000</v>
      </c>
    </row>
    <row r="28" spans="1:11" x14ac:dyDescent="0.3">
      <c r="E28" s="30"/>
      <c r="G28" s="11">
        <f>G26+G27</f>
        <v>42620680</v>
      </c>
      <c r="I28" s="11">
        <f>SUM(I2:I25)</f>
        <v>44071582.892560005</v>
      </c>
      <c r="K28" s="34">
        <f>K26-K27</f>
        <v>7820000</v>
      </c>
    </row>
    <row r="29" spans="1:11" x14ac:dyDescent="0.3">
      <c r="B29" s="5" t="s">
        <v>25</v>
      </c>
      <c r="C29" s="5"/>
    </row>
    <row r="30" spans="1:11" ht="15" thickBot="1" x14ac:dyDescent="0.35">
      <c r="E30" s="33"/>
    </row>
    <row r="31" spans="1:11" ht="15" thickBot="1" x14ac:dyDescent="0.35">
      <c r="B31" s="32" t="s">
        <v>48</v>
      </c>
      <c r="E31" s="11"/>
      <c r="F31" s="11">
        <f>SUM(G6:G16)</f>
        <v>21339550</v>
      </c>
      <c r="I31" s="11">
        <f>SUM(I6:I16)</f>
        <v>22274799.892559998</v>
      </c>
      <c r="J31" s="35">
        <f>I31-F31</f>
        <v>935249.89255999774</v>
      </c>
    </row>
    <row r="32" spans="1:11" ht="15" thickBot="1" x14ac:dyDescent="0.35">
      <c r="B32" s="31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9BA9-6E01-4DD6-8EA5-2C8002B4BF04}">
  <dimension ref="A1:H12"/>
  <sheetViews>
    <sheetView workbookViewId="0">
      <selection activeCell="H7" sqref="H7:H11"/>
    </sheetView>
  </sheetViews>
  <sheetFormatPr defaultRowHeight="14.4" x14ac:dyDescent="0.3"/>
  <cols>
    <col min="2" max="2" width="42" customWidth="1"/>
    <col min="6" max="6" width="12.33203125" bestFit="1" customWidth="1"/>
  </cols>
  <sheetData>
    <row r="1" spans="1:8" x14ac:dyDescent="0.3">
      <c r="A1" s="14" t="s">
        <v>31</v>
      </c>
      <c r="B1" s="15" t="s">
        <v>32</v>
      </c>
      <c r="C1" s="16" t="s">
        <v>33</v>
      </c>
      <c r="D1" s="17" t="s">
        <v>34</v>
      </c>
      <c r="E1" s="18" t="s">
        <v>35</v>
      </c>
      <c r="F1" s="19" t="s">
        <v>36</v>
      </c>
    </row>
    <row r="2" spans="1:8" x14ac:dyDescent="0.3">
      <c r="A2" s="20">
        <v>1</v>
      </c>
      <c r="B2" s="21" t="s">
        <v>37</v>
      </c>
      <c r="C2" s="22">
        <v>9.31</v>
      </c>
      <c r="D2" s="21" t="s">
        <v>1</v>
      </c>
      <c r="E2" s="26">
        <v>48333.33</v>
      </c>
      <c r="F2" s="27">
        <v>449983.3</v>
      </c>
      <c r="G2">
        <v>1.2</v>
      </c>
      <c r="H2">
        <f>G2*E2</f>
        <v>57999.995999999999</v>
      </c>
    </row>
    <row r="3" spans="1:8" x14ac:dyDescent="0.3">
      <c r="A3" s="20">
        <v>2</v>
      </c>
      <c r="B3" s="21" t="s">
        <v>38</v>
      </c>
      <c r="C3" s="22">
        <v>31.76</v>
      </c>
      <c r="D3" s="21" t="s">
        <v>1</v>
      </c>
      <c r="E3" s="26">
        <v>51666.67</v>
      </c>
      <c r="F3" s="27">
        <v>1640933.44</v>
      </c>
      <c r="G3">
        <v>1.2</v>
      </c>
      <c r="H3">
        <f t="shared" ref="H3:H11" si="0">G3*E3</f>
        <v>62000.003999999994</v>
      </c>
    </row>
    <row r="4" spans="1:8" x14ac:dyDescent="0.3">
      <c r="A4" s="20">
        <v>3</v>
      </c>
      <c r="B4" s="21" t="s">
        <v>39</v>
      </c>
      <c r="C4" s="22">
        <v>2.44</v>
      </c>
      <c r="D4" s="21" t="s">
        <v>1</v>
      </c>
      <c r="E4" s="26">
        <v>51666.67</v>
      </c>
      <c r="F4" s="27">
        <v>126066.67</v>
      </c>
      <c r="G4">
        <v>1.2</v>
      </c>
      <c r="H4">
        <f t="shared" si="0"/>
        <v>62000.003999999994</v>
      </c>
    </row>
    <row r="5" spans="1:8" x14ac:dyDescent="0.3">
      <c r="A5" s="20">
        <v>4</v>
      </c>
      <c r="B5" s="21" t="s">
        <v>40</v>
      </c>
      <c r="C5" s="22">
        <v>46.43</v>
      </c>
      <c r="D5" s="21" t="s">
        <v>1</v>
      </c>
      <c r="E5" s="26">
        <v>57500</v>
      </c>
      <c r="F5" s="27">
        <v>2669725</v>
      </c>
      <c r="G5">
        <v>1.2</v>
      </c>
      <c r="H5">
        <f t="shared" si="0"/>
        <v>69000</v>
      </c>
    </row>
    <row r="6" spans="1:8" x14ac:dyDescent="0.3">
      <c r="A6" s="20">
        <v>5</v>
      </c>
      <c r="B6" s="21" t="s">
        <v>41</v>
      </c>
      <c r="C6" s="22">
        <v>141.28</v>
      </c>
      <c r="D6" s="21" t="s">
        <v>1</v>
      </c>
      <c r="E6" s="26">
        <v>45833.33</v>
      </c>
      <c r="F6" s="27">
        <v>6475332.8600000003</v>
      </c>
      <c r="G6">
        <v>1.2</v>
      </c>
      <c r="H6">
        <f t="shared" si="0"/>
        <v>54999.995999999999</v>
      </c>
    </row>
    <row r="7" spans="1:8" x14ac:dyDescent="0.3">
      <c r="A7" s="20">
        <v>6</v>
      </c>
      <c r="B7" s="21" t="s">
        <v>42</v>
      </c>
      <c r="C7" s="22">
        <v>20.73</v>
      </c>
      <c r="D7" s="21" t="s">
        <v>1</v>
      </c>
      <c r="E7" s="26">
        <v>45833.33</v>
      </c>
      <c r="F7" s="27">
        <v>950124.93</v>
      </c>
      <c r="G7">
        <v>1.2</v>
      </c>
      <c r="H7">
        <f t="shared" si="0"/>
        <v>54999.995999999999</v>
      </c>
    </row>
    <row r="8" spans="1:8" x14ac:dyDescent="0.3">
      <c r="A8" s="20">
        <v>7</v>
      </c>
      <c r="B8" s="21" t="s">
        <v>43</v>
      </c>
      <c r="C8" s="22">
        <v>55.34</v>
      </c>
      <c r="D8" s="21" t="s">
        <v>1</v>
      </c>
      <c r="E8" s="26">
        <v>61666.67</v>
      </c>
      <c r="F8" s="27">
        <v>3412633.52</v>
      </c>
      <c r="G8">
        <v>1.2</v>
      </c>
      <c r="H8">
        <f t="shared" si="0"/>
        <v>74000.004000000001</v>
      </c>
    </row>
    <row r="9" spans="1:8" x14ac:dyDescent="0.3">
      <c r="A9" s="20">
        <v>8</v>
      </c>
      <c r="B9" s="21" t="s">
        <v>44</v>
      </c>
      <c r="C9" s="22">
        <v>5.34</v>
      </c>
      <c r="D9" s="21" t="s">
        <v>1</v>
      </c>
      <c r="E9" s="26">
        <v>51666.67</v>
      </c>
      <c r="F9" s="27">
        <v>275900.02</v>
      </c>
      <c r="G9">
        <v>1.2</v>
      </c>
      <c r="H9">
        <f t="shared" si="0"/>
        <v>62000.003999999994</v>
      </c>
    </row>
    <row r="10" spans="1:8" x14ac:dyDescent="0.3">
      <c r="A10" s="20">
        <v>9</v>
      </c>
      <c r="B10" s="21" t="s">
        <v>45</v>
      </c>
      <c r="C10" s="22">
        <v>31.93</v>
      </c>
      <c r="D10" s="21" t="s">
        <v>1</v>
      </c>
      <c r="E10" s="26">
        <v>51666.67</v>
      </c>
      <c r="F10" s="27">
        <v>1649716.77</v>
      </c>
      <c r="G10">
        <v>1.2</v>
      </c>
      <c r="H10">
        <f t="shared" si="0"/>
        <v>62000.003999999994</v>
      </c>
    </row>
    <row r="11" spans="1:8" x14ac:dyDescent="0.3">
      <c r="A11" s="23">
        <v>10</v>
      </c>
      <c r="B11" s="24" t="s">
        <v>46</v>
      </c>
      <c r="C11" s="25">
        <v>17.649999999999999</v>
      </c>
      <c r="D11" s="24" t="s">
        <v>1</v>
      </c>
      <c r="E11" s="28">
        <v>51666.67</v>
      </c>
      <c r="F11" s="29">
        <v>911916.73</v>
      </c>
      <c r="G11">
        <v>1.2</v>
      </c>
      <c r="H11">
        <f t="shared" si="0"/>
        <v>62000.003999999994</v>
      </c>
    </row>
    <row r="12" spans="1:8" x14ac:dyDescent="0.3">
      <c r="F12" s="30">
        <f>SUM(F2:F11)</f>
        <v>18562333.239999998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2025-11-07T09:36:07Z</dcterms:created>
  <dcterms:modified xsi:type="dcterms:W3CDTF">2025-11-13T07:50:46Z</dcterms:modified>
</cp:coreProperties>
</file>