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К_27.5\"/>
    </mc:Choice>
  </mc:AlternateContent>
  <xr:revisionPtr revIDLastSave="0" documentId="13_ncr:1_{417D4345-6CA4-453F-ADE0-95C547CBD3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ВОР 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6" i="1"/>
  <c r="H35" i="1"/>
  <c r="G35" i="1"/>
  <c r="H13" i="1"/>
  <c r="H14" i="1"/>
  <c r="H15" i="1"/>
  <c r="H16" i="1"/>
  <c r="H17" i="1"/>
  <c r="H18" i="1"/>
  <c r="H19" i="1"/>
  <c r="H20" i="1"/>
  <c r="H23" i="1"/>
  <c r="H24" i="1"/>
  <c r="H25" i="1"/>
  <c r="H26" i="1"/>
  <c r="H27" i="1"/>
  <c r="H28" i="1"/>
  <c r="H29" i="1"/>
  <c r="H30" i="1"/>
  <c r="H31" i="1"/>
  <c r="H33" i="1"/>
  <c r="H34" i="1"/>
  <c r="G13" i="1"/>
  <c r="G14" i="1"/>
  <c r="G15" i="1"/>
  <c r="G16" i="1"/>
  <c r="G17" i="1"/>
  <c r="G18" i="1"/>
  <c r="G19" i="1"/>
  <c r="G20" i="1"/>
  <c r="G23" i="1"/>
  <c r="G24" i="1"/>
  <c r="G25" i="1"/>
  <c r="G26" i="1"/>
  <c r="G27" i="1"/>
  <c r="G28" i="1"/>
  <c r="G29" i="1"/>
  <c r="G30" i="1"/>
  <c r="G31" i="1"/>
  <c r="G33" i="1"/>
  <c r="G34" i="1"/>
  <c r="D22" i="1"/>
  <c r="D21" i="1" s="1"/>
  <c r="H21" i="1" s="1"/>
  <c r="D38" i="1"/>
  <c r="H38" i="1" s="1"/>
  <c r="D32" i="1"/>
  <c r="G32" i="1" s="1"/>
  <c r="D10" i="1"/>
  <c r="D11" i="1" s="1"/>
  <c r="G11" i="1" s="1"/>
  <c r="H9" i="1"/>
  <c r="G9" i="1"/>
  <c r="J12" i="1" l="1"/>
  <c r="I36" i="1"/>
  <c r="D40" i="1"/>
  <c r="G10" i="1"/>
  <c r="H22" i="1"/>
  <c r="I35" i="1"/>
  <c r="G22" i="1"/>
  <c r="I22" i="1" s="1"/>
  <c r="G21" i="1"/>
  <c r="H32" i="1"/>
  <c r="I32" i="1" s="1"/>
  <c r="H11" i="1"/>
  <c r="I11" i="1" s="1"/>
  <c r="G38" i="1"/>
  <c r="I38" i="1" s="1"/>
  <c r="H10" i="1"/>
  <c r="I34" i="1"/>
  <c r="I33" i="1"/>
  <c r="I31" i="1"/>
  <c r="I30" i="1"/>
  <c r="I23" i="1"/>
  <c r="I26" i="1"/>
  <c r="I28" i="1"/>
  <c r="I27" i="1"/>
  <c r="I25" i="1"/>
  <c r="I24" i="1"/>
  <c r="I19" i="1"/>
  <c r="I20" i="1"/>
  <c r="I18" i="1"/>
  <c r="I14" i="1"/>
  <c r="I16" i="1"/>
  <c r="I15" i="1"/>
  <c r="I9" i="1"/>
  <c r="I29" i="1"/>
  <c r="I17" i="1"/>
  <c r="I13" i="1"/>
  <c r="D41" i="1" l="1"/>
  <c r="G40" i="1"/>
  <c r="H40" i="1"/>
  <c r="I21" i="1"/>
  <c r="I10" i="1"/>
  <c r="I40" i="1" l="1"/>
  <c r="H41" i="1"/>
  <c r="H42" i="1" s="1"/>
  <c r="G41" i="1"/>
  <c r="G42" i="1" s="1"/>
  <c r="I41" i="1" l="1"/>
  <c r="I42" i="1" s="1"/>
</calcChain>
</file>

<file path=xl/sharedStrings.xml><?xml version="1.0" encoding="utf-8"?>
<sst xmlns="http://schemas.openxmlformats.org/spreadsheetml/2006/main" count="88" uniqueCount="57">
  <si>
    <t>Количество 
(объем работ)</t>
  </si>
  <si>
    <t>Единица измерения</t>
  </si>
  <si>
    <t>№ п/п</t>
  </si>
  <si>
    <t>Цена за ед. работы, вкл НДС, руб.</t>
  </si>
  <si>
    <t>Ст-ть материалов ВСЕГО, 
вкл НДС, руб.</t>
  </si>
  <si>
    <t>Ст-ть работ ВСЕГО, 
вкл НДС, руб.</t>
  </si>
  <si>
    <t>Ст-ть  материалы и работ, ВСЕГО, вкл. НДС</t>
  </si>
  <si>
    <t>Примечание</t>
  </si>
  <si>
    <t>м3</t>
  </si>
  <si>
    <t>т</t>
  </si>
  <si>
    <t>Всего:</t>
  </si>
  <si>
    <t>Распорная система</t>
  </si>
  <si>
    <t>Пионернаый котлован</t>
  </si>
  <si>
    <t>Разработка грунта с погрузкой в автосамосвал</t>
  </si>
  <si>
    <t>Вывоз грунта</t>
  </si>
  <si>
    <t>Утилизация грунта с предоставлением талонов</t>
  </si>
  <si>
    <t>Двутавры 45Б1</t>
  </si>
  <si>
    <t>Двутавры 50Б1</t>
  </si>
  <si>
    <t>Двутавры 60Б1</t>
  </si>
  <si>
    <t>Двутавры 60Б2</t>
  </si>
  <si>
    <t>Трубы ∅325х6</t>
  </si>
  <si>
    <t>Трубы ∅530х8</t>
  </si>
  <si>
    <t>Трубы ∅530х10</t>
  </si>
  <si>
    <t>Трубы ∅630х10</t>
  </si>
  <si>
    <t>Трубы ∅720х10</t>
  </si>
  <si>
    <t>Трубы ∅820х10</t>
  </si>
  <si>
    <t>Трубы ∅920х10</t>
  </si>
  <si>
    <t>Трубы ∅1020х10</t>
  </si>
  <si>
    <t>Трубы ∅1020х12</t>
  </si>
  <si>
    <t>Трубы ∅1020х14</t>
  </si>
  <si>
    <t>Прокат листовой 8 мм</t>
  </si>
  <si>
    <t>Прокат листовой 10 мм</t>
  </si>
  <si>
    <t>Прокат листовой 12 мм</t>
  </si>
  <si>
    <t>Прокат листовой 14 мм</t>
  </si>
  <si>
    <t>Прокат листовой 16 мм</t>
  </si>
  <si>
    <t>Прокат листовой 20 мм</t>
  </si>
  <si>
    <t>Прокат листовой 22 мм</t>
  </si>
  <si>
    <t>Демонтаж контрфорсов "стены в грунте"</t>
  </si>
  <si>
    <t>Демонтаж распорной системы</t>
  </si>
  <si>
    <t>Возврат стоимости за металл (УКАЗАТЬ РАСЦЕНКУ СО ЗНАКОМ "-")</t>
  </si>
  <si>
    <t>Трубы ∅720х10 (сваи-стойки)</t>
  </si>
  <si>
    <t>Цена за ед. материалов, вкл НДС, руб.</t>
  </si>
  <si>
    <t>Демонтаж контрфорсов</t>
  </si>
  <si>
    <t>Сталь угловая 80х6</t>
  </si>
  <si>
    <t>Сталь угловая 25х5</t>
  </si>
  <si>
    <t xml:space="preserve">Предмет тендера: </t>
  </si>
  <si>
    <t xml:space="preserve">Объект: </t>
  </si>
  <si>
    <t>Наименование контрагента</t>
  </si>
  <si>
    <t>ИНН</t>
  </si>
  <si>
    <t>Адрес (юр., факт.)</t>
  </si>
  <si>
    <t>Пресненский Вал 27/5</t>
  </si>
  <si>
    <t>Наименование комплексов (видов) работ</t>
  </si>
  <si>
    <t>Сроки производства работ</t>
  </si>
  <si>
    <t>Календарных дней</t>
  </si>
  <si>
    <t>№</t>
  </si>
  <si>
    <t>Монтаж распорной системы</t>
  </si>
  <si>
    <t>Монтаж распорной системы (включая демонтаж контрфорсов)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</si>
</sst>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</font>
    <font>
      <sz val="14"/>
      <name val="Times New Roman"/>
      <family val="1"/>
    </font>
    <font>
      <b/>
      <sz val="12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4" fontId="1" fillId="0" borderId="1" xfId="0" applyNumberFormat="1" applyFont="1" applyBorder="1" applyAlignment="1">
      <alignment vertical="center"/>
    </xf>
    <xf numFmtId="0" fontId="3" fillId="0" borderId="0" xfId="0" applyFont="1"/>
    <xf numFmtId="49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/>
    <xf numFmtId="4" fontId="1" fillId="0" borderId="3" xfId="0" applyNumberFormat="1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4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1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43" fontId="2" fillId="0" borderId="5" xfId="0" applyNumberFormat="1" applyFont="1" applyBorder="1" applyAlignment="1">
      <alignment vertical="center"/>
    </xf>
    <xf numFmtId="43" fontId="1" fillId="3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2:J47"/>
  <sheetViews>
    <sheetView tabSelected="1" topLeftCell="A27" zoomScale="70" zoomScaleNormal="70" workbookViewId="0">
      <selection activeCell="G45" sqref="G45"/>
    </sheetView>
  </sheetViews>
  <sheetFormatPr defaultRowHeight="14.5" x14ac:dyDescent="0.35"/>
  <cols>
    <col min="2" max="2" width="64.7265625" customWidth="1"/>
    <col min="3" max="3" width="12.81640625" customWidth="1"/>
    <col min="4" max="4" width="13.1796875" bestFit="1" customWidth="1"/>
    <col min="5" max="6" width="12.26953125" style="4" customWidth="1"/>
    <col min="7" max="7" width="17.54296875" style="4" customWidth="1"/>
    <col min="8" max="8" width="14.81640625" style="4" customWidth="1"/>
    <col min="9" max="9" width="16.54296875" style="4" customWidth="1"/>
    <col min="10" max="10" width="51.7265625" style="4" customWidth="1"/>
  </cols>
  <sheetData>
    <row r="2" spans="1:10" ht="25" customHeight="1" x14ac:dyDescent="0.35">
      <c r="A2" s="31" t="s">
        <v>45</v>
      </c>
      <c r="B2" s="32"/>
      <c r="C2" s="33" t="s">
        <v>11</v>
      </c>
      <c r="D2" s="33"/>
      <c r="E2" s="34"/>
    </row>
    <row r="3" spans="1:10" ht="25" customHeight="1" x14ac:dyDescent="0.35">
      <c r="A3" s="31" t="s">
        <v>46</v>
      </c>
      <c r="B3" s="32"/>
      <c r="C3" s="33" t="s">
        <v>50</v>
      </c>
      <c r="D3" s="33"/>
      <c r="E3" s="34"/>
    </row>
    <row r="4" spans="1:10" ht="25" customHeight="1" x14ac:dyDescent="0.35">
      <c r="G4" s="35" t="s">
        <v>47</v>
      </c>
      <c r="H4" s="36"/>
      <c r="I4" s="37"/>
      <c r="J4" s="38"/>
    </row>
    <row r="5" spans="1:10" ht="25" customHeight="1" x14ac:dyDescent="0.35">
      <c r="G5" s="35" t="s">
        <v>48</v>
      </c>
      <c r="H5" s="36"/>
      <c r="I5" s="37"/>
      <c r="J5" s="38"/>
    </row>
    <row r="6" spans="1:10" ht="25" customHeight="1" thickBot="1" x14ac:dyDescent="0.4">
      <c r="G6" s="35" t="s">
        <v>49</v>
      </c>
      <c r="H6" s="36"/>
      <c r="I6" s="37"/>
      <c r="J6" s="38"/>
    </row>
    <row r="7" spans="1:10" ht="52.5" thickBot="1" x14ac:dyDescent="0.4">
      <c r="A7" s="10" t="s">
        <v>2</v>
      </c>
      <c r="B7" s="11" t="s">
        <v>51</v>
      </c>
      <c r="C7" s="11" t="s">
        <v>1</v>
      </c>
      <c r="D7" s="11" t="s">
        <v>0</v>
      </c>
      <c r="E7" s="15" t="s">
        <v>41</v>
      </c>
      <c r="F7" s="16" t="s">
        <v>3</v>
      </c>
      <c r="G7" s="15" t="s">
        <v>4</v>
      </c>
      <c r="H7" s="15" t="s">
        <v>5</v>
      </c>
      <c r="I7" s="17" t="s">
        <v>6</v>
      </c>
      <c r="J7" s="18" t="s">
        <v>7</v>
      </c>
    </row>
    <row r="8" spans="1:10" s="6" customFormat="1" ht="25" customHeight="1" x14ac:dyDescent="0.35">
      <c r="A8" s="7"/>
      <c r="B8" s="3" t="s">
        <v>12</v>
      </c>
      <c r="C8" s="3"/>
      <c r="D8" s="3"/>
      <c r="E8" s="12"/>
      <c r="F8" s="12"/>
      <c r="G8" s="5"/>
      <c r="H8" s="5"/>
      <c r="I8" s="5"/>
      <c r="J8" s="8"/>
    </row>
    <row r="9" spans="1:10" ht="17" customHeight="1" x14ac:dyDescent="0.35">
      <c r="A9" s="19">
        <v>1</v>
      </c>
      <c r="B9" s="13" t="s">
        <v>13</v>
      </c>
      <c r="C9" s="2" t="s">
        <v>8</v>
      </c>
      <c r="D9" s="1">
        <v>2421.4</v>
      </c>
      <c r="E9" s="28"/>
      <c r="F9" s="28"/>
      <c r="G9" s="25">
        <f t="shared" ref="G9:G41" si="0">D9*E9</f>
        <v>0</v>
      </c>
      <c r="H9" s="25">
        <f t="shared" ref="H9:H41" si="1">D9*F9</f>
        <v>0</v>
      </c>
      <c r="I9" s="25">
        <f t="shared" ref="I9:I11" si="2">G9+H9</f>
        <v>0</v>
      </c>
      <c r="J9" s="9"/>
    </row>
    <row r="10" spans="1:10" ht="17" customHeight="1" x14ac:dyDescent="0.35">
      <c r="A10" s="19">
        <v>2</v>
      </c>
      <c r="B10" s="13" t="s">
        <v>14</v>
      </c>
      <c r="C10" s="2" t="s">
        <v>9</v>
      </c>
      <c r="D10" s="1">
        <f>ROUND(D9*1.7,1)</f>
        <v>4116.3999999999996</v>
      </c>
      <c r="E10" s="28"/>
      <c r="F10" s="28"/>
      <c r="G10" s="25">
        <f t="shared" si="0"/>
        <v>0</v>
      </c>
      <c r="H10" s="25">
        <f t="shared" si="1"/>
        <v>0</v>
      </c>
      <c r="I10" s="25">
        <f t="shared" ref="I10" si="3">G10+H10</f>
        <v>0</v>
      </c>
      <c r="J10" s="9"/>
    </row>
    <row r="11" spans="1:10" ht="17" customHeight="1" x14ac:dyDescent="0.35">
      <c r="A11" s="19">
        <v>3</v>
      </c>
      <c r="B11" s="13" t="s">
        <v>15</v>
      </c>
      <c r="C11" s="2" t="s">
        <v>9</v>
      </c>
      <c r="D11" s="1">
        <f>D10</f>
        <v>4116.3999999999996</v>
      </c>
      <c r="E11" s="28"/>
      <c r="F11" s="28"/>
      <c r="G11" s="25">
        <f t="shared" si="0"/>
        <v>0</v>
      </c>
      <c r="H11" s="25">
        <f t="shared" si="1"/>
        <v>0</v>
      </c>
      <c r="I11" s="25">
        <f t="shared" si="2"/>
        <v>0</v>
      </c>
      <c r="J11" s="9"/>
    </row>
    <row r="12" spans="1:10" s="6" customFormat="1" ht="25" customHeight="1" x14ac:dyDescent="0.35">
      <c r="A12" s="19"/>
      <c r="B12" s="3" t="s">
        <v>55</v>
      </c>
      <c r="C12" s="3"/>
      <c r="D12" s="29"/>
      <c r="E12" s="26"/>
      <c r="F12" s="26"/>
      <c r="G12" s="25"/>
      <c r="H12" s="25"/>
      <c r="I12" s="25"/>
      <c r="J12" s="30">
        <f>SUM(D13:D36)</f>
        <v>680</v>
      </c>
    </row>
    <row r="13" spans="1:10" ht="17" customHeight="1" x14ac:dyDescent="0.35">
      <c r="A13" s="19">
        <v>4</v>
      </c>
      <c r="B13" s="13" t="s">
        <v>16</v>
      </c>
      <c r="C13" s="2" t="s">
        <v>9</v>
      </c>
      <c r="D13" s="1">
        <v>40.32</v>
      </c>
      <c r="E13" s="28"/>
      <c r="F13" s="28"/>
      <c r="G13" s="25">
        <f t="shared" si="0"/>
        <v>0</v>
      </c>
      <c r="H13" s="25">
        <f t="shared" si="1"/>
        <v>0</v>
      </c>
      <c r="I13" s="25">
        <f t="shared" ref="I13:I41" si="4">G13+H13</f>
        <v>0</v>
      </c>
      <c r="J13" s="9"/>
    </row>
    <row r="14" spans="1:10" ht="17" customHeight="1" x14ac:dyDescent="0.35">
      <c r="A14" s="19">
        <v>5</v>
      </c>
      <c r="B14" s="13" t="s">
        <v>17</v>
      </c>
      <c r="C14" s="2" t="s">
        <v>9</v>
      </c>
      <c r="D14" s="1">
        <v>51.83</v>
      </c>
      <c r="E14" s="28"/>
      <c r="F14" s="28"/>
      <c r="G14" s="25">
        <f t="shared" si="0"/>
        <v>0</v>
      </c>
      <c r="H14" s="25">
        <f t="shared" si="1"/>
        <v>0</v>
      </c>
      <c r="I14" s="25">
        <f t="shared" ref="I14:I15" si="5">G14+H14</f>
        <v>0</v>
      </c>
      <c r="J14" s="9"/>
    </row>
    <row r="15" spans="1:10" ht="17" customHeight="1" x14ac:dyDescent="0.35">
      <c r="A15" s="19">
        <v>6</v>
      </c>
      <c r="B15" s="13" t="s">
        <v>18</v>
      </c>
      <c r="C15" s="2" t="s">
        <v>9</v>
      </c>
      <c r="D15" s="1">
        <v>57.61</v>
      </c>
      <c r="E15" s="28"/>
      <c r="F15" s="28"/>
      <c r="G15" s="25">
        <f t="shared" si="0"/>
        <v>0</v>
      </c>
      <c r="H15" s="25">
        <f t="shared" si="1"/>
        <v>0</v>
      </c>
      <c r="I15" s="25">
        <f t="shared" si="5"/>
        <v>0</v>
      </c>
      <c r="J15" s="9"/>
    </row>
    <row r="16" spans="1:10" ht="17" customHeight="1" x14ac:dyDescent="0.35">
      <c r="A16" s="19">
        <v>7</v>
      </c>
      <c r="B16" s="13" t="s">
        <v>19</v>
      </c>
      <c r="C16" s="2" t="s">
        <v>9</v>
      </c>
      <c r="D16" s="1">
        <v>64.25</v>
      </c>
      <c r="E16" s="28"/>
      <c r="F16" s="28"/>
      <c r="G16" s="25">
        <f t="shared" si="0"/>
        <v>0</v>
      </c>
      <c r="H16" s="25">
        <f t="shared" si="1"/>
        <v>0</v>
      </c>
      <c r="I16" s="25">
        <f t="shared" ref="I16" si="6">G16+H16</f>
        <v>0</v>
      </c>
      <c r="J16" s="9"/>
    </row>
    <row r="17" spans="1:10" ht="17" customHeight="1" x14ac:dyDescent="0.35">
      <c r="A17" s="19">
        <v>8</v>
      </c>
      <c r="B17" s="13" t="s">
        <v>20</v>
      </c>
      <c r="C17" s="2" t="s">
        <v>9</v>
      </c>
      <c r="D17" s="1">
        <v>9.31</v>
      </c>
      <c r="E17" s="28"/>
      <c r="F17" s="28"/>
      <c r="G17" s="25">
        <f t="shared" si="0"/>
        <v>0</v>
      </c>
      <c r="H17" s="25">
        <f t="shared" si="1"/>
        <v>0</v>
      </c>
      <c r="I17" s="25">
        <f t="shared" si="4"/>
        <v>0</v>
      </c>
      <c r="J17" s="9"/>
    </row>
    <row r="18" spans="1:10" ht="17" customHeight="1" x14ac:dyDescent="0.35">
      <c r="A18" s="19">
        <v>9</v>
      </c>
      <c r="B18" s="13" t="s">
        <v>21</v>
      </c>
      <c r="C18" s="2" t="s">
        <v>9</v>
      </c>
      <c r="D18" s="1">
        <v>31.76</v>
      </c>
      <c r="E18" s="28"/>
      <c r="F18" s="28"/>
      <c r="G18" s="25">
        <f t="shared" si="0"/>
        <v>0</v>
      </c>
      <c r="H18" s="25">
        <f t="shared" si="1"/>
        <v>0</v>
      </c>
      <c r="I18" s="25">
        <f t="shared" ref="I18:I19" si="7">G18+H18</f>
        <v>0</v>
      </c>
      <c r="J18" s="9"/>
    </row>
    <row r="19" spans="1:10" ht="17" customHeight="1" x14ac:dyDescent="0.35">
      <c r="A19" s="19">
        <v>10</v>
      </c>
      <c r="B19" s="13" t="s">
        <v>22</v>
      </c>
      <c r="C19" s="2" t="s">
        <v>9</v>
      </c>
      <c r="D19" s="1">
        <v>2.44</v>
      </c>
      <c r="E19" s="28"/>
      <c r="F19" s="28"/>
      <c r="G19" s="25">
        <f t="shared" si="0"/>
        <v>0</v>
      </c>
      <c r="H19" s="25">
        <f t="shared" si="1"/>
        <v>0</v>
      </c>
      <c r="I19" s="25">
        <f t="shared" si="7"/>
        <v>0</v>
      </c>
      <c r="J19" s="9"/>
    </row>
    <row r="20" spans="1:10" ht="17" customHeight="1" x14ac:dyDescent="0.35">
      <c r="A20" s="19">
        <v>11</v>
      </c>
      <c r="B20" s="13" t="s">
        <v>23</v>
      </c>
      <c r="C20" s="2" t="s">
        <v>9</v>
      </c>
      <c r="D20" s="1">
        <v>46.43</v>
      </c>
      <c r="E20" s="28"/>
      <c r="F20" s="28"/>
      <c r="G20" s="25">
        <f t="shared" si="0"/>
        <v>0</v>
      </c>
      <c r="H20" s="25">
        <f t="shared" si="1"/>
        <v>0</v>
      </c>
      <c r="I20" s="25">
        <f t="shared" ref="I20:I24" si="8">G20+H20</f>
        <v>0</v>
      </c>
      <c r="J20" s="9"/>
    </row>
    <row r="21" spans="1:10" ht="17" customHeight="1" x14ac:dyDescent="0.35">
      <c r="A21" s="19">
        <v>12</v>
      </c>
      <c r="B21" s="13" t="s">
        <v>24</v>
      </c>
      <c r="C21" s="2" t="s">
        <v>9</v>
      </c>
      <c r="D21" s="1">
        <f>141.28-D22</f>
        <v>90.05</v>
      </c>
      <c r="E21" s="28"/>
      <c r="F21" s="28"/>
      <c r="G21" s="25">
        <f t="shared" si="0"/>
        <v>0</v>
      </c>
      <c r="H21" s="25">
        <f t="shared" si="1"/>
        <v>0</v>
      </c>
      <c r="I21" s="25">
        <f t="shared" si="8"/>
        <v>0</v>
      </c>
      <c r="J21" s="9"/>
    </row>
    <row r="22" spans="1:10" ht="17" customHeight="1" x14ac:dyDescent="0.35">
      <c r="A22" s="19">
        <v>13</v>
      </c>
      <c r="B22" s="13" t="s">
        <v>40</v>
      </c>
      <c r="C22" s="2" t="s">
        <v>9</v>
      </c>
      <c r="D22" s="1">
        <f>51.23</f>
        <v>51.23</v>
      </c>
      <c r="E22" s="28"/>
      <c r="F22" s="28"/>
      <c r="G22" s="25">
        <f t="shared" si="0"/>
        <v>0</v>
      </c>
      <c r="H22" s="25">
        <f t="shared" si="1"/>
        <v>0</v>
      </c>
      <c r="I22" s="25">
        <f t="shared" ref="I22" si="9">G22+H22</f>
        <v>0</v>
      </c>
      <c r="J22" s="9"/>
    </row>
    <row r="23" spans="1:10" ht="17" customHeight="1" x14ac:dyDescent="0.35">
      <c r="A23" s="19">
        <v>14</v>
      </c>
      <c r="B23" s="13" t="s">
        <v>25</v>
      </c>
      <c r="C23" s="2" t="s">
        <v>9</v>
      </c>
      <c r="D23" s="1">
        <v>20.73</v>
      </c>
      <c r="E23" s="28"/>
      <c r="F23" s="28"/>
      <c r="G23" s="25">
        <f t="shared" si="0"/>
        <v>0</v>
      </c>
      <c r="H23" s="25">
        <f t="shared" si="1"/>
        <v>0</v>
      </c>
      <c r="I23" s="25">
        <f t="shared" si="8"/>
        <v>0</v>
      </c>
      <c r="J23" s="9"/>
    </row>
    <row r="24" spans="1:10" ht="17" customHeight="1" x14ac:dyDescent="0.35">
      <c r="A24" s="19">
        <v>15</v>
      </c>
      <c r="B24" s="13" t="s">
        <v>26</v>
      </c>
      <c r="C24" s="2" t="s">
        <v>9</v>
      </c>
      <c r="D24" s="1">
        <v>55.34</v>
      </c>
      <c r="E24" s="28"/>
      <c r="F24" s="28"/>
      <c r="G24" s="25">
        <f t="shared" si="0"/>
        <v>0</v>
      </c>
      <c r="H24" s="25">
        <f t="shared" si="1"/>
        <v>0</v>
      </c>
      <c r="I24" s="25">
        <f t="shared" si="8"/>
        <v>0</v>
      </c>
      <c r="J24" s="9"/>
    </row>
    <row r="25" spans="1:10" ht="17" customHeight="1" x14ac:dyDescent="0.35">
      <c r="A25" s="19">
        <v>16</v>
      </c>
      <c r="B25" s="13" t="s">
        <v>27</v>
      </c>
      <c r="C25" s="2" t="s">
        <v>9</v>
      </c>
      <c r="D25" s="1">
        <v>5.34</v>
      </c>
      <c r="E25" s="28"/>
      <c r="F25" s="28"/>
      <c r="G25" s="25">
        <f t="shared" si="0"/>
        <v>0</v>
      </c>
      <c r="H25" s="25">
        <f t="shared" si="1"/>
        <v>0</v>
      </c>
      <c r="I25" s="25">
        <f t="shared" ref="I25:I26" si="10">G25+H25</f>
        <v>0</v>
      </c>
      <c r="J25" s="9"/>
    </row>
    <row r="26" spans="1:10" ht="17" customHeight="1" x14ac:dyDescent="0.35">
      <c r="A26" s="19">
        <v>17</v>
      </c>
      <c r="B26" s="13" t="s">
        <v>28</v>
      </c>
      <c r="C26" s="2" t="s">
        <v>9</v>
      </c>
      <c r="D26" s="1">
        <v>31.93</v>
      </c>
      <c r="E26" s="28"/>
      <c r="F26" s="28"/>
      <c r="G26" s="25">
        <f t="shared" si="0"/>
        <v>0</v>
      </c>
      <c r="H26" s="25">
        <f t="shared" si="1"/>
        <v>0</v>
      </c>
      <c r="I26" s="25">
        <f t="shared" si="10"/>
        <v>0</v>
      </c>
      <c r="J26" s="9"/>
    </row>
    <row r="27" spans="1:10" ht="17" customHeight="1" x14ac:dyDescent="0.35">
      <c r="A27" s="19">
        <v>18</v>
      </c>
      <c r="B27" s="13" t="s">
        <v>29</v>
      </c>
      <c r="C27" s="2" t="s">
        <v>9</v>
      </c>
      <c r="D27" s="1">
        <v>17.649999999999999</v>
      </c>
      <c r="E27" s="28"/>
      <c r="F27" s="28"/>
      <c r="G27" s="25">
        <f t="shared" si="0"/>
        <v>0</v>
      </c>
      <c r="H27" s="25">
        <f t="shared" si="1"/>
        <v>0</v>
      </c>
      <c r="I27" s="25">
        <f t="shared" ref="I27:I28" si="11">G27+H27</f>
        <v>0</v>
      </c>
      <c r="J27" s="9"/>
    </row>
    <row r="28" spans="1:10" ht="17" customHeight="1" x14ac:dyDescent="0.35">
      <c r="A28" s="19">
        <v>19</v>
      </c>
      <c r="B28" s="13" t="s">
        <v>30</v>
      </c>
      <c r="C28" s="2" t="s">
        <v>9</v>
      </c>
      <c r="D28" s="1">
        <v>0.19</v>
      </c>
      <c r="E28" s="28"/>
      <c r="F28" s="28"/>
      <c r="G28" s="25">
        <f t="shared" si="0"/>
        <v>0</v>
      </c>
      <c r="H28" s="25">
        <f t="shared" si="1"/>
        <v>0</v>
      </c>
      <c r="I28" s="25">
        <f t="shared" si="11"/>
        <v>0</v>
      </c>
      <c r="J28" s="9"/>
    </row>
    <row r="29" spans="1:10" ht="17" customHeight="1" x14ac:dyDescent="0.35">
      <c r="A29" s="19">
        <v>20</v>
      </c>
      <c r="B29" s="13" t="s">
        <v>31</v>
      </c>
      <c r="C29" s="2" t="s">
        <v>9</v>
      </c>
      <c r="D29" s="1">
        <v>13.82</v>
      </c>
      <c r="E29" s="28"/>
      <c r="F29" s="28"/>
      <c r="G29" s="25">
        <f t="shared" si="0"/>
        <v>0</v>
      </c>
      <c r="H29" s="25">
        <f t="shared" si="1"/>
        <v>0</v>
      </c>
      <c r="I29" s="25">
        <f t="shared" si="4"/>
        <v>0</v>
      </c>
      <c r="J29" s="9"/>
    </row>
    <row r="30" spans="1:10" ht="17" customHeight="1" x14ac:dyDescent="0.35">
      <c r="A30" s="19">
        <v>21</v>
      </c>
      <c r="B30" s="13" t="s">
        <v>32</v>
      </c>
      <c r="C30" s="2" t="s">
        <v>9</v>
      </c>
      <c r="D30" s="1">
        <v>8.41</v>
      </c>
      <c r="E30" s="28"/>
      <c r="F30" s="28"/>
      <c r="G30" s="25">
        <f t="shared" si="0"/>
        <v>0</v>
      </c>
      <c r="H30" s="25">
        <f t="shared" si="1"/>
        <v>0</v>
      </c>
      <c r="I30" s="25">
        <f t="shared" ref="I30" si="12">G30+H30</f>
        <v>0</v>
      </c>
      <c r="J30" s="9"/>
    </row>
    <row r="31" spans="1:10" ht="17" customHeight="1" x14ac:dyDescent="0.35">
      <c r="A31" s="19">
        <v>22</v>
      </c>
      <c r="B31" s="13" t="s">
        <v>33</v>
      </c>
      <c r="C31" s="2" t="s">
        <v>9</v>
      </c>
      <c r="D31" s="1">
        <v>0.57999999999999996</v>
      </c>
      <c r="E31" s="28"/>
      <c r="F31" s="28"/>
      <c r="G31" s="25">
        <f t="shared" si="0"/>
        <v>0</v>
      </c>
      <c r="H31" s="25">
        <f t="shared" si="1"/>
        <v>0</v>
      </c>
      <c r="I31" s="25">
        <f t="shared" ref="I31" si="13">G31+H31</f>
        <v>0</v>
      </c>
      <c r="J31" s="9"/>
    </row>
    <row r="32" spans="1:10" ht="17" customHeight="1" x14ac:dyDescent="0.35">
      <c r="A32" s="19">
        <v>23</v>
      </c>
      <c r="B32" s="13" t="s">
        <v>34</v>
      </c>
      <c r="C32" s="2" t="s">
        <v>9</v>
      </c>
      <c r="D32" s="1">
        <f>26.01-5.58</f>
        <v>20.43</v>
      </c>
      <c r="E32" s="28"/>
      <c r="F32" s="28"/>
      <c r="G32" s="25">
        <f t="shared" si="0"/>
        <v>0</v>
      </c>
      <c r="H32" s="25">
        <f t="shared" si="1"/>
        <v>0</v>
      </c>
      <c r="I32" s="25">
        <f t="shared" ref="I32" si="14">G32+H32</f>
        <v>0</v>
      </c>
      <c r="J32" s="9"/>
    </row>
    <row r="33" spans="1:10" ht="17" customHeight="1" x14ac:dyDescent="0.35">
      <c r="A33" s="19">
        <v>24</v>
      </c>
      <c r="B33" s="13" t="s">
        <v>35</v>
      </c>
      <c r="C33" s="2" t="s">
        <v>9</v>
      </c>
      <c r="D33" s="1">
        <v>38.14</v>
      </c>
      <c r="E33" s="28"/>
      <c r="F33" s="28"/>
      <c r="G33" s="25">
        <f t="shared" si="0"/>
        <v>0</v>
      </c>
      <c r="H33" s="25">
        <f t="shared" si="1"/>
        <v>0</v>
      </c>
      <c r="I33" s="25">
        <f t="shared" ref="I33" si="15">G33+H33</f>
        <v>0</v>
      </c>
      <c r="J33" s="9"/>
    </row>
    <row r="34" spans="1:10" ht="17" customHeight="1" x14ac:dyDescent="0.35">
      <c r="A34" s="19">
        <v>25</v>
      </c>
      <c r="B34" s="13" t="s">
        <v>36</v>
      </c>
      <c r="C34" s="2" t="s">
        <v>9</v>
      </c>
      <c r="D34" s="1">
        <v>20.34</v>
      </c>
      <c r="E34" s="28"/>
      <c r="F34" s="28"/>
      <c r="G34" s="25">
        <f t="shared" si="0"/>
        <v>0</v>
      </c>
      <c r="H34" s="25">
        <f t="shared" si="1"/>
        <v>0</v>
      </c>
      <c r="I34" s="25">
        <f t="shared" ref="I34:I35" si="16">G34+H34</f>
        <v>0</v>
      </c>
      <c r="J34" s="9"/>
    </row>
    <row r="35" spans="1:10" ht="17" customHeight="1" x14ac:dyDescent="0.35">
      <c r="A35" s="19">
        <v>26</v>
      </c>
      <c r="B35" s="13" t="s">
        <v>43</v>
      </c>
      <c r="C35" s="2" t="s">
        <v>9</v>
      </c>
      <c r="D35" s="1">
        <v>1.69</v>
      </c>
      <c r="E35" s="28"/>
      <c r="F35" s="28"/>
      <c r="G35" s="25">
        <f t="shared" ref="G35" si="17">D35*E35</f>
        <v>0</v>
      </c>
      <c r="H35" s="25">
        <f t="shared" ref="H35" si="18">D35*F35</f>
        <v>0</v>
      </c>
      <c r="I35" s="25">
        <f t="shared" si="16"/>
        <v>0</v>
      </c>
      <c r="J35" s="9"/>
    </row>
    <row r="36" spans="1:10" ht="17" customHeight="1" x14ac:dyDescent="0.35">
      <c r="A36" s="19">
        <v>27</v>
      </c>
      <c r="B36" s="13" t="s">
        <v>44</v>
      </c>
      <c r="C36" s="2" t="s">
        <v>9</v>
      </c>
      <c r="D36" s="1">
        <v>0.18</v>
      </c>
      <c r="E36" s="28"/>
      <c r="F36" s="28"/>
      <c r="G36" s="25">
        <f t="shared" ref="G36" si="19">D36*E36</f>
        <v>0</v>
      </c>
      <c r="H36" s="25">
        <f t="shared" ref="H36" si="20">D36*F36</f>
        <v>0</v>
      </c>
      <c r="I36" s="25">
        <f t="shared" ref="I36" si="21">G36+H36</f>
        <v>0</v>
      </c>
      <c r="J36" s="9"/>
    </row>
    <row r="37" spans="1:10" s="6" customFormat="1" ht="25" customHeight="1" x14ac:dyDescent="0.35">
      <c r="A37" s="19"/>
      <c r="B37" s="3" t="s">
        <v>42</v>
      </c>
      <c r="C37" s="3"/>
      <c r="D37" s="3"/>
      <c r="E37" s="26"/>
      <c r="F37" s="26"/>
      <c r="G37" s="25"/>
      <c r="H37" s="25"/>
      <c r="I37" s="25"/>
      <c r="J37" s="8"/>
    </row>
    <row r="38" spans="1:10" ht="17" customHeight="1" x14ac:dyDescent="0.35">
      <c r="A38" s="19">
        <v>28</v>
      </c>
      <c r="B38" s="13" t="s">
        <v>37</v>
      </c>
      <c r="C38" s="2" t="s">
        <v>8</v>
      </c>
      <c r="D38" s="14">
        <f>3.4*17.9*0.8*24</f>
        <v>1168.5119999999999</v>
      </c>
      <c r="E38" s="28"/>
      <c r="F38" s="28"/>
      <c r="G38" s="25">
        <f t="shared" si="0"/>
        <v>0</v>
      </c>
      <c r="H38" s="25">
        <f t="shared" si="1"/>
        <v>0</v>
      </c>
      <c r="I38" s="25">
        <f t="shared" si="4"/>
        <v>0</v>
      </c>
      <c r="J38" s="9"/>
    </row>
    <row r="39" spans="1:10" s="6" customFormat="1" ht="25" customHeight="1" x14ac:dyDescent="0.35">
      <c r="A39" s="19"/>
      <c r="B39" s="3" t="s">
        <v>38</v>
      </c>
      <c r="C39" s="3"/>
      <c r="D39" s="3"/>
      <c r="E39" s="26"/>
      <c r="F39" s="26"/>
      <c r="G39" s="25"/>
      <c r="H39" s="25"/>
      <c r="I39" s="25"/>
      <c r="J39" s="8"/>
    </row>
    <row r="40" spans="1:10" ht="17" customHeight="1" x14ac:dyDescent="0.35">
      <c r="A40" s="19">
        <v>29</v>
      </c>
      <c r="B40" s="13" t="s">
        <v>38</v>
      </c>
      <c r="C40" s="2" t="s">
        <v>9</v>
      </c>
      <c r="D40" s="1">
        <f>SUM(D13:D36)-ROUND(14*3*0.1751, 2)</f>
        <v>672.65</v>
      </c>
      <c r="E40" s="28"/>
      <c r="F40" s="28"/>
      <c r="G40" s="25">
        <f t="shared" si="0"/>
        <v>0</v>
      </c>
      <c r="H40" s="25">
        <f t="shared" si="1"/>
        <v>0</v>
      </c>
      <c r="I40" s="25">
        <f t="shared" si="4"/>
        <v>0</v>
      </c>
      <c r="J40" s="9"/>
    </row>
    <row r="41" spans="1:10" ht="17" customHeight="1" x14ac:dyDescent="0.35">
      <c r="A41" s="19">
        <v>30</v>
      </c>
      <c r="B41" s="13" t="s">
        <v>39</v>
      </c>
      <c r="C41" s="2" t="s">
        <v>9</v>
      </c>
      <c r="D41" s="1">
        <f>D40</f>
        <v>672.65</v>
      </c>
      <c r="E41" s="28"/>
      <c r="F41" s="28"/>
      <c r="G41" s="25">
        <f t="shared" si="0"/>
        <v>0</v>
      </c>
      <c r="H41" s="25">
        <f t="shared" si="1"/>
        <v>0</v>
      </c>
      <c r="I41" s="25">
        <f t="shared" si="4"/>
        <v>0</v>
      </c>
      <c r="J41" s="9"/>
    </row>
    <row r="42" spans="1:10" s="24" customFormat="1" ht="25" customHeight="1" thickBot="1" x14ac:dyDescent="0.4">
      <c r="A42" s="20"/>
      <c r="B42" s="21" t="s">
        <v>10</v>
      </c>
      <c r="C42" s="21"/>
      <c r="D42" s="22"/>
      <c r="E42" s="27"/>
      <c r="F42" s="27"/>
      <c r="G42" s="27">
        <f>SUM(G9:G41)</f>
        <v>0</v>
      </c>
      <c r="H42" s="27">
        <f>SUM(H9:H41)</f>
        <v>0</v>
      </c>
      <c r="I42" s="27">
        <f>SUM(I9:I41)</f>
        <v>0</v>
      </c>
      <c r="J42" s="23"/>
    </row>
    <row r="44" spans="1:10" s="6" customFormat="1" ht="25" customHeight="1" x14ac:dyDescent="0.35">
      <c r="A44" s="3" t="s">
        <v>54</v>
      </c>
      <c r="B44" s="3" t="s">
        <v>52</v>
      </c>
      <c r="C44" s="39" t="s">
        <v>53</v>
      </c>
      <c r="D44" s="39"/>
      <c r="E44" s="40"/>
      <c r="F44" s="40"/>
      <c r="G44" s="40"/>
      <c r="H44" s="40"/>
      <c r="I44" s="40"/>
      <c r="J44" s="40"/>
    </row>
    <row r="45" spans="1:10" ht="17" customHeight="1" x14ac:dyDescent="0.35">
      <c r="A45" s="41">
        <v>1</v>
      </c>
      <c r="B45" s="42" t="s">
        <v>12</v>
      </c>
      <c r="C45" s="43"/>
      <c r="D45" s="43"/>
    </row>
    <row r="46" spans="1:10" ht="17" customHeight="1" x14ac:dyDescent="0.35">
      <c r="A46" s="41">
        <v>2</v>
      </c>
      <c r="B46" s="42" t="s">
        <v>56</v>
      </c>
      <c r="C46" s="43"/>
      <c r="D46" s="43"/>
    </row>
    <row r="47" spans="1:10" ht="17" customHeight="1" x14ac:dyDescent="0.35">
      <c r="A47" s="41">
        <v>3</v>
      </c>
      <c r="B47" s="42" t="s">
        <v>38</v>
      </c>
      <c r="C47" s="43"/>
      <c r="D47" s="43"/>
    </row>
  </sheetData>
  <mergeCells count="14">
    <mergeCell ref="C47:D47"/>
    <mergeCell ref="C44:D44"/>
    <mergeCell ref="C45:D45"/>
    <mergeCell ref="C46:D46"/>
    <mergeCell ref="I4:J4"/>
    <mergeCell ref="G5:H5"/>
    <mergeCell ref="I5:J5"/>
    <mergeCell ref="G6:H6"/>
    <mergeCell ref="I6:J6"/>
    <mergeCell ref="A2:B2"/>
    <mergeCell ref="C2:E2"/>
    <mergeCell ref="A3:B3"/>
    <mergeCell ref="C3:E3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 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Шумилов Сергей Сергеевич</dc:creator>
  <cp:lastModifiedBy>K K</cp:lastModifiedBy>
  <dcterms:created xsi:type="dcterms:W3CDTF">2024-04-24T12:28:56Z</dcterms:created>
  <dcterms:modified xsi:type="dcterms:W3CDTF">2025-07-22T12:26:10Z</dcterms:modified>
</cp:coreProperties>
</file>