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Узловая\КП Узловая\РШП Узловая\НТПК Узловая\"/>
    </mc:Choice>
  </mc:AlternateContent>
  <xr:revisionPtr revIDLastSave="0" documentId="13_ncr:1_{1D656667-B833-4774-B7DF-665CB3FAFE34}" xr6:coauthVersionLast="47" xr6:coauthVersionMax="47" xr10:uidLastSave="{00000000-0000-0000-0000-000000000000}"/>
  <bookViews>
    <workbookView xWindow="-108" yWindow="-108" windowWidth="23256" windowHeight="14016" xr2:uid="{846BB056-C2E8-4FBA-B3DF-028293797137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N2" i="1"/>
  <c r="I23" i="1"/>
  <c r="L2" i="1"/>
  <c r="K2" i="1"/>
  <c r="I3" i="1"/>
  <c r="I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" i="1"/>
  <c r="L11" i="1"/>
  <c r="K11" i="1"/>
  <c r="H3" i="1"/>
  <c r="H4" i="1"/>
  <c r="H5" i="1"/>
  <c r="I5" i="1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" i="1"/>
  <c r="F23" i="1"/>
  <c r="H23" i="1" l="1"/>
</calcChain>
</file>

<file path=xl/sharedStrings.xml><?xml version="1.0" encoding="utf-8"?>
<sst xmlns="http://schemas.openxmlformats.org/spreadsheetml/2006/main" count="73" uniqueCount="53">
  <si>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</si>
  <si>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</si>
  <si>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</si>
  <si>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</si>
  <si>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</si>
  <si>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</si>
  <si>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</si>
  <si>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</si>
  <si>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</si>
  <si>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</si>
  <si>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</si>
  <si>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</si>
  <si>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</si>
  <si>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</si>
  <si>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</si>
  <si>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</si>
  <si>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</si>
  <si>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</si>
  <si>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</si>
  <si>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</si>
  <si>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</si>
  <si>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</si>
  <si>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Товары (работы, услуги)</t>
  </si>
  <si>
    <t>Накладка 1Р-65 (справочно 772 шт.)</t>
  </si>
  <si>
    <t>Болт стыковой М27х160 в сборе (справочно 2 316 шт.)</t>
  </si>
  <si>
    <t>Шпала железобетонная Ш3-Д в комплекте со скреплением ЖБР-65ПШ (с доставкой ж/д транспортом)</t>
  </si>
  <si>
    <t>Шпала деревян. пропит. I тип (с доставкой автотранспортом)</t>
  </si>
  <si>
    <t>Шпала деревян. пропит. II тип (с доставкой автотранспортом)</t>
  </si>
  <si>
    <t>Подкладка КД-65 (справочно 460 шт.)</t>
  </si>
  <si>
    <t>Прокладка ЦП-361</t>
  </si>
  <si>
    <t>Прокладка ЦП-363</t>
  </si>
  <si>
    <t>Шуруп путевой М24х170 (справочно 1 624 шт.)</t>
  </si>
  <si>
    <t>Болт клеммный М22х75 в сборе (справочно 812 шт.)</t>
  </si>
  <si>
    <t>Механизм переводной</t>
  </si>
  <si>
    <t>Брус ж/б переводной пр.2769 (с доставкой ж/д транспортом)</t>
  </si>
  <si>
    <t>Тупиковый упор Р-65</t>
  </si>
  <si>
    <t>Столбик пикетный (1,5 м)</t>
  </si>
  <si>
    <t>Розетка бетонная</t>
  </si>
  <si>
    <t>Ж/д знак "Путевое заграждение" без стойки</t>
  </si>
  <si>
    <t>Ж/д знак "Свисток" постоянный, без стойки</t>
  </si>
  <si>
    <t>Башмак сбрасывающий КСБ-Р Р-65, правый</t>
  </si>
  <si>
    <t>Услуги по организации доставки груза</t>
  </si>
  <si>
    <t>Кол-во</t>
  </si>
  <si>
    <t>Ед.</t>
  </si>
  <si>
    <t>т</t>
  </si>
  <si>
    <t>шт</t>
  </si>
  <si>
    <t>компл</t>
  </si>
  <si>
    <t>Цена</t>
  </si>
  <si>
    <t>Сумма</t>
  </si>
  <si>
    <r>
      <t xml:space="preserve">Рельсы Р-65, </t>
    </r>
    <r>
      <rPr>
        <sz val="8"/>
        <rFont val="Arial"/>
      </rPr>
      <t xml:space="preserve">L= </t>
    </r>
    <r>
      <rPr>
        <sz val="8"/>
        <rFont val="Arial"/>
        <charset val="204"/>
      </rPr>
      <t>25 м (с доставкой ж/д транспортом) (386 шт.)</t>
    </r>
  </si>
  <si>
    <r>
      <t xml:space="preserve">Стойка для ж/д знаков с креплениями </t>
    </r>
    <r>
      <rPr>
        <sz val="8"/>
        <rFont val="Arial"/>
      </rPr>
      <t>D40</t>
    </r>
  </si>
  <si>
    <t>шт с ндс</t>
  </si>
  <si>
    <t xml:space="preserve">метр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</si>
</sst>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8"/>
      <name val="Arial"/>
      <charset val="204"/>
    </font>
    <font>
      <sz val="8"/>
      <name val="Arial"/>
      <charset val="204"/>
    </font>
    <font>
      <sz val="8"/>
      <name val="Arial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3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left" indent="11"/>
    </xf>
    <xf numFmtId="0" fontId="3" fillId="0" borderId="1" xfId="2" applyNumberFormat="1" applyFont="1" applyFill="1" applyBorder="1" applyAlignment="1" applyProtection="1">
      <alignment horizontal="justify" indent="1"/>
    </xf>
    <xf numFmtId="0" fontId="3" fillId="0" borderId="1" xfId="2" applyNumberFormat="1" applyFont="1" applyFill="1" applyBorder="1" applyAlignment="1" applyProtection="1">
      <alignment horizontal="left" indent="1"/>
    </xf>
    <xf numFmtId="0" fontId="3" fillId="0" borderId="1" xfId="2" applyNumberFormat="1" applyFont="1" applyFill="1" applyBorder="1" applyAlignment="1" applyProtection="1">
      <alignment horizontal="left" indent="2"/>
    </xf>
    <xf numFmtId="0" fontId="4" fillId="0" borderId="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left" wrapText="1"/>
    </xf>
    <xf numFmtId="43" fontId="4" fillId="0" borderId="1" xfId="1" applyFont="1" applyFill="1" applyBorder="1" applyAlignment="1" applyProtection="1">
      <alignment horizontal="right"/>
    </xf>
    <xf numFmtId="43" fontId="4" fillId="0" borderId="1" xfId="1" applyFont="1" applyFill="1" applyBorder="1" applyAlignment="1" applyProtection="1">
      <alignment horizontal="right" vertical="top"/>
    </xf>
    <xf numFmtId="43" fontId="4" fillId="0" borderId="1" xfId="1" applyFont="1" applyFill="1" applyBorder="1" applyAlignment="1" applyProtection="1">
      <alignment horizontal="justify" indent="4"/>
    </xf>
    <xf numFmtId="43" fontId="4" fillId="0" borderId="1" xfId="1" applyFont="1" applyFill="1" applyBorder="1" applyAlignment="1" applyProtection="1">
      <alignment horizontal="justify" vertical="top" indent="4"/>
    </xf>
    <xf numFmtId="0" fontId="3" fillId="0" borderId="1" xfId="2" applyNumberFormat="1" applyFont="1" applyFill="1" applyBorder="1" applyAlignment="1" applyProtection="1">
      <alignment horizontal="center" vertical="center"/>
    </xf>
    <xf numFmtId="43" fontId="4" fillId="0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0" applyNumberFormat="1"/>
    <xf numFmtId="43" fontId="6" fillId="0" borderId="1" xfId="1" applyFont="1" applyFill="1" applyBorder="1" applyAlignment="1" applyProtection="1">
      <alignment horizontal="right"/>
    </xf>
    <xf numFmtId="164" fontId="0" fillId="0" borderId="0" xfId="0" applyNumberFormat="1"/>
    <xf numFmtId="43" fontId="0" fillId="0" borderId="0" xfId="1" applyFont="1"/>
  </cellXfs>
  <cellStyles count="3">
    <cellStyle name="Обычный" xfId="0" builtinId="0"/>
    <cellStyle name="Обычный_Лист1" xfId="2" xr:uid="{F6A9FE57-BF51-47B1-9271-B48FCCBFCE1E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3579-4E49-40FA-B601-5AD69695DBAE}">
  <dimension ref="A1:O23"/>
  <sheetViews>
    <sheetView tabSelected="1" topLeftCell="B1" workbookViewId="0">
      <selection activeCell="I2" sqref="I2"/>
    </sheetView>
  </sheetViews>
  <sheetFormatPr defaultRowHeight="14.4" x14ac:dyDescent="0.3"/>
  <cols>
    <col min="2" max="2" width="47.88671875" customWidth="1"/>
    <col min="3" max="3" width="9.77734375" bestFit="1" customWidth="1"/>
    <col min="4" max="4" width="8.88671875" style="15"/>
    <col min="5" max="5" width="9" bestFit="1" customWidth="1"/>
    <col min="6" max="6" width="14.77734375" bestFit="1" customWidth="1"/>
    <col min="7" max="7" width="11.21875" bestFit="1" customWidth="1"/>
    <col min="8" max="8" width="14.5546875" customWidth="1"/>
    <col min="9" max="9" width="15.21875" bestFit="1" customWidth="1"/>
    <col min="11" max="11" width="11.21875" bestFit="1" customWidth="1"/>
    <col min="12" max="12" width="11.6640625" bestFit="1" customWidth="1"/>
    <col min="13" max="13" width="13.77734375" bestFit="1" customWidth="1"/>
    <col min="14" max="14" width="12.6640625" bestFit="1" customWidth="1"/>
    <col min="15" max="15" width="11.6640625" bestFit="1" customWidth="1"/>
  </cols>
  <sheetData>
    <row r="1" spans="1:15" x14ac:dyDescent="0.3">
      <c r="A1" s="1" t="s">
        <v>0</v>
      </c>
      <c r="B1" s="2" t="s">
        <v>22</v>
      </c>
      <c r="C1" s="3" t="s">
        <v>42</v>
      </c>
      <c r="D1" s="13" t="s">
        <v>43</v>
      </c>
      <c r="E1" s="4" t="s">
        <v>47</v>
      </c>
      <c r="F1" s="5" t="s">
        <v>48</v>
      </c>
      <c r="G1" s="4" t="s">
        <v>47</v>
      </c>
      <c r="H1" s="5" t="s">
        <v>48</v>
      </c>
      <c r="K1" t="s">
        <v>51</v>
      </c>
      <c r="L1" t="s">
        <v>52</v>
      </c>
    </row>
    <row r="2" spans="1:15" x14ac:dyDescent="0.3">
      <c r="A2" s="6" t="s">
        <v>1</v>
      </c>
      <c r="B2" s="6" t="s">
        <v>49</v>
      </c>
      <c r="C2" s="9">
        <v>626.09199999999998</v>
      </c>
      <c r="D2" s="14" t="s">
        <v>44</v>
      </c>
      <c r="E2" s="9">
        <v>149000</v>
      </c>
      <c r="F2" s="9">
        <v>93287708</v>
      </c>
      <c r="G2" s="17">
        <v>156000</v>
      </c>
      <c r="H2" s="9">
        <f>G2*C2</f>
        <v>97670352</v>
      </c>
      <c r="I2" s="18">
        <f>H2-F2</f>
        <v>4382644</v>
      </c>
      <c r="K2" s="19">
        <f>H2/386</f>
        <v>253032</v>
      </c>
      <c r="L2" s="18">
        <f>K2/25</f>
        <v>10121.280000000001</v>
      </c>
      <c r="M2" s="19">
        <v>99178812</v>
      </c>
      <c r="N2" s="18">
        <f>M2/386</f>
        <v>256939.92746113989</v>
      </c>
      <c r="O2" s="18">
        <f>N2/25</f>
        <v>10277.597098445596</v>
      </c>
    </row>
    <row r="3" spans="1:15" x14ac:dyDescent="0.3">
      <c r="A3" s="6" t="s">
        <v>2</v>
      </c>
      <c r="B3" s="6" t="s">
        <v>23</v>
      </c>
      <c r="C3" s="9">
        <v>22.774000000000001</v>
      </c>
      <c r="D3" s="14" t="s">
        <v>44</v>
      </c>
      <c r="E3" s="9">
        <v>225000</v>
      </c>
      <c r="F3" s="9">
        <v>5124150</v>
      </c>
      <c r="G3" s="17">
        <v>235000</v>
      </c>
      <c r="H3" s="9">
        <f t="shared" ref="H3:H22" si="0">G3*C3</f>
        <v>5351890</v>
      </c>
      <c r="I3" s="18">
        <f t="shared" ref="I3:I22" si="1">H3-F3</f>
        <v>227740</v>
      </c>
      <c r="K3" s="18"/>
      <c r="L3" s="18"/>
    </row>
    <row r="4" spans="1:15" x14ac:dyDescent="0.3">
      <c r="A4" s="6" t="s">
        <v>3</v>
      </c>
      <c r="B4" s="6" t="s">
        <v>24</v>
      </c>
      <c r="C4" s="9">
        <v>2.6190000000000002</v>
      </c>
      <c r="D4" s="14" t="s">
        <v>44</v>
      </c>
      <c r="E4" s="9">
        <v>198000</v>
      </c>
      <c r="F4" s="9">
        <v>518562</v>
      </c>
      <c r="G4" s="17">
        <v>199000</v>
      </c>
      <c r="H4" s="9">
        <f t="shared" si="0"/>
        <v>521181.00000000006</v>
      </c>
      <c r="I4" s="18">
        <f t="shared" si="1"/>
        <v>2619.0000000000582</v>
      </c>
    </row>
    <row r="5" spans="1:15" ht="21.6" x14ac:dyDescent="0.3">
      <c r="A5" s="7" t="s">
        <v>4</v>
      </c>
      <c r="B5" s="8" t="s">
        <v>25</v>
      </c>
      <c r="C5" s="10">
        <v>7597</v>
      </c>
      <c r="D5" s="14" t="s">
        <v>45</v>
      </c>
      <c r="E5" s="10">
        <v>7100</v>
      </c>
      <c r="F5" s="9">
        <v>53938700</v>
      </c>
      <c r="G5" s="17">
        <v>7800</v>
      </c>
      <c r="H5" s="9">
        <f t="shared" si="0"/>
        <v>59256600</v>
      </c>
      <c r="I5" s="18">
        <f t="shared" si="1"/>
        <v>5317900</v>
      </c>
    </row>
    <row r="6" spans="1:15" x14ac:dyDescent="0.3">
      <c r="A6" s="6" t="s">
        <v>5</v>
      </c>
      <c r="B6" s="6" t="s">
        <v>26</v>
      </c>
      <c r="C6" s="9">
        <v>42</v>
      </c>
      <c r="D6" s="14" t="s">
        <v>45</v>
      </c>
      <c r="E6" s="9">
        <v>4150</v>
      </c>
      <c r="F6" s="9">
        <v>174300</v>
      </c>
      <c r="G6" s="17">
        <v>4350</v>
      </c>
      <c r="H6" s="9">
        <f t="shared" si="0"/>
        <v>182700</v>
      </c>
      <c r="I6" s="18">
        <f t="shared" si="1"/>
        <v>8400</v>
      </c>
    </row>
    <row r="7" spans="1:15" x14ac:dyDescent="0.3">
      <c r="A7" s="6" t="s">
        <v>6</v>
      </c>
      <c r="B7" s="6" t="s">
        <v>27</v>
      </c>
      <c r="C7" s="9">
        <v>203</v>
      </c>
      <c r="D7" s="14" t="s">
        <v>45</v>
      </c>
      <c r="E7" s="9">
        <v>3650</v>
      </c>
      <c r="F7" s="9">
        <v>740950</v>
      </c>
      <c r="G7" s="17">
        <v>3850</v>
      </c>
      <c r="H7" s="9">
        <f t="shared" si="0"/>
        <v>781550</v>
      </c>
      <c r="I7" s="18">
        <f t="shared" si="1"/>
        <v>40600</v>
      </c>
    </row>
    <row r="8" spans="1:15" x14ac:dyDescent="0.3">
      <c r="A8" s="6" t="s">
        <v>7</v>
      </c>
      <c r="B8" s="6" t="s">
        <v>28</v>
      </c>
      <c r="C8" s="9">
        <v>4.4619999999999997</v>
      </c>
      <c r="D8" s="14" t="s">
        <v>44</v>
      </c>
      <c r="E8" s="9">
        <v>269000</v>
      </c>
      <c r="F8" s="9">
        <v>1200278</v>
      </c>
      <c r="G8" s="17">
        <v>273000</v>
      </c>
      <c r="H8" s="9">
        <f t="shared" si="0"/>
        <v>1218126</v>
      </c>
      <c r="I8" s="18">
        <f t="shared" si="1"/>
        <v>17848</v>
      </c>
    </row>
    <row r="9" spans="1:15" x14ac:dyDescent="0.3">
      <c r="A9" s="6" t="s">
        <v>8</v>
      </c>
      <c r="B9" s="6" t="s">
        <v>29</v>
      </c>
      <c r="C9" s="9">
        <v>406</v>
      </c>
      <c r="D9" s="14" t="s">
        <v>45</v>
      </c>
      <c r="E9" s="9">
        <v>123</v>
      </c>
      <c r="F9" s="9">
        <v>49938</v>
      </c>
      <c r="G9" s="9">
        <v>123</v>
      </c>
      <c r="H9" s="9">
        <f t="shared" si="0"/>
        <v>49938</v>
      </c>
      <c r="I9" s="18">
        <f t="shared" si="1"/>
        <v>0</v>
      </c>
    </row>
    <row r="10" spans="1:15" x14ac:dyDescent="0.3">
      <c r="A10" s="6" t="s">
        <v>9</v>
      </c>
      <c r="B10" s="6" t="s">
        <v>30</v>
      </c>
      <c r="C10" s="9">
        <v>406</v>
      </c>
      <c r="D10" s="14" t="s">
        <v>45</v>
      </c>
      <c r="E10" s="9">
        <v>95</v>
      </c>
      <c r="F10" s="9">
        <v>38570</v>
      </c>
      <c r="G10" s="9">
        <v>95</v>
      </c>
      <c r="H10" s="9">
        <f t="shared" si="0"/>
        <v>38570</v>
      </c>
      <c r="I10" s="18">
        <f t="shared" si="1"/>
        <v>0</v>
      </c>
    </row>
    <row r="11" spans="1:15" x14ac:dyDescent="0.3">
      <c r="A11" s="6" t="s">
        <v>10</v>
      </c>
      <c r="B11" s="6" t="s">
        <v>31</v>
      </c>
      <c r="C11" s="9">
        <v>0.90900000000000003</v>
      </c>
      <c r="D11" s="14" t="s">
        <v>44</v>
      </c>
      <c r="E11" s="9">
        <v>158000</v>
      </c>
      <c r="F11" s="9">
        <v>143622</v>
      </c>
      <c r="G11" s="17">
        <v>163000</v>
      </c>
      <c r="H11" s="9">
        <f t="shared" si="0"/>
        <v>148167</v>
      </c>
      <c r="I11" s="18">
        <f t="shared" si="1"/>
        <v>4545</v>
      </c>
      <c r="K11" s="18">
        <f>H11/1624</f>
        <v>91.235837438423644</v>
      </c>
      <c r="L11" s="18">
        <f>K11/1.2</f>
        <v>76.029864532019701</v>
      </c>
    </row>
    <row r="12" spans="1:15" x14ac:dyDescent="0.3">
      <c r="A12" s="6" t="s">
        <v>11</v>
      </c>
      <c r="B12" s="6" t="s">
        <v>32</v>
      </c>
      <c r="C12" s="9">
        <v>0.91800000000000004</v>
      </c>
      <c r="D12" s="14" t="s">
        <v>44</v>
      </c>
      <c r="E12" s="9">
        <v>189000</v>
      </c>
      <c r="F12" s="9">
        <v>173502</v>
      </c>
      <c r="G12" s="17">
        <v>191000</v>
      </c>
      <c r="H12" s="9">
        <f t="shared" si="0"/>
        <v>175338</v>
      </c>
      <c r="I12" s="18">
        <f t="shared" si="1"/>
        <v>1836</v>
      </c>
    </row>
    <row r="13" spans="1:15" x14ac:dyDescent="0.3">
      <c r="A13" s="6" t="s">
        <v>12</v>
      </c>
      <c r="B13" s="6" t="s">
        <v>33</v>
      </c>
      <c r="C13" s="11">
        <v>5</v>
      </c>
      <c r="D13" s="14" t="s">
        <v>46</v>
      </c>
      <c r="E13" s="9">
        <v>73000</v>
      </c>
      <c r="F13" s="9">
        <v>365000</v>
      </c>
      <c r="G13" s="17">
        <v>115000</v>
      </c>
      <c r="H13" s="9">
        <f t="shared" si="0"/>
        <v>575000</v>
      </c>
      <c r="I13" s="18">
        <f t="shared" si="1"/>
        <v>210000</v>
      </c>
    </row>
    <row r="14" spans="1:15" x14ac:dyDescent="0.3">
      <c r="A14" s="6" t="s">
        <v>13</v>
      </c>
      <c r="B14" s="6" t="s">
        <v>34</v>
      </c>
      <c r="C14" s="11">
        <v>4</v>
      </c>
      <c r="D14" s="14" t="s">
        <v>46</v>
      </c>
      <c r="E14" s="9">
        <v>750000</v>
      </c>
      <c r="F14" s="9">
        <v>3000000</v>
      </c>
      <c r="G14" s="17">
        <v>780000</v>
      </c>
      <c r="H14" s="9">
        <f t="shared" si="0"/>
        <v>3120000</v>
      </c>
      <c r="I14" s="18">
        <f t="shared" si="1"/>
        <v>120000</v>
      </c>
    </row>
    <row r="15" spans="1:15" x14ac:dyDescent="0.3">
      <c r="A15" s="6" t="s">
        <v>14</v>
      </c>
      <c r="B15" s="6" t="s">
        <v>35</v>
      </c>
      <c r="C15" s="11">
        <v>4</v>
      </c>
      <c r="D15" s="14" t="s">
        <v>46</v>
      </c>
      <c r="E15" s="9">
        <v>127000</v>
      </c>
      <c r="F15" s="9">
        <v>508000</v>
      </c>
      <c r="G15" s="9">
        <v>127000</v>
      </c>
      <c r="H15" s="9">
        <f t="shared" si="0"/>
        <v>508000</v>
      </c>
      <c r="I15" s="18">
        <f t="shared" si="1"/>
        <v>0</v>
      </c>
    </row>
    <row r="16" spans="1:15" x14ac:dyDescent="0.3">
      <c r="A16" s="6" t="s">
        <v>15</v>
      </c>
      <c r="B16" s="6" t="s">
        <v>36</v>
      </c>
      <c r="C16" s="11">
        <v>5</v>
      </c>
      <c r="D16" s="14" t="s">
        <v>45</v>
      </c>
      <c r="E16" s="9">
        <v>3800</v>
      </c>
      <c r="F16" s="9">
        <v>19000</v>
      </c>
      <c r="G16" s="9">
        <v>3800</v>
      </c>
      <c r="H16" s="9">
        <f t="shared" si="0"/>
        <v>19000</v>
      </c>
      <c r="I16" s="18">
        <f t="shared" si="1"/>
        <v>0</v>
      </c>
    </row>
    <row r="17" spans="1:9" x14ac:dyDescent="0.3">
      <c r="A17" s="7" t="s">
        <v>16</v>
      </c>
      <c r="B17" s="7" t="s">
        <v>37</v>
      </c>
      <c r="C17" s="12">
        <v>5</v>
      </c>
      <c r="D17" s="14" t="s">
        <v>45</v>
      </c>
      <c r="E17" s="10">
        <v>2500</v>
      </c>
      <c r="F17" s="9">
        <v>12500</v>
      </c>
      <c r="G17" s="10">
        <v>2500</v>
      </c>
      <c r="H17" s="9">
        <f t="shared" si="0"/>
        <v>12500</v>
      </c>
      <c r="I17" s="18">
        <f t="shared" si="1"/>
        <v>0</v>
      </c>
    </row>
    <row r="18" spans="1:9" x14ac:dyDescent="0.3">
      <c r="A18" s="6" t="s">
        <v>17</v>
      </c>
      <c r="B18" s="6" t="s">
        <v>38</v>
      </c>
      <c r="C18" s="11">
        <v>4</v>
      </c>
      <c r="D18" s="14" t="s">
        <v>45</v>
      </c>
      <c r="E18" s="9">
        <v>1250</v>
      </c>
      <c r="F18" s="9">
        <v>5000</v>
      </c>
      <c r="G18" s="9">
        <v>1250</v>
      </c>
      <c r="H18" s="9">
        <f t="shared" si="0"/>
        <v>5000</v>
      </c>
      <c r="I18" s="18">
        <f t="shared" si="1"/>
        <v>0</v>
      </c>
    </row>
    <row r="19" spans="1:9" x14ac:dyDescent="0.3">
      <c r="A19" s="6" t="s">
        <v>18</v>
      </c>
      <c r="B19" s="6" t="s">
        <v>39</v>
      </c>
      <c r="C19" s="11">
        <v>4</v>
      </c>
      <c r="D19" s="14" t="s">
        <v>45</v>
      </c>
      <c r="E19" s="9">
        <v>1350</v>
      </c>
      <c r="F19" s="9">
        <v>5400</v>
      </c>
      <c r="G19" s="9">
        <v>1350</v>
      </c>
      <c r="H19" s="9">
        <f t="shared" si="0"/>
        <v>5400</v>
      </c>
      <c r="I19" s="18">
        <f t="shared" si="1"/>
        <v>0</v>
      </c>
    </row>
    <row r="20" spans="1:9" x14ac:dyDescent="0.3">
      <c r="A20" s="6" t="s">
        <v>19</v>
      </c>
      <c r="B20" s="6" t="s">
        <v>50</v>
      </c>
      <c r="C20" s="11">
        <v>8</v>
      </c>
      <c r="D20" s="14" t="s">
        <v>45</v>
      </c>
      <c r="E20" s="9">
        <v>3700</v>
      </c>
      <c r="F20" s="9">
        <v>29600</v>
      </c>
      <c r="G20" s="9">
        <v>3700</v>
      </c>
      <c r="H20" s="9">
        <f t="shared" si="0"/>
        <v>29600</v>
      </c>
      <c r="I20" s="18">
        <f t="shared" si="1"/>
        <v>0</v>
      </c>
    </row>
    <row r="21" spans="1:9" x14ac:dyDescent="0.3">
      <c r="A21" s="6" t="s">
        <v>20</v>
      </c>
      <c r="B21" s="6" t="s">
        <v>40</v>
      </c>
      <c r="C21" s="11">
        <v>1</v>
      </c>
      <c r="D21" s="14" t="s">
        <v>46</v>
      </c>
      <c r="E21" s="9">
        <v>25000</v>
      </c>
      <c r="F21" s="9">
        <v>25000</v>
      </c>
      <c r="G21" s="9">
        <v>25000</v>
      </c>
      <c r="H21" s="9">
        <f t="shared" si="0"/>
        <v>25000</v>
      </c>
      <c r="I21" s="18">
        <f t="shared" si="1"/>
        <v>0</v>
      </c>
    </row>
    <row r="22" spans="1:9" x14ac:dyDescent="0.3">
      <c r="A22" s="6" t="s">
        <v>21</v>
      </c>
      <c r="B22" s="6" t="s">
        <v>41</v>
      </c>
      <c r="C22" s="11">
        <v>2</v>
      </c>
      <c r="D22" s="14" t="s">
        <v>45</v>
      </c>
      <c r="E22" s="9">
        <v>70000</v>
      </c>
      <c r="F22" s="9">
        <v>140000</v>
      </c>
      <c r="G22" s="9">
        <v>70000</v>
      </c>
      <c r="H22" s="9">
        <f t="shared" si="0"/>
        <v>140000</v>
      </c>
      <c r="I22" s="18">
        <f t="shared" si="1"/>
        <v>0</v>
      </c>
    </row>
    <row r="23" spans="1:9" x14ac:dyDescent="0.3">
      <c r="F23" s="16">
        <f>SUM(F2:F22)</f>
        <v>159499780</v>
      </c>
      <c r="H23" s="16">
        <f>SUM(H2:H22)</f>
        <v>169833912</v>
      </c>
      <c r="I23" s="18">
        <f>SUM(I2:I22)</f>
        <v>10334132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2025-03-19T13:34:02Z</dcterms:created>
  <dcterms:modified xsi:type="dcterms:W3CDTF">2025-03-21T13:56:23Z</dcterms:modified>
</cp:coreProperties>
</file>