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sv.kozlova\Desktop\М-10\Кровля М-10\"/>
    </mc:Choice>
  </mc:AlternateContent>
  <bookViews>
    <workbookView xWindow="0" yWindow="0" windowWidth="28800" windowHeight="11700"/>
  </bookViews>
  <sheets>
    <sheet name="ВОР" sheetId="1" r:id="rId1"/>
    <sheet name="мусор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2" l="1"/>
  <c r="E64" i="2"/>
  <c r="G64" i="2" s="1"/>
  <c r="E62" i="2"/>
  <c r="G62" i="2" s="1"/>
  <c r="E61" i="2"/>
  <c r="G61" i="2" s="1"/>
  <c r="C60" i="2"/>
  <c r="E60" i="2" s="1"/>
  <c r="G60" i="2" s="1"/>
  <c r="C59" i="2"/>
  <c r="C58" i="2"/>
  <c r="E57" i="2"/>
  <c r="G57" i="2" s="1"/>
  <c r="E56" i="2"/>
  <c r="G56" i="2" s="1"/>
  <c r="E55" i="2"/>
  <c r="G55" i="2" s="1"/>
  <c r="E54" i="2"/>
  <c r="G54" i="2" s="1"/>
  <c r="G53" i="2"/>
  <c r="E53" i="2"/>
  <c r="E52" i="2"/>
  <c r="G52" i="2" s="1"/>
  <c r="E51" i="2"/>
  <c r="G51" i="2" s="1"/>
  <c r="E50" i="2"/>
  <c r="G50" i="2" s="1"/>
  <c r="E49" i="2"/>
  <c r="G49" i="2" s="1"/>
  <c r="E48" i="2"/>
  <c r="G48" i="2" s="1"/>
  <c r="G47" i="2"/>
  <c r="E47" i="2"/>
  <c r="E46" i="2"/>
  <c r="G46" i="2" s="1"/>
  <c r="E45" i="2"/>
  <c r="G45" i="2" s="1"/>
  <c r="E44" i="2"/>
  <c r="G44" i="2" s="1"/>
  <c r="E43" i="2"/>
  <c r="G43" i="2" s="1"/>
  <c r="E42" i="2"/>
  <c r="G42" i="2" s="1"/>
  <c r="G41" i="2"/>
  <c r="E41" i="2"/>
  <c r="E40" i="2"/>
  <c r="G40" i="2" s="1"/>
  <c r="E39" i="2"/>
  <c r="G39" i="2" s="1"/>
  <c r="E38" i="2"/>
  <c r="G38" i="2" s="1"/>
  <c r="E37" i="2"/>
  <c r="G37" i="2" s="1"/>
  <c r="E36" i="2"/>
  <c r="G36" i="2" s="1"/>
  <c r="G35" i="2"/>
  <c r="E35" i="2"/>
  <c r="E34" i="2"/>
  <c r="G34" i="2" s="1"/>
  <c r="E33" i="2"/>
  <c r="G33" i="2" s="1"/>
  <c r="E32" i="2"/>
  <c r="G32" i="2" s="1"/>
  <c r="E31" i="2"/>
  <c r="G31" i="2" s="1"/>
  <c r="E30" i="2"/>
  <c r="G30" i="2" s="1"/>
  <c r="G29" i="2"/>
  <c r="E29" i="2"/>
  <c r="E28" i="2"/>
  <c r="G28" i="2" s="1"/>
  <c r="E27" i="2"/>
  <c r="G27" i="2" s="1"/>
  <c r="E26" i="2"/>
  <c r="G26" i="2" s="1"/>
  <c r="E25" i="2"/>
  <c r="G25" i="2" s="1"/>
  <c r="E24" i="2"/>
  <c r="G24" i="2" s="1"/>
  <c r="G23" i="2"/>
  <c r="E23" i="2"/>
  <c r="E22" i="2"/>
  <c r="G22" i="2" s="1"/>
  <c r="E21" i="2"/>
  <c r="G21" i="2" s="1"/>
  <c r="E20" i="2"/>
  <c r="G20" i="2" s="1"/>
  <c r="E19" i="2"/>
  <c r="G19" i="2" s="1"/>
  <c r="E18" i="2"/>
  <c r="G18" i="2" s="1"/>
  <c r="G17" i="2"/>
  <c r="E17" i="2"/>
  <c r="E16" i="2"/>
  <c r="G16" i="2" s="1"/>
  <c r="E15" i="2"/>
  <c r="G15" i="2" s="1"/>
  <c r="E14" i="2"/>
  <c r="G14" i="2" s="1"/>
  <c r="E13" i="2"/>
  <c r="G13" i="2" s="1"/>
  <c r="E12" i="2"/>
  <c r="G12" i="2" s="1"/>
  <c r="G11" i="2"/>
  <c r="E11" i="2"/>
  <c r="E10" i="2"/>
  <c r="G10" i="2" s="1"/>
  <c r="E9" i="2"/>
  <c r="G9" i="2" s="1"/>
  <c r="E8" i="2"/>
  <c r="G8" i="2" s="1"/>
  <c r="E7" i="2"/>
  <c r="G7" i="2" s="1"/>
  <c r="E6" i="2"/>
  <c r="G6" i="2" s="1"/>
  <c r="G5" i="2"/>
  <c r="E5" i="2"/>
  <c r="E4" i="2"/>
  <c r="G4" i="2" s="1"/>
  <c r="E3" i="2"/>
  <c r="E58" i="2" s="1"/>
  <c r="E65" i="2" s="1"/>
  <c r="G3" i="2" l="1"/>
  <c r="G58" i="2" s="1"/>
  <c r="G65" i="2" s="1"/>
  <c r="G25" i="1"/>
  <c r="G20" i="1"/>
</calcChain>
</file>

<file path=xl/sharedStrings.xml><?xml version="1.0" encoding="utf-8"?>
<sst xmlns="http://schemas.openxmlformats.org/spreadsheetml/2006/main" count="274" uniqueCount="125">
  <si>
    <t>№п/п</t>
  </si>
  <si>
    <t>Наименование работ</t>
  </si>
  <si>
    <t>Ед.изм</t>
  </si>
  <si>
    <t>Кол-во</t>
  </si>
  <si>
    <t>м2</t>
  </si>
  <si>
    <t>Демонтаж водоприемных воронок</t>
  </si>
  <si>
    <t>шт</t>
  </si>
  <si>
    <t>Работы производятся на действующем предприятии с разветвленной сетью транспортных и инженерных коммуникаций и стесненных условий складирования материалов.</t>
  </si>
  <si>
    <t>* Объемы работ являются ориентировочными. Окончательные объемы работ определяются после разработки рабочей документации, в том числе ВОР и спецификации.</t>
  </si>
  <si>
    <t xml:space="preserve"> кровли 5-го пролета (кровельное покрытие)</t>
  </si>
  <si>
    <t>гидроизоляционный ковер «Рубероид»20 - 3 слоя</t>
  </si>
  <si>
    <t>асфальтовая стяжка – 13 мм;</t>
  </si>
  <si>
    <t>слой битума – 17 мм</t>
  </si>
  <si>
    <t>утеплитель «Пенобетон» - 105 мм</t>
  </si>
  <si>
    <t xml:space="preserve">кровли 4-го пролета (кровельное покрытие) </t>
  </si>
  <si>
    <t>гидроизоляционный ковер «Рубероид» 11мм - 2 слоя</t>
  </si>
  <si>
    <t>асфальтовая стяжка – 14 мм</t>
  </si>
  <si>
    <t>утеплитель «Пенобетон» с переменной керамзита - 87 мм</t>
  </si>
  <si>
    <t xml:space="preserve"> фонаря кровли 4-го пролета  (кровельное покрытие) </t>
  </si>
  <si>
    <t>гидроизоляционный ковер «Рубероид» 20мм - 3 слоя</t>
  </si>
  <si>
    <t>битумная мастика- 5 мм</t>
  </si>
  <si>
    <t>асфальтовая стяжка – 60 мм</t>
  </si>
  <si>
    <t>утеплитель «Пенобетон» - 90 мм</t>
  </si>
  <si>
    <t>гид. ковер «Рубероид» по битумной мастике 30мм - 5 слоев</t>
  </si>
  <si>
    <t>асфальтовая стяжка – 31 мм</t>
  </si>
  <si>
    <t xml:space="preserve">кровли 3-го пролета (кровельное покрытие) </t>
  </si>
  <si>
    <t xml:space="preserve"> фонаря кровли 3-го пролета  (кровельное покрытие) 3</t>
  </si>
  <si>
    <t>гидр. К. «Рубероид» по битумной мастике 11мм - 3 слоев</t>
  </si>
  <si>
    <t>асфальтовая стяжка – 32 мм</t>
  </si>
  <si>
    <t xml:space="preserve">кровли 2-го пролета (кровельное покрытие) </t>
  </si>
  <si>
    <t>гид. ковер «Рубероид» по битумной мастике 30 -3слоея</t>
  </si>
  <si>
    <t>асфальтовая стяжка – 42 мм</t>
  </si>
  <si>
    <t>утеплитель «Пенобетон» - 100 мм</t>
  </si>
  <si>
    <t xml:space="preserve"> фонаря кровли 2-го пролета  (кровельное покрытие) </t>
  </si>
  <si>
    <t>гид. ковер «Рубероид» по битумной мастике 30мм -  слоев</t>
  </si>
  <si>
    <t xml:space="preserve">асфальтовая стяжка – 35 мм </t>
  </si>
  <si>
    <t xml:space="preserve">кровли 1-го пролета (кровельное покрытие) </t>
  </si>
  <si>
    <t>гид. ковер «Рубероид» по битумной мастике 20мм- 3 слоев</t>
  </si>
  <si>
    <t>асфальтовая стяжка – 40 мм;</t>
  </si>
  <si>
    <t>утеплитель «Пенобетон» - 80 мм</t>
  </si>
  <si>
    <t>кровли 6-го пролета (кровельное покрытие)</t>
  </si>
  <si>
    <t>гид. ковер «Рубероид» по битумной мастике 20  - 5 слоев</t>
  </si>
  <si>
    <t>асфальтовая стяжка – 40 мм</t>
  </si>
  <si>
    <t>утеплитель «Пенобетон» - 120 мм</t>
  </si>
  <si>
    <t>кровли 7-го пролета (кровельное покрытие)</t>
  </si>
  <si>
    <t>гид. ковер «Рубероид» по битумной мастике 6мм - 1 слой</t>
  </si>
  <si>
    <t>стяжка из ц/п раствора – 17 мм</t>
  </si>
  <si>
    <t>гидроизоляционный ковер «Рубероид» 5мм - 1 слой</t>
  </si>
  <si>
    <t>утеплитель «Пенобетон» - 95 мм;</t>
  </si>
  <si>
    <t xml:space="preserve"> фонаря кровли 7-го пролета  (кровельное покрытие)</t>
  </si>
  <si>
    <t>гид. ковер «Рубероид» по битумной мастике 6мм - 2 слоя</t>
  </si>
  <si>
    <t>рубероид по битумной мастике – 16 мм;</t>
  </si>
  <si>
    <t>асфальтобетонная стяжка – 30 мм;</t>
  </si>
  <si>
    <t>лаболатория</t>
  </si>
  <si>
    <t>фонарь лаборатории</t>
  </si>
  <si>
    <t>асфальтовая стяжка – 35 мм</t>
  </si>
  <si>
    <t>утеплитель «Пенобетон» - 110 мм</t>
  </si>
  <si>
    <t xml:space="preserve">Демонтаж паратетных фартуков с сохранением </t>
  </si>
  <si>
    <t>Демонтаж 2х слоев наплавляемых материалов на парапете</t>
  </si>
  <si>
    <t xml:space="preserve">Демонтаж 2х слоев примыкании к зенитным фонарям </t>
  </si>
  <si>
    <t>Демонтаж остекления зенитных фанарей</t>
  </si>
  <si>
    <t xml:space="preserve">Демонтаж металических рам-каркасов зенит. Фанарей </t>
  </si>
  <si>
    <t>Демонтаж отливов зенитных фанорей</t>
  </si>
  <si>
    <t>м</t>
  </si>
  <si>
    <t>тн</t>
  </si>
  <si>
    <t>м3</t>
  </si>
  <si>
    <t>Грунтовка поверхности (Праймер битумный Технониколь№1)</t>
  </si>
  <si>
    <t>Монтаж Водоприемных воронок с электро подогревом</t>
  </si>
  <si>
    <t>Устройство ниж.слоя теплоиз.(LOGICPIR PROF 60мм на клею)</t>
  </si>
  <si>
    <t>Устройство верх.слоя теплоиз.(LOGICPIR PROF 60мм на клею)</t>
  </si>
  <si>
    <t>Утилизируемые мат-лы согласно 7.3.9</t>
  </si>
  <si>
    <t>Площадь,м2</t>
  </si>
  <si>
    <t>Высота слоя, мм</t>
  </si>
  <si>
    <t>Объем,м3</t>
  </si>
  <si>
    <t>Плотность кг/м3</t>
  </si>
  <si>
    <t>Вес, тн</t>
  </si>
  <si>
    <t>Стоимость с НДС за тонну</t>
  </si>
  <si>
    <t>Стоимость утилизации с НДС</t>
  </si>
  <si>
    <t>90шт</t>
  </si>
  <si>
    <t xml:space="preserve"> кровли 1-го пролета (кровельное покрытие)</t>
  </si>
  <si>
    <t xml:space="preserve">кровли 5-го пролета (кровельное покрытие) </t>
  </si>
  <si>
    <t xml:space="preserve"> фонаря кровли 3-го пролета  (кровельное покрытие) </t>
  </si>
  <si>
    <t>гид. ковер «Рубероид» по битумной мастике 30мм -  3слоя</t>
  </si>
  <si>
    <t>800/800</t>
  </si>
  <si>
    <t>м2/м</t>
  </si>
  <si>
    <t>910/910</t>
  </si>
  <si>
    <t>412/924</t>
  </si>
  <si>
    <t>м2/тн</t>
  </si>
  <si>
    <t>3222/52</t>
  </si>
  <si>
    <t>шт/тн</t>
  </si>
  <si>
    <t>924/924</t>
  </si>
  <si>
    <t>Горизонтальное перемещени стр.мусора до 50м</t>
  </si>
  <si>
    <t>Беспылевой спуск мусора в контейнер через рукав 14м</t>
  </si>
  <si>
    <t>Вывоз строительного мусора с утилизацией  (до 47км)</t>
  </si>
  <si>
    <t>Демонтажные работы (раздел №1)</t>
  </si>
  <si>
    <r>
      <t xml:space="preserve">СМР </t>
    </r>
    <r>
      <rPr>
        <sz val="11"/>
        <color theme="1"/>
        <rFont val="Calibri"/>
        <family val="2"/>
        <charset val="204"/>
        <scheme val="minor"/>
      </rPr>
      <t>(раздел №2)</t>
    </r>
  </si>
  <si>
    <t xml:space="preserve">Ремонт бетонных межплитных швов </t>
  </si>
  <si>
    <t>Обеспыливание поверхности бетонных  плит</t>
  </si>
  <si>
    <t>Расчистка поверхности при помощи щеток и шпателя</t>
  </si>
  <si>
    <t>Бетонирование бетоном В25</t>
  </si>
  <si>
    <t>Система ТН-КРОВЛЯ Эксперт пир</t>
  </si>
  <si>
    <t>Праймер битумный Технониколь№1 (0.35*м2)</t>
  </si>
  <si>
    <t>90/1,8</t>
  </si>
  <si>
    <t>Устр. пароизоляционного напл-мого с  слоя (Технобарьер)</t>
  </si>
  <si>
    <t>литр</t>
  </si>
  <si>
    <t>Технобарьер (1,15*м2)</t>
  </si>
  <si>
    <t>Клей-пена Технониколь LOGICPIR (0,25*м2)</t>
  </si>
  <si>
    <t>1561.2</t>
  </si>
  <si>
    <t>Плиты теплоизоляционные LOGICPIR PROF СХМ (1.03*м3)</t>
  </si>
  <si>
    <t>Рем. поверхности плит рем составом  ВАЙТМИКС RT10 (Т=20мм)</t>
  </si>
  <si>
    <t>Монтаж  металопластиковых переп-в фоноря с стеклапакетами</t>
  </si>
  <si>
    <t xml:space="preserve">Устройство армированного каркаса из арматуры Ф8 </t>
  </si>
  <si>
    <t>Воронка с электроподогревом</t>
  </si>
  <si>
    <t>Вывоз руберойда и битума с утилизацией (до 47км)</t>
  </si>
  <si>
    <t xml:space="preserve"> рем состав ВАЙТМИКС RT10</t>
  </si>
  <si>
    <t>кг</t>
  </si>
  <si>
    <t>Устройство клиновидной изоляции</t>
  </si>
  <si>
    <t>Устройство мембраны кровельного ковра (LOGICROOF на клею)</t>
  </si>
  <si>
    <t>LOGICROOF V-GR FB (1,15*м2)</t>
  </si>
  <si>
    <t>Клей контактный  LOGICROOF Bond (0,25*м2)</t>
  </si>
  <si>
    <t xml:space="preserve">Устроуство примыканий  из мембраны к  стенам и парапетам </t>
  </si>
  <si>
    <t>Монтаж  металических паратетных фартуков</t>
  </si>
  <si>
    <t>Монтаж металических отливов зенитных фанорей</t>
  </si>
  <si>
    <t>1724/1724</t>
  </si>
  <si>
    <t>Ведомость объемов работ (дефектная ведомость кровля цеха м10 АО"Коломенский завод")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</si>
</sst>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wrapText="1"/>
    </xf>
    <xf numFmtId="3" fontId="5" fillId="0" borderId="2" xfId="0" applyNumberFormat="1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2" xfId="0" applyBorder="1" applyAlignment="1">
      <alignment vertic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/>
    <xf numFmtId="0" fontId="5" fillId="0" borderId="3" xfId="0" applyFont="1" applyBorder="1" applyAlignment="1">
      <alignment horizontal="center" vertical="center"/>
    </xf>
    <xf numFmtId="0" fontId="0" fillId="0" borderId="13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/>
    <xf numFmtId="0" fontId="0" fillId="0" borderId="19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16" xfId="0" applyBorder="1"/>
    <xf numFmtId="0" fontId="0" fillId="0" borderId="21" xfId="0" applyBorder="1"/>
    <xf numFmtId="0" fontId="0" fillId="0" borderId="12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/>
    <xf numFmtId="0" fontId="0" fillId="0" borderId="23" xfId="0" applyBorder="1" applyAlignment="1">
      <alignment horizontal="center"/>
    </xf>
    <xf numFmtId="0" fontId="0" fillId="0" borderId="2" xfId="0" applyFill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tabSelected="1" topLeftCell="A11" workbookViewId="0">
      <selection activeCell="F113" sqref="F113"/>
    </sheetView>
  </sheetViews>
  <sheetFormatPr defaultRowHeight="12.75" x14ac:dyDescent="0.2"/>
  <cols>
    <col min="1" max="1" width="7.85546875" style="10" bestFit="1" customWidth="1"/>
    <col min="2" max="2" width="59.7109375" style="1" customWidth="1"/>
    <col min="3" max="3" width="10.140625" style="1" customWidth="1"/>
    <col min="4" max="4" width="14.28515625" style="3" customWidth="1"/>
    <col min="5" max="16384" width="9.140625" style="1"/>
  </cols>
  <sheetData>
    <row r="1" spans="1:4" ht="42.75" customHeight="1" x14ac:dyDescent="0.25">
      <c r="A1" s="59" t="s">
        <v>124</v>
      </c>
      <c r="B1" s="60"/>
      <c r="C1" s="60"/>
      <c r="D1" s="60"/>
    </row>
    <row r="2" spans="1:4" x14ac:dyDescent="0.2">
      <c r="A2" s="2" t="s">
        <v>0</v>
      </c>
      <c r="B2" s="2" t="s">
        <v>1</v>
      </c>
      <c r="C2" s="18" t="s">
        <v>2</v>
      </c>
      <c r="D2" s="2" t="s">
        <v>3</v>
      </c>
    </row>
    <row r="3" spans="1:4" x14ac:dyDescent="0.2">
      <c r="A3" s="3">
        <v>1</v>
      </c>
      <c r="B3" s="4">
        <v>2</v>
      </c>
      <c r="C3" s="19">
        <v>3</v>
      </c>
      <c r="D3" s="3">
        <v>4</v>
      </c>
    </row>
    <row r="4" spans="1:4" ht="13.5" thickBot="1" x14ac:dyDescent="0.25">
      <c r="A4" s="5"/>
      <c r="B4" s="6" t="s">
        <v>94</v>
      </c>
      <c r="C4" s="20"/>
      <c r="D4" s="5"/>
    </row>
    <row r="5" spans="1:4" ht="15" x14ac:dyDescent="0.2">
      <c r="A5" s="11"/>
      <c r="B5" s="12" t="s">
        <v>79</v>
      </c>
      <c r="C5" s="21"/>
      <c r="D5" s="7"/>
    </row>
    <row r="6" spans="1:4" ht="15" x14ac:dyDescent="0.25">
      <c r="A6" s="13">
        <v>1</v>
      </c>
      <c r="B6" s="9" t="s">
        <v>10</v>
      </c>
      <c r="C6" s="21" t="s">
        <v>4</v>
      </c>
      <c r="D6" s="15">
        <v>4155.3999999999996</v>
      </c>
    </row>
    <row r="7" spans="1:4" ht="15" x14ac:dyDescent="0.25">
      <c r="A7" s="13">
        <v>2</v>
      </c>
      <c r="B7" s="9" t="s">
        <v>11</v>
      </c>
      <c r="C7" s="21" t="s">
        <v>4</v>
      </c>
      <c r="D7" s="15">
        <v>4155.3999999999996</v>
      </c>
    </row>
    <row r="8" spans="1:4" ht="15" x14ac:dyDescent="0.25">
      <c r="A8" s="13">
        <v>3</v>
      </c>
      <c r="B8" s="9" t="s">
        <v>12</v>
      </c>
      <c r="C8" s="21" t="s">
        <v>4</v>
      </c>
      <c r="D8" s="15">
        <v>4155.3999999999996</v>
      </c>
    </row>
    <row r="9" spans="1:4" ht="15.75" thickBot="1" x14ac:dyDescent="0.3">
      <c r="A9" s="13">
        <v>4</v>
      </c>
      <c r="B9" s="14" t="s">
        <v>13</v>
      </c>
      <c r="C9" s="21" t="s">
        <v>4</v>
      </c>
      <c r="D9" s="15">
        <v>4155.3999999999996</v>
      </c>
    </row>
    <row r="10" spans="1:4" ht="15" x14ac:dyDescent="0.25">
      <c r="A10" s="13"/>
      <c r="B10" s="16" t="s">
        <v>29</v>
      </c>
      <c r="C10" s="21"/>
      <c r="D10" s="7"/>
    </row>
    <row r="11" spans="1:4" ht="15" x14ac:dyDescent="0.25">
      <c r="A11" s="13">
        <v>5</v>
      </c>
      <c r="B11" t="s">
        <v>15</v>
      </c>
      <c r="C11" s="21" t="s">
        <v>4</v>
      </c>
      <c r="D11" s="15">
        <v>2499.6999999999998</v>
      </c>
    </row>
    <row r="12" spans="1:4" ht="15" x14ac:dyDescent="0.25">
      <c r="A12" s="13">
        <v>6</v>
      </c>
      <c r="B12" t="s">
        <v>16</v>
      </c>
      <c r="C12" s="21" t="s">
        <v>4</v>
      </c>
      <c r="D12" s="15">
        <v>2499.6999999999998</v>
      </c>
    </row>
    <row r="13" spans="1:4" ht="15.75" thickBot="1" x14ac:dyDescent="0.3">
      <c r="A13" s="13">
        <v>7</v>
      </c>
      <c r="B13" s="17" t="s">
        <v>17</v>
      </c>
      <c r="C13" s="21" t="s">
        <v>4</v>
      </c>
      <c r="D13" s="15">
        <v>2499.6999999999998</v>
      </c>
    </row>
    <row r="14" spans="1:4" ht="15" x14ac:dyDescent="0.25">
      <c r="A14" s="13"/>
      <c r="B14" s="16" t="s">
        <v>33</v>
      </c>
      <c r="C14" s="21"/>
      <c r="D14" s="7"/>
    </row>
    <row r="15" spans="1:4" ht="15" x14ac:dyDescent="0.25">
      <c r="A15" s="13">
        <v>8</v>
      </c>
      <c r="B15" t="s">
        <v>19</v>
      </c>
      <c r="C15" s="21" t="s">
        <v>4</v>
      </c>
      <c r="D15" s="15">
        <v>1736.64</v>
      </c>
    </row>
    <row r="16" spans="1:4" ht="15" x14ac:dyDescent="0.25">
      <c r="A16" s="13">
        <v>9</v>
      </c>
      <c r="B16" t="s">
        <v>20</v>
      </c>
      <c r="C16" s="21" t="s">
        <v>4</v>
      </c>
      <c r="D16" s="15">
        <v>1736.64</v>
      </c>
    </row>
    <row r="17" spans="1:7" ht="15" x14ac:dyDescent="0.25">
      <c r="A17" s="13">
        <v>10</v>
      </c>
      <c r="B17" t="s">
        <v>21</v>
      </c>
      <c r="C17" s="21" t="s">
        <v>4</v>
      </c>
      <c r="D17" s="15">
        <v>1736.64</v>
      </c>
    </row>
    <row r="18" spans="1:7" ht="15.75" thickBot="1" x14ac:dyDescent="0.3">
      <c r="A18" s="13">
        <v>11</v>
      </c>
      <c r="B18" s="17" t="s">
        <v>22</v>
      </c>
      <c r="C18" s="21" t="s">
        <v>4</v>
      </c>
      <c r="D18" s="15">
        <v>1736.64</v>
      </c>
    </row>
    <row r="19" spans="1:7" ht="15" x14ac:dyDescent="0.25">
      <c r="A19" s="13"/>
      <c r="B19" s="16" t="s">
        <v>25</v>
      </c>
      <c r="C19" s="21"/>
      <c r="D19" s="8"/>
    </row>
    <row r="20" spans="1:7" ht="15" x14ac:dyDescent="0.25">
      <c r="A20" s="13">
        <v>12</v>
      </c>
      <c r="B20" t="s">
        <v>23</v>
      </c>
      <c r="C20" s="21" t="s">
        <v>4</v>
      </c>
      <c r="D20" s="15">
        <v>2295.9</v>
      </c>
      <c r="G20" s="1">
        <f>D6+D11+D15+D20+D28+D32+D36+D40+D44+D49+D54+D58</f>
        <v>24373.02</v>
      </c>
    </row>
    <row r="21" spans="1:7" ht="15" x14ac:dyDescent="0.25">
      <c r="A21" s="13">
        <v>13</v>
      </c>
      <c r="B21" t="s">
        <v>24</v>
      </c>
      <c r="C21" s="21" t="s">
        <v>4</v>
      </c>
      <c r="D21" s="15">
        <v>2295.9</v>
      </c>
    </row>
    <row r="22" spans="1:7" ht="15.75" thickBot="1" x14ac:dyDescent="0.3">
      <c r="A22" s="13">
        <v>14</v>
      </c>
      <c r="B22" s="17" t="s">
        <v>22</v>
      </c>
      <c r="C22" s="21" t="s">
        <v>4</v>
      </c>
      <c r="D22" s="15">
        <v>2295.9</v>
      </c>
    </row>
    <row r="23" spans="1:7" ht="15" x14ac:dyDescent="0.25">
      <c r="A23" s="13"/>
      <c r="B23" s="16" t="s">
        <v>81</v>
      </c>
      <c r="C23" s="21"/>
      <c r="D23" s="7"/>
    </row>
    <row r="24" spans="1:7" ht="15" x14ac:dyDescent="0.25">
      <c r="A24" s="13">
        <v>15</v>
      </c>
      <c r="B24" t="s">
        <v>27</v>
      </c>
      <c r="C24" s="21" t="s">
        <v>4</v>
      </c>
      <c r="D24" s="15">
        <v>888.48</v>
      </c>
    </row>
    <row r="25" spans="1:7" ht="15" x14ac:dyDescent="0.25">
      <c r="A25" s="13">
        <v>16</v>
      </c>
      <c r="B25" t="s">
        <v>28</v>
      </c>
      <c r="C25" s="21" t="s">
        <v>4</v>
      </c>
      <c r="D25" s="15">
        <v>888.48</v>
      </c>
      <c r="G25" s="1">
        <f>D6+D11+D15+D20+D24+D28+D32+D36+D40+D44+D49+D54+D58</f>
        <v>25261.5</v>
      </c>
    </row>
    <row r="26" spans="1:7" ht="15.75" thickBot="1" x14ac:dyDescent="0.3">
      <c r="A26" s="13">
        <v>17</v>
      </c>
      <c r="B26" s="17" t="s">
        <v>22</v>
      </c>
      <c r="C26" s="21" t="s">
        <v>4</v>
      </c>
      <c r="D26" s="15">
        <v>888.48</v>
      </c>
    </row>
    <row r="27" spans="1:7" ht="15" x14ac:dyDescent="0.25">
      <c r="A27" s="13"/>
      <c r="B27" s="16" t="s">
        <v>14</v>
      </c>
      <c r="C27" s="21"/>
      <c r="D27" s="7"/>
    </row>
    <row r="28" spans="1:7" ht="15" x14ac:dyDescent="0.25">
      <c r="A28" s="13">
        <v>18</v>
      </c>
      <c r="B28" t="s">
        <v>30</v>
      </c>
      <c r="C28" s="21" t="s">
        <v>4</v>
      </c>
      <c r="D28" s="15">
        <v>2295.9</v>
      </c>
    </row>
    <row r="29" spans="1:7" ht="15" x14ac:dyDescent="0.25">
      <c r="A29" s="13">
        <v>19</v>
      </c>
      <c r="B29" t="s">
        <v>31</v>
      </c>
      <c r="C29" s="21" t="s">
        <v>4</v>
      </c>
      <c r="D29" s="15">
        <v>2295.9</v>
      </c>
    </row>
    <row r="30" spans="1:7" ht="15.75" thickBot="1" x14ac:dyDescent="0.3">
      <c r="A30" s="13">
        <v>20</v>
      </c>
      <c r="B30" s="17" t="s">
        <v>32</v>
      </c>
      <c r="C30" s="21" t="s">
        <v>4</v>
      </c>
      <c r="D30" s="15">
        <v>2295.9</v>
      </c>
    </row>
    <row r="31" spans="1:7" ht="15" x14ac:dyDescent="0.25">
      <c r="A31" s="13"/>
      <c r="B31" s="16" t="s">
        <v>18</v>
      </c>
      <c r="C31" s="21"/>
      <c r="D31" s="7"/>
    </row>
    <row r="32" spans="1:7" ht="15" x14ac:dyDescent="0.25">
      <c r="A32" s="13">
        <v>21</v>
      </c>
      <c r="B32" t="s">
        <v>82</v>
      </c>
      <c r="C32" s="21" t="s">
        <v>4</v>
      </c>
      <c r="D32" s="15">
        <v>888.48</v>
      </c>
    </row>
    <row r="33" spans="1:4" ht="15" x14ac:dyDescent="0.25">
      <c r="A33" s="13">
        <v>22</v>
      </c>
      <c r="B33" t="s">
        <v>35</v>
      </c>
      <c r="C33" s="21" t="s">
        <v>4</v>
      </c>
      <c r="D33" s="15">
        <v>888.48</v>
      </c>
    </row>
    <row r="34" spans="1:4" ht="15.75" thickBot="1" x14ac:dyDescent="0.3">
      <c r="A34" s="13">
        <v>23</v>
      </c>
      <c r="B34" s="17" t="s">
        <v>32</v>
      </c>
      <c r="C34" s="21" t="s">
        <v>4</v>
      </c>
      <c r="D34" s="15">
        <v>888.48</v>
      </c>
    </row>
    <row r="35" spans="1:4" ht="15" x14ac:dyDescent="0.25">
      <c r="A35" s="13"/>
      <c r="B35" s="16" t="s">
        <v>80</v>
      </c>
      <c r="C35" s="21"/>
      <c r="D35" s="15"/>
    </row>
    <row r="36" spans="1:4" ht="15" x14ac:dyDescent="0.25">
      <c r="A36" s="13">
        <v>24</v>
      </c>
      <c r="B36" t="s">
        <v>37</v>
      </c>
      <c r="C36" s="21" t="s">
        <v>4</v>
      </c>
      <c r="D36" s="15">
        <v>3143.9</v>
      </c>
    </row>
    <row r="37" spans="1:4" ht="15" x14ac:dyDescent="0.25">
      <c r="A37" s="13">
        <v>25</v>
      </c>
      <c r="B37" t="s">
        <v>38</v>
      </c>
      <c r="C37" s="21" t="s">
        <v>4</v>
      </c>
      <c r="D37" s="15">
        <v>3143.9</v>
      </c>
    </row>
    <row r="38" spans="1:4" ht="15.75" thickBot="1" x14ac:dyDescent="0.3">
      <c r="A38" s="13">
        <v>26</v>
      </c>
      <c r="B38" s="17" t="s">
        <v>39</v>
      </c>
      <c r="C38" s="21" t="s">
        <v>4</v>
      </c>
      <c r="D38" s="15">
        <v>3143.9</v>
      </c>
    </row>
    <row r="39" spans="1:4" ht="15" x14ac:dyDescent="0.25">
      <c r="A39" s="13"/>
      <c r="B39" s="16" t="s">
        <v>40</v>
      </c>
      <c r="C39" s="21"/>
      <c r="D39" s="15"/>
    </row>
    <row r="40" spans="1:4" ht="15" x14ac:dyDescent="0.25">
      <c r="A40" s="13">
        <v>27</v>
      </c>
      <c r="B40" t="s">
        <v>41</v>
      </c>
      <c r="C40" s="21" t="s">
        <v>4</v>
      </c>
      <c r="D40" s="9">
        <v>2658.9</v>
      </c>
    </row>
    <row r="41" spans="1:4" ht="15" x14ac:dyDescent="0.25">
      <c r="A41" s="13">
        <v>28</v>
      </c>
      <c r="B41" t="s">
        <v>42</v>
      </c>
      <c r="C41" s="21" t="s">
        <v>4</v>
      </c>
      <c r="D41" s="9">
        <v>2658.9</v>
      </c>
    </row>
    <row r="42" spans="1:4" ht="15.75" thickBot="1" x14ac:dyDescent="0.3">
      <c r="A42" s="13">
        <v>29</v>
      </c>
      <c r="B42" s="17" t="s">
        <v>43</v>
      </c>
      <c r="C42" s="21" t="s">
        <v>4</v>
      </c>
      <c r="D42" s="9">
        <v>2658.9</v>
      </c>
    </row>
    <row r="43" spans="1:4" ht="15" x14ac:dyDescent="0.25">
      <c r="A43" s="13"/>
      <c r="B43" s="16" t="s">
        <v>44</v>
      </c>
      <c r="C43" s="21"/>
      <c r="D43" s="9"/>
    </row>
    <row r="44" spans="1:4" ht="15" x14ac:dyDescent="0.25">
      <c r="A44" s="13">
        <v>30</v>
      </c>
      <c r="B44" t="s">
        <v>45</v>
      </c>
      <c r="C44" s="21" t="s">
        <v>4</v>
      </c>
      <c r="D44" s="15">
        <v>2378.2200000000003</v>
      </c>
    </row>
    <row r="45" spans="1:4" ht="15" x14ac:dyDescent="0.25">
      <c r="A45" s="13">
        <v>31</v>
      </c>
      <c r="B45" t="s">
        <v>46</v>
      </c>
      <c r="C45" s="21" t="s">
        <v>4</v>
      </c>
      <c r="D45" s="15">
        <v>2378.2200000000003</v>
      </c>
    </row>
    <row r="46" spans="1:4" ht="15" x14ac:dyDescent="0.25">
      <c r="A46" s="13">
        <v>32</v>
      </c>
      <c r="B46" t="s">
        <v>47</v>
      </c>
      <c r="C46" s="21" t="s">
        <v>4</v>
      </c>
      <c r="D46" s="15">
        <v>2378.2200000000003</v>
      </c>
    </row>
    <row r="47" spans="1:4" ht="15.75" thickBot="1" x14ac:dyDescent="0.3">
      <c r="A47" s="13">
        <v>33</v>
      </c>
      <c r="B47" s="17" t="s">
        <v>48</v>
      </c>
      <c r="C47" s="21" t="s">
        <v>4</v>
      </c>
      <c r="D47" s="15">
        <v>2378.2200000000003</v>
      </c>
    </row>
    <row r="48" spans="1:4" ht="15" x14ac:dyDescent="0.25">
      <c r="A48" s="13"/>
      <c r="B48" s="16" t="s">
        <v>49</v>
      </c>
      <c r="C48" s="21"/>
      <c r="D48" s="15"/>
    </row>
    <row r="49" spans="1:4" ht="15" x14ac:dyDescent="0.25">
      <c r="A49" s="13">
        <v>34</v>
      </c>
      <c r="B49" t="s">
        <v>50</v>
      </c>
      <c r="C49" s="21" t="s">
        <v>4</v>
      </c>
      <c r="D49" s="15">
        <v>1489.98</v>
      </c>
    </row>
    <row r="50" spans="1:4" ht="15" x14ac:dyDescent="0.25">
      <c r="A50" s="13">
        <v>35</v>
      </c>
      <c r="B50" t="s">
        <v>51</v>
      </c>
      <c r="C50" s="21" t="s">
        <v>4</v>
      </c>
      <c r="D50" s="15">
        <v>1489.98</v>
      </c>
    </row>
    <row r="51" spans="1:4" ht="15" x14ac:dyDescent="0.25">
      <c r="A51" s="13">
        <v>36</v>
      </c>
      <c r="B51" t="s">
        <v>52</v>
      </c>
      <c r="C51" s="21" t="s">
        <v>4</v>
      </c>
      <c r="D51" s="15">
        <v>1489.98</v>
      </c>
    </row>
    <row r="52" spans="1:4" ht="15.75" thickBot="1" x14ac:dyDescent="0.3">
      <c r="A52" s="13">
        <v>37</v>
      </c>
      <c r="B52" t="s">
        <v>22</v>
      </c>
      <c r="C52" s="21" t="s">
        <v>4</v>
      </c>
      <c r="D52" s="15">
        <v>1489.98</v>
      </c>
    </row>
    <row r="53" spans="1:4" ht="15" x14ac:dyDescent="0.25">
      <c r="A53" s="13"/>
      <c r="B53" s="16" t="s">
        <v>53</v>
      </c>
      <c r="C53" s="21"/>
      <c r="D53" s="15"/>
    </row>
    <row r="54" spans="1:4" ht="15" x14ac:dyDescent="0.25">
      <c r="A54" s="13">
        <v>38</v>
      </c>
      <c r="B54" t="s">
        <v>23</v>
      </c>
      <c r="C54" s="21" t="s">
        <v>4</v>
      </c>
      <c r="D54" s="15">
        <v>614</v>
      </c>
    </row>
    <row r="55" spans="1:4" ht="15" x14ac:dyDescent="0.25">
      <c r="A55" s="13">
        <v>39</v>
      </c>
      <c r="B55" t="s">
        <v>24</v>
      </c>
      <c r="C55" s="21" t="s">
        <v>4</v>
      </c>
      <c r="D55" s="15">
        <v>614</v>
      </c>
    </row>
    <row r="56" spans="1:4" ht="15.75" thickBot="1" x14ac:dyDescent="0.3">
      <c r="A56" s="13">
        <v>40</v>
      </c>
      <c r="B56" s="17" t="s">
        <v>22</v>
      </c>
      <c r="C56" s="21" t="s">
        <v>4</v>
      </c>
      <c r="D56" s="15">
        <v>614</v>
      </c>
    </row>
    <row r="57" spans="1:4" ht="15" x14ac:dyDescent="0.25">
      <c r="A57" s="13"/>
      <c r="B57" s="16" t="s">
        <v>54</v>
      </c>
      <c r="C57" s="21" t="s">
        <v>4</v>
      </c>
      <c r="D57" s="15"/>
    </row>
    <row r="58" spans="1:4" ht="15" x14ac:dyDescent="0.25">
      <c r="A58" s="13">
        <v>41</v>
      </c>
      <c r="B58" t="s">
        <v>23</v>
      </c>
      <c r="C58" s="21" t="s">
        <v>4</v>
      </c>
      <c r="D58" s="15">
        <v>216</v>
      </c>
    </row>
    <row r="59" spans="1:4" ht="15" x14ac:dyDescent="0.25">
      <c r="A59" s="13">
        <v>42</v>
      </c>
      <c r="B59" t="s">
        <v>55</v>
      </c>
      <c r="C59" s="21" t="s">
        <v>4</v>
      </c>
      <c r="D59" s="15">
        <v>216</v>
      </c>
    </row>
    <row r="60" spans="1:4" ht="15.75" thickBot="1" x14ac:dyDescent="0.3">
      <c r="A60" s="13">
        <v>43</v>
      </c>
      <c r="B60" s="17" t="s">
        <v>56</v>
      </c>
      <c r="C60" s="21" t="s">
        <v>4</v>
      </c>
      <c r="D60" s="15">
        <v>216</v>
      </c>
    </row>
    <row r="61" spans="1:4" ht="15" x14ac:dyDescent="0.25">
      <c r="A61" s="13">
        <v>44</v>
      </c>
      <c r="B61" t="s">
        <v>57</v>
      </c>
      <c r="C61" s="21" t="s">
        <v>84</v>
      </c>
      <c r="D61" s="9" t="s">
        <v>83</v>
      </c>
    </row>
    <row r="62" spans="1:4" ht="15" x14ac:dyDescent="0.25">
      <c r="A62" s="13">
        <v>45</v>
      </c>
      <c r="B62" t="s">
        <v>58</v>
      </c>
      <c r="C62" s="21" t="s">
        <v>84</v>
      </c>
      <c r="D62" s="9" t="s">
        <v>85</v>
      </c>
    </row>
    <row r="63" spans="1:4" ht="15" x14ac:dyDescent="0.25">
      <c r="A63" s="13">
        <v>46</v>
      </c>
      <c r="B63" t="s">
        <v>59</v>
      </c>
      <c r="C63" s="21" t="s">
        <v>84</v>
      </c>
      <c r="D63" s="9" t="s">
        <v>86</v>
      </c>
    </row>
    <row r="64" spans="1:4" ht="15" x14ac:dyDescent="0.25">
      <c r="A64" s="13">
        <v>47</v>
      </c>
      <c r="B64" t="s">
        <v>60</v>
      </c>
      <c r="C64" s="21" t="s">
        <v>4</v>
      </c>
      <c r="D64" s="9">
        <v>3222</v>
      </c>
    </row>
    <row r="65" spans="1:4" ht="15" x14ac:dyDescent="0.25">
      <c r="A65" s="13">
        <v>48</v>
      </c>
      <c r="B65" t="s">
        <v>61</v>
      </c>
      <c r="C65" s="21" t="s">
        <v>87</v>
      </c>
      <c r="D65" s="9" t="s">
        <v>88</v>
      </c>
    </row>
    <row r="66" spans="1:4" ht="15" x14ac:dyDescent="0.25">
      <c r="A66" s="13">
        <v>49</v>
      </c>
      <c r="B66" t="s">
        <v>62</v>
      </c>
      <c r="C66" s="21" t="s">
        <v>84</v>
      </c>
      <c r="D66" s="9" t="s">
        <v>90</v>
      </c>
    </row>
    <row r="67" spans="1:4" ht="15" x14ac:dyDescent="0.25">
      <c r="A67" s="13">
        <v>50</v>
      </c>
      <c r="B67" t="s">
        <v>5</v>
      </c>
      <c r="C67" s="21" t="s">
        <v>89</v>
      </c>
      <c r="D67" s="15" t="s">
        <v>102</v>
      </c>
    </row>
    <row r="68" spans="1:4" ht="15" x14ac:dyDescent="0.25">
      <c r="A68" s="13">
        <v>51</v>
      </c>
      <c r="B68" t="s">
        <v>91</v>
      </c>
      <c r="C68" s="21" t="s">
        <v>64</v>
      </c>
      <c r="D68" s="15">
        <v>3840</v>
      </c>
    </row>
    <row r="69" spans="1:4" ht="15" x14ac:dyDescent="0.25">
      <c r="A69" s="13">
        <v>52</v>
      </c>
      <c r="B69" t="s">
        <v>92</v>
      </c>
      <c r="C69" s="21" t="s">
        <v>64</v>
      </c>
      <c r="D69" s="15">
        <v>3840</v>
      </c>
    </row>
    <row r="70" spans="1:4" ht="15" x14ac:dyDescent="0.25">
      <c r="A70" s="13">
        <v>53</v>
      </c>
      <c r="B70" t="s">
        <v>113</v>
      </c>
      <c r="C70" s="21" t="s">
        <v>64</v>
      </c>
      <c r="D70" s="15">
        <v>784</v>
      </c>
    </row>
    <row r="71" spans="1:4" ht="15.75" thickBot="1" x14ac:dyDescent="0.3">
      <c r="A71" s="13">
        <v>54</v>
      </c>
      <c r="B71" s="22" t="s">
        <v>93</v>
      </c>
      <c r="C71" s="21" t="s">
        <v>64</v>
      </c>
      <c r="D71" s="15">
        <v>3056</v>
      </c>
    </row>
    <row r="72" spans="1:4" ht="15" x14ac:dyDescent="0.25">
      <c r="A72" s="54"/>
      <c r="B72" s="53"/>
      <c r="C72" s="27"/>
      <c r="D72" s="28"/>
    </row>
    <row r="73" spans="1:4" ht="15" x14ac:dyDescent="0.25">
      <c r="A73" s="23"/>
      <c r="B73" s="38" t="s">
        <v>95</v>
      </c>
      <c r="C73" s="3"/>
      <c r="D73" s="15"/>
    </row>
    <row r="74" spans="1:4" ht="15" x14ac:dyDescent="0.25">
      <c r="A74" s="23">
        <v>55</v>
      </c>
      <c r="B74" s="55" t="s">
        <v>110</v>
      </c>
      <c r="C74" s="3" t="s">
        <v>4</v>
      </c>
      <c r="D74" s="9">
        <v>3222</v>
      </c>
    </row>
    <row r="75" spans="1:4" ht="15" x14ac:dyDescent="0.25">
      <c r="A75" s="23">
        <v>56</v>
      </c>
      <c r="B75" s="9" t="s">
        <v>96</v>
      </c>
      <c r="C75" s="3" t="s">
        <v>63</v>
      </c>
      <c r="D75" s="15">
        <v>7500</v>
      </c>
    </row>
    <row r="76" spans="1:4" ht="15" x14ac:dyDescent="0.25">
      <c r="A76" s="23"/>
      <c r="B76" s="9" t="s">
        <v>111</v>
      </c>
      <c r="C76" s="3" t="s">
        <v>64</v>
      </c>
      <c r="D76" s="15">
        <v>8.5500000000000007</v>
      </c>
    </row>
    <row r="77" spans="1:4" ht="15" x14ac:dyDescent="0.25">
      <c r="A77" s="23"/>
      <c r="B77" s="9" t="s">
        <v>99</v>
      </c>
      <c r="C77" s="3" t="s">
        <v>65</v>
      </c>
      <c r="D77" s="15">
        <v>112.5</v>
      </c>
    </row>
    <row r="78" spans="1:4" ht="15" x14ac:dyDescent="0.25">
      <c r="A78" s="23">
        <v>57</v>
      </c>
      <c r="B78" s="9" t="s">
        <v>98</v>
      </c>
      <c r="C78" s="3" t="s">
        <v>4</v>
      </c>
      <c r="D78" s="15">
        <v>25261.7</v>
      </c>
    </row>
    <row r="79" spans="1:4" ht="15" x14ac:dyDescent="0.25">
      <c r="A79" s="23">
        <v>58</v>
      </c>
      <c r="B79" s="9" t="s">
        <v>97</v>
      </c>
      <c r="C79" s="3" t="s">
        <v>4</v>
      </c>
      <c r="D79" s="15">
        <v>25261.7</v>
      </c>
    </row>
    <row r="80" spans="1:4" ht="15" x14ac:dyDescent="0.25">
      <c r="A80" s="23">
        <v>59</v>
      </c>
      <c r="B80" s="9" t="s">
        <v>109</v>
      </c>
      <c r="C80" s="3" t="s">
        <v>4</v>
      </c>
      <c r="D80" s="15">
        <v>150</v>
      </c>
    </row>
    <row r="81" spans="1:4" ht="15" x14ac:dyDescent="0.25">
      <c r="A81" s="23"/>
      <c r="B81" s="9" t="s">
        <v>114</v>
      </c>
      <c r="C81" s="3" t="s">
        <v>115</v>
      </c>
      <c r="D81" s="15">
        <v>5400</v>
      </c>
    </row>
    <row r="82" spans="1:4" ht="15" x14ac:dyDescent="0.25">
      <c r="A82" s="23"/>
      <c r="B82" s="38" t="s">
        <v>100</v>
      </c>
      <c r="C82" s="3"/>
      <c r="D82" s="15"/>
    </row>
    <row r="83" spans="1:4" ht="15" x14ac:dyDescent="0.25">
      <c r="A83" s="23">
        <v>60</v>
      </c>
      <c r="B83" s="9" t="s">
        <v>66</v>
      </c>
      <c r="C83" s="3" t="s">
        <v>4</v>
      </c>
      <c r="D83" s="15">
        <v>25261.7</v>
      </c>
    </row>
    <row r="84" spans="1:4" ht="15" x14ac:dyDescent="0.25">
      <c r="A84" s="23"/>
      <c r="B84" s="9" t="s">
        <v>101</v>
      </c>
      <c r="C84" s="3" t="s">
        <v>104</v>
      </c>
      <c r="D84" s="15">
        <v>8841.6</v>
      </c>
    </row>
    <row r="85" spans="1:4" ht="15" x14ac:dyDescent="0.25">
      <c r="A85" s="23">
        <v>61</v>
      </c>
      <c r="B85" s="9" t="s">
        <v>103</v>
      </c>
      <c r="C85" s="3" t="s">
        <v>4</v>
      </c>
      <c r="D85" s="15">
        <v>25261.7</v>
      </c>
    </row>
    <row r="86" spans="1:4" ht="15" x14ac:dyDescent="0.25">
      <c r="A86" s="23"/>
      <c r="B86" s="9" t="s">
        <v>105</v>
      </c>
      <c r="C86" s="3" t="s">
        <v>4</v>
      </c>
      <c r="D86" s="15">
        <v>29051</v>
      </c>
    </row>
    <row r="87" spans="1:4" ht="15" x14ac:dyDescent="0.25">
      <c r="A87" s="23">
        <v>62</v>
      </c>
      <c r="B87" s="9" t="s">
        <v>68</v>
      </c>
      <c r="C87" s="3" t="s">
        <v>4</v>
      </c>
      <c r="D87" s="15">
        <v>25261.7</v>
      </c>
    </row>
    <row r="88" spans="1:4" ht="15" x14ac:dyDescent="0.25">
      <c r="A88" s="23"/>
      <c r="B88" s="9" t="s">
        <v>106</v>
      </c>
      <c r="C88" s="3" t="s">
        <v>104</v>
      </c>
      <c r="D88" s="15">
        <v>6315.4250000000002</v>
      </c>
    </row>
    <row r="89" spans="1:4" ht="15" x14ac:dyDescent="0.25">
      <c r="A89" s="23"/>
      <c r="B89" s="9" t="s">
        <v>108</v>
      </c>
      <c r="C89" s="3" t="s">
        <v>65</v>
      </c>
      <c r="D89" s="15" t="s">
        <v>107</v>
      </c>
    </row>
    <row r="90" spans="1:4" ht="15" x14ac:dyDescent="0.25">
      <c r="A90" s="23">
        <v>63</v>
      </c>
      <c r="B90" s="9" t="s">
        <v>69</v>
      </c>
      <c r="C90" s="3" t="s">
        <v>4</v>
      </c>
      <c r="D90" s="15">
        <v>25261.7</v>
      </c>
    </row>
    <row r="91" spans="1:4" ht="15" x14ac:dyDescent="0.25">
      <c r="A91" s="23"/>
      <c r="B91" s="9" t="s">
        <v>106</v>
      </c>
      <c r="C91" s="3" t="s">
        <v>104</v>
      </c>
      <c r="D91" s="15">
        <v>6315.4250000000002</v>
      </c>
    </row>
    <row r="92" spans="1:4" ht="15" x14ac:dyDescent="0.25">
      <c r="A92" s="23"/>
      <c r="B92" s="9" t="s">
        <v>108</v>
      </c>
      <c r="C92" s="3" t="s">
        <v>65</v>
      </c>
      <c r="D92" s="15" t="s">
        <v>107</v>
      </c>
    </row>
    <row r="93" spans="1:4" ht="15" x14ac:dyDescent="0.25">
      <c r="A93" s="23">
        <v>64</v>
      </c>
      <c r="B93" s="9" t="s">
        <v>67</v>
      </c>
      <c r="C93" s="3" t="s">
        <v>6</v>
      </c>
      <c r="D93" s="15">
        <v>90</v>
      </c>
    </row>
    <row r="94" spans="1:4" ht="15" x14ac:dyDescent="0.25">
      <c r="A94" s="23"/>
      <c r="B94" s="9" t="s">
        <v>112</v>
      </c>
      <c r="C94" s="3" t="s">
        <v>6</v>
      </c>
      <c r="D94" s="15">
        <v>90</v>
      </c>
    </row>
    <row r="95" spans="1:4" ht="15" x14ac:dyDescent="0.25">
      <c r="A95" s="23"/>
      <c r="B95" s="9" t="s">
        <v>116</v>
      </c>
      <c r="C95" s="3" t="s">
        <v>4</v>
      </c>
      <c r="D95" s="15">
        <v>1620</v>
      </c>
    </row>
    <row r="96" spans="1:4" ht="15" x14ac:dyDescent="0.25">
      <c r="A96" s="23">
        <v>61</v>
      </c>
      <c r="B96" s="9" t="s">
        <v>117</v>
      </c>
      <c r="C96" s="3" t="s">
        <v>4</v>
      </c>
      <c r="D96" s="9">
        <v>25261.7</v>
      </c>
    </row>
    <row r="97" spans="1:6" ht="15" x14ac:dyDescent="0.25">
      <c r="A97" s="23"/>
      <c r="B97" s="9" t="s">
        <v>118</v>
      </c>
      <c r="C97" s="3" t="s">
        <v>4</v>
      </c>
      <c r="D97" s="9">
        <v>29050.9</v>
      </c>
    </row>
    <row r="98" spans="1:6" ht="15" x14ac:dyDescent="0.25">
      <c r="A98" s="23"/>
      <c r="B98" s="9" t="s">
        <v>119</v>
      </c>
      <c r="C98" s="3" t="s">
        <v>104</v>
      </c>
      <c r="D98" s="9">
        <v>6315.4250000000002</v>
      </c>
    </row>
    <row r="99" spans="1:6" ht="15" x14ac:dyDescent="0.25">
      <c r="A99" s="23">
        <v>62</v>
      </c>
      <c r="B99" s="9" t="s">
        <v>120</v>
      </c>
      <c r="C99" s="3" t="s">
        <v>84</v>
      </c>
      <c r="D99" s="9" t="s">
        <v>123</v>
      </c>
    </row>
    <row r="100" spans="1:6" ht="15" x14ac:dyDescent="0.25">
      <c r="A100" s="23"/>
      <c r="B100" s="9" t="s">
        <v>118</v>
      </c>
      <c r="C100" s="3" t="s">
        <v>4</v>
      </c>
      <c r="D100" s="9">
        <v>1982</v>
      </c>
    </row>
    <row r="101" spans="1:6" ht="15" x14ac:dyDescent="0.25">
      <c r="A101" s="23"/>
      <c r="B101" s="9" t="s">
        <v>119</v>
      </c>
      <c r="C101" s="3" t="s">
        <v>104</v>
      </c>
      <c r="D101" s="9">
        <v>495.5</v>
      </c>
    </row>
    <row r="102" spans="1:6" ht="15" x14ac:dyDescent="0.25">
      <c r="A102" s="23">
        <v>63</v>
      </c>
      <c r="B102" s="9" t="s">
        <v>121</v>
      </c>
      <c r="C102" s="3" t="s">
        <v>84</v>
      </c>
      <c r="D102" s="9" t="s">
        <v>83</v>
      </c>
    </row>
    <row r="103" spans="1:6" ht="15" x14ac:dyDescent="0.25">
      <c r="A103" s="23">
        <v>64</v>
      </c>
      <c r="B103" s="9" t="s">
        <v>122</v>
      </c>
      <c r="C103" s="3" t="s">
        <v>84</v>
      </c>
      <c r="D103" s="9" t="s">
        <v>90</v>
      </c>
    </row>
    <row r="104" spans="1:6" ht="24.75" customHeight="1" x14ac:dyDescent="0.2">
      <c r="A104" s="61" t="s">
        <v>7</v>
      </c>
      <c r="B104" s="62"/>
      <c r="C104" s="62"/>
      <c r="D104" s="63"/>
    </row>
    <row r="105" spans="1:6" ht="25.5" customHeight="1" x14ac:dyDescent="0.2">
      <c r="A105" s="64" t="s">
        <v>8</v>
      </c>
      <c r="B105" s="65"/>
      <c r="C105" s="65"/>
      <c r="D105" s="65"/>
    </row>
    <row r="106" spans="1:6" x14ac:dyDescent="0.2">
      <c r="A106" s="56"/>
      <c r="B106" s="57"/>
      <c r="C106" s="57"/>
      <c r="D106" s="56"/>
      <c r="E106" s="57"/>
      <c r="F106" s="57"/>
    </row>
    <row r="107" spans="1:6" x14ac:dyDescent="0.2">
      <c r="A107" s="56"/>
      <c r="B107" s="57"/>
      <c r="C107" s="57"/>
      <c r="D107" s="56"/>
      <c r="E107" s="57"/>
      <c r="F107" s="57"/>
    </row>
    <row r="108" spans="1:6" ht="15" x14ac:dyDescent="0.25">
      <c r="A108" s="56"/>
      <c r="B108" s="58"/>
      <c r="C108" s="57"/>
      <c r="D108" s="56"/>
      <c r="E108" s="57"/>
      <c r="F108" s="57"/>
    </row>
    <row r="109" spans="1:6" x14ac:dyDescent="0.2">
      <c r="A109" s="56"/>
      <c r="B109" s="57"/>
      <c r="C109" s="57"/>
      <c r="D109" s="56"/>
      <c r="E109" s="57"/>
      <c r="F109" s="57"/>
    </row>
    <row r="110" spans="1:6" x14ac:dyDescent="0.2">
      <c r="A110" s="56"/>
      <c r="B110" s="57"/>
      <c r="C110" s="57"/>
      <c r="D110" s="56"/>
      <c r="E110" s="57"/>
      <c r="F110" s="57"/>
    </row>
    <row r="111" spans="1:6" x14ac:dyDescent="0.2">
      <c r="A111" s="56"/>
      <c r="B111" s="57"/>
      <c r="C111" s="57"/>
      <c r="D111" s="56"/>
      <c r="E111" s="57"/>
      <c r="F111" s="57"/>
    </row>
    <row r="112" spans="1:6" x14ac:dyDescent="0.2">
      <c r="A112" s="56"/>
      <c r="B112" s="57"/>
      <c r="C112" s="57"/>
      <c r="D112" s="56"/>
      <c r="E112" s="57"/>
      <c r="F112" s="57"/>
    </row>
    <row r="113" spans="1:6" x14ac:dyDescent="0.2">
      <c r="A113" s="56"/>
      <c r="B113" s="57"/>
      <c r="C113" s="57"/>
      <c r="D113" s="56"/>
      <c r="E113" s="57"/>
      <c r="F113" s="57"/>
    </row>
    <row r="114" spans="1:6" x14ac:dyDescent="0.2">
      <c r="A114" s="56"/>
      <c r="B114" s="57"/>
      <c r="C114" s="57"/>
      <c r="D114" s="56"/>
      <c r="E114" s="57"/>
      <c r="F114" s="57"/>
    </row>
    <row r="115" spans="1:6" x14ac:dyDescent="0.2">
      <c r="A115" s="56"/>
      <c r="B115" s="57"/>
      <c r="C115" s="57"/>
      <c r="D115" s="56"/>
      <c r="E115" s="57"/>
      <c r="F115" s="57"/>
    </row>
    <row r="116" spans="1:6" x14ac:dyDescent="0.2">
      <c r="A116" s="56"/>
      <c r="B116" s="57"/>
      <c r="C116" s="57"/>
      <c r="D116" s="56"/>
      <c r="E116" s="57"/>
      <c r="F116" s="57"/>
    </row>
    <row r="117" spans="1:6" x14ac:dyDescent="0.2">
      <c r="A117" s="56"/>
      <c r="B117" s="57"/>
      <c r="C117" s="57"/>
      <c r="D117" s="56"/>
      <c r="E117" s="57"/>
      <c r="F117" s="57"/>
    </row>
    <row r="118" spans="1:6" x14ac:dyDescent="0.2">
      <c r="A118" s="56"/>
      <c r="B118" s="57"/>
      <c r="C118" s="57"/>
      <c r="D118" s="56"/>
      <c r="E118" s="57"/>
      <c r="F118" s="57"/>
    </row>
    <row r="119" spans="1:6" x14ac:dyDescent="0.2">
      <c r="A119" s="56"/>
      <c r="B119" s="57"/>
      <c r="C119" s="57"/>
      <c r="D119" s="56"/>
      <c r="E119" s="57"/>
      <c r="F119" s="57"/>
    </row>
    <row r="120" spans="1:6" x14ac:dyDescent="0.2">
      <c r="A120" s="56"/>
      <c r="B120" s="57"/>
      <c r="C120" s="57"/>
      <c r="D120" s="56"/>
      <c r="E120" s="57"/>
      <c r="F120" s="57"/>
    </row>
    <row r="121" spans="1:6" x14ac:dyDescent="0.2">
      <c r="A121" s="56"/>
      <c r="B121" s="57"/>
      <c r="C121" s="57"/>
      <c r="D121" s="56"/>
      <c r="E121" s="57"/>
      <c r="F121" s="57"/>
    </row>
    <row r="122" spans="1:6" x14ac:dyDescent="0.2">
      <c r="A122" s="56"/>
      <c r="B122" s="57"/>
      <c r="C122" s="57"/>
      <c r="D122" s="56"/>
      <c r="E122" s="57"/>
      <c r="F122" s="57"/>
    </row>
    <row r="123" spans="1:6" x14ac:dyDescent="0.2">
      <c r="A123" s="56"/>
      <c r="B123" s="57"/>
      <c r="C123" s="57"/>
      <c r="D123" s="56"/>
      <c r="E123" s="57"/>
      <c r="F123" s="57"/>
    </row>
    <row r="124" spans="1:6" x14ac:dyDescent="0.2">
      <c r="A124" s="56"/>
      <c r="B124" s="57"/>
      <c r="C124" s="57"/>
      <c r="D124" s="56"/>
      <c r="E124" s="57"/>
      <c r="F124" s="57"/>
    </row>
    <row r="125" spans="1:6" x14ac:dyDescent="0.2">
      <c r="A125" s="56"/>
      <c r="B125" s="57"/>
      <c r="C125" s="57"/>
      <c r="D125" s="56"/>
      <c r="E125" s="57"/>
      <c r="F125" s="57"/>
    </row>
    <row r="126" spans="1:6" x14ac:dyDescent="0.2">
      <c r="A126" s="56"/>
      <c r="B126" s="57"/>
      <c r="C126" s="57"/>
      <c r="D126" s="56"/>
      <c r="E126" s="57"/>
      <c r="F126" s="57"/>
    </row>
    <row r="127" spans="1:6" x14ac:dyDescent="0.2">
      <c r="A127" s="56"/>
      <c r="B127" s="57"/>
      <c r="C127" s="57"/>
      <c r="D127" s="56"/>
      <c r="E127" s="57"/>
      <c r="F127" s="57"/>
    </row>
    <row r="128" spans="1:6" x14ac:dyDescent="0.2">
      <c r="A128" s="56"/>
      <c r="B128" s="57"/>
      <c r="C128" s="57"/>
      <c r="D128" s="56"/>
      <c r="E128" s="57"/>
      <c r="F128" s="57"/>
    </row>
    <row r="129" spans="1:6" x14ac:dyDescent="0.2">
      <c r="A129" s="56"/>
      <c r="B129" s="57"/>
      <c r="C129" s="57"/>
      <c r="D129" s="56"/>
      <c r="E129" s="57"/>
      <c r="F129" s="57"/>
    </row>
    <row r="130" spans="1:6" x14ac:dyDescent="0.2">
      <c r="A130" s="56"/>
      <c r="B130" s="57"/>
      <c r="C130" s="57"/>
      <c r="D130" s="56"/>
      <c r="E130" s="57"/>
      <c r="F130" s="57"/>
    </row>
    <row r="131" spans="1:6" x14ac:dyDescent="0.2">
      <c r="A131" s="56"/>
      <c r="B131" s="57"/>
      <c r="C131" s="57"/>
      <c r="D131" s="56"/>
      <c r="E131" s="57"/>
      <c r="F131" s="57"/>
    </row>
    <row r="132" spans="1:6" x14ac:dyDescent="0.2">
      <c r="A132" s="56"/>
      <c r="B132" s="57"/>
      <c r="C132" s="57"/>
      <c r="D132" s="56"/>
      <c r="E132" s="57"/>
      <c r="F132" s="57"/>
    </row>
    <row r="133" spans="1:6" x14ac:dyDescent="0.2">
      <c r="A133" s="56"/>
      <c r="B133" s="57"/>
      <c r="C133" s="57"/>
      <c r="D133" s="56"/>
      <c r="E133" s="57"/>
      <c r="F133" s="57"/>
    </row>
    <row r="134" spans="1:6" x14ac:dyDescent="0.2">
      <c r="A134" s="56"/>
      <c r="B134" s="57"/>
      <c r="C134" s="57"/>
      <c r="D134" s="56"/>
      <c r="E134" s="57"/>
      <c r="F134" s="57"/>
    </row>
    <row r="135" spans="1:6" x14ac:dyDescent="0.2">
      <c r="A135" s="56"/>
      <c r="B135" s="57"/>
      <c r="C135" s="57"/>
      <c r="D135" s="56"/>
      <c r="E135" s="57"/>
      <c r="F135" s="57"/>
    </row>
    <row r="136" spans="1:6" x14ac:dyDescent="0.2">
      <c r="A136" s="56"/>
      <c r="B136" s="57"/>
      <c r="C136" s="57"/>
      <c r="D136" s="56"/>
      <c r="E136" s="57"/>
      <c r="F136" s="57"/>
    </row>
    <row r="137" spans="1:6" x14ac:dyDescent="0.2">
      <c r="A137" s="56"/>
      <c r="B137" s="57"/>
      <c r="C137" s="57"/>
      <c r="D137" s="56"/>
      <c r="E137" s="57"/>
      <c r="F137" s="57"/>
    </row>
    <row r="138" spans="1:6" x14ac:dyDescent="0.2">
      <c r="A138" s="56"/>
      <c r="B138" s="57"/>
      <c r="C138" s="57"/>
      <c r="D138" s="56"/>
      <c r="E138" s="57"/>
      <c r="F138" s="57"/>
    </row>
    <row r="139" spans="1:6" x14ac:dyDescent="0.2">
      <c r="A139" s="56"/>
      <c r="B139" s="57"/>
      <c r="C139" s="57"/>
      <c r="D139" s="56"/>
      <c r="E139" s="57"/>
      <c r="F139" s="57"/>
    </row>
    <row r="140" spans="1:6" x14ac:dyDescent="0.2">
      <c r="A140" s="56"/>
      <c r="B140" s="57"/>
      <c r="C140" s="57"/>
      <c r="D140" s="56"/>
      <c r="E140" s="57"/>
      <c r="F140" s="57"/>
    </row>
    <row r="141" spans="1:6" x14ac:dyDescent="0.2">
      <c r="A141" s="56"/>
      <c r="B141" s="57"/>
      <c r="C141" s="57"/>
      <c r="D141" s="56"/>
      <c r="E141" s="57"/>
      <c r="F141" s="57"/>
    </row>
    <row r="142" spans="1:6" x14ac:dyDescent="0.2">
      <c r="A142" s="56"/>
      <c r="B142" s="57"/>
      <c r="C142" s="57"/>
      <c r="D142" s="56"/>
      <c r="E142" s="57"/>
      <c r="F142" s="57"/>
    </row>
    <row r="143" spans="1:6" x14ac:dyDescent="0.2">
      <c r="A143" s="56"/>
      <c r="B143" s="57"/>
      <c r="C143" s="57"/>
      <c r="D143" s="56"/>
      <c r="E143" s="57"/>
      <c r="F143" s="57"/>
    </row>
    <row r="144" spans="1:6" x14ac:dyDescent="0.2">
      <c r="A144" s="56"/>
      <c r="B144" s="57"/>
      <c r="C144" s="57"/>
      <c r="D144" s="56"/>
      <c r="E144" s="57"/>
      <c r="F144" s="57"/>
    </row>
  </sheetData>
  <mergeCells count="3">
    <mergeCell ref="A1:D1"/>
    <mergeCell ref="A104:D104"/>
    <mergeCell ref="A105:D105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zoomScale="70" zoomScaleNormal="70" workbookViewId="0">
      <selection activeCell="L7" sqref="L7"/>
    </sheetView>
  </sheetViews>
  <sheetFormatPr defaultRowHeight="15" x14ac:dyDescent="0.25"/>
  <cols>
    <col min="1" max="1" width="5.28515625" customWidth="1"/>
    <col min="2" max="2" width="55.42578125" customWidth="1"/>
    <col min="3" max="3" width="14.7109375" customWidth="1"/>
    <col min="4" max="5" width="11.7109375" customWidth="1"/>
    <col min="6" max="6" width="19.28515625" customWidth="1"/>
    <col min="7" max="8" width="11.7109375" customWidth="1"/>
    <col min="9" max="9" width="17.7109375" customWidth="1"/>
  </cols>
  <sheetData>
    <row r="1" spans="1:12" ht="45.75" thickBot="1" x14ac:dyDescent="0.3">
      <c r="A1" s="29" t="s">
        <v>0</v>
      </c>
      <c r="B1" s="30" t="s">
        <v>70</v>
      </c>
      <c r="C1" s="30" t="s">
        <v>71</v>
      </c>
      <c r="D1" s="30" t="s">
        <v>72</v>
      </c>
      <c r="E1" s="30" t="s">
        <v>73</v>
      </c>
      <c r="F1" s="30" t="s">
        <v>74</v>
      </c>
      <c r="G1" s="30" t="s">
        <v>75</v>
      </c>
      <c r="H1" s="31" t="s">
        <v>76</v>
      </c>
      <c r="I1" s="31" t="s">
        <v>77</v>
      </c>
    </row>
    <row r="2" spans="1:12" x14ac:dyDescent="0.25">
      <c r="A2" s="11"/>
      <c r="B2" s="12" t="s">
        <v>9</v>
      </c>
      <c r="C2" s="12"/>
      <c r="D2" s="12"/>
      <c r="E2" s="12"/>
      <c r="F2" s="12"/>
      <c r="G2" s="32"/>
      <c r="H2" s="31"/>
      <c r="I2" s="31"/>
    </row>
    <row r="3" spans="1:12" x14ac:dyDescent="0.25">
      <c r="A3" s="13">
        <v>1</v>
      </c>
      <c r="B3" s="9" t="s">
        <v>10</v>
      </c>
      <c r="C3" s="15">
        <v>4155.4230500000003</v>
      </c>
      <c r="D3" s="24">
        <v>20</v>
      </c>
      <c r="E3" s="24">
        <f>C3*D3/1000</f>
        <v>83.108461000000005</v>
      </c>
      <c r="F3" s="24">
        <v>1500</v>
      </c>
      <c r="G3" s="33">
        <f>E3*F3/1000</f>
        <v>124.66269150000002</v>
      </c>
      <c r="H3" s="15"/>
      <c r="I3" s="34"/>
    </row>
    <row r="4" spans="1:12" x14ac:dyDescent="0.25">
      <c r="A4" s="13">
        <v>2</v>
      </c>
      <c r="B4" s="9" t="s">
        <v>11</v>
      </c>
      <c r="C4" s="15">
        <v>4155.4230500000003</v>
      </c>
      <c r="D4" s="24">
        <v>13</v>
      </c>
      <c r="E4" s="24">
        <f t="shared" ref="E4:E57" si="0">C4*D4/1000</f>
        <v>54.020499650000005</v>
      </c>
      <c r="F4" s="24">
        <v>1800</v>
      </c>
      <c r="G4" s="33">
        <f t="shared" ref="G4:G57" si="1">E4*F4/1000</f>
        <v>97.236899370000017</v>
      </c>
      <c r="H4" s="15"/>
      <c r="I4" s="34"/>
    </row>
    <row r="5" spans="1:12" x14ac:dyDescent="0.25">
      <c r="A5" s="13">
        <v>4</v>
      </c>
      <c r="B5" s="9" t="s">
        <v>12</v>
      </c>
      <c r="C5" s="15">
        <v>4155.4230500000003</v>
      </c>
      <c r="D5" s="24">
        <v>17</v>
      </c>
      <c r="E5" s="24">
        <f t="shared" si="0"/>
        <v>70.642191850000003</v>
      </c>
      <c r="F5" s="24">
        <v>1600</v>
      </c>
      <c r="G5" s="33">
        <f t="shared" si="1"/>
        <v>113.02750696</v>
      </c>
      <c r="H5" s="15"/>
      <c r="I5" s="34"/>
    </row>
    <row r="6" spans="1:12" ht="15.75" thickBot="1" x14ac:dyDescent="0.3">
      <c r="A6" s="35">
        <v>5</v>
      </c>
      <c r="B6" s="14" t="s">
        <v>13</v>
      </c>
      <c r="C6" s="15">
        <v>4155.4230500000003</v>
      </c>
      <c r="D6" s="36">
        <v>105</v>
      </c>
      <c r="E6" s="24">
        <f t="shared" si="0"/>
        <v>436.31942025000001</v>
      </c>
      <c r="F6" s="37">
        <v>500</v>
      </c>
      <c r="G6" s="33">
        <f t="shared" si="1"/>
        <v>218.159710125</v>
      </c>
      <c r="H6" s="38"/>
      <c r="I6" s="39"/>
    </row>
    <row r="7" spans="1:12" x14ac:dyDescent="0.25">
      <c r="A7" s="40"/>
      <c r="B7" s="16" t="s">
        <v>14</v>
      </c>
      <c r="C7" s="41">
        <v>0</v>
      </c>
      <c r="D7" s="42"/>
      <c r="E7" s="24">
        <f t="shared" si="0"/>
        <v>0</v>
      </c>
      <c r="F7" s="42"/>
      <c r="G7" s="33">
        <f t="shared" si="1"/>
        <v>0</v>
      </c>
      <c r="H7" s="9"/>
      <c r="I7" s="9"/>
      <c r="L7">
        <f>G3+G8+G12+G13+G17+G21+G25+G29+G33+G37+G41+G43+G46+G47+G51+G55</f>
        <v>784.10648086499998</v>
      </c>
    </row>
    <row r="8" spans="1:12" x14ac:dyDescent="0.25">
      <c r="A8" s="26">
        <v>1</v>
      </c>
      <c r="B8" t="s">
        <v>15</v>
      </c>
      <c r="C8" s="43">
        <v>2499.70001</v>
      </c>
      <c r="D8" s="44">
        <v>11</v>
      </c>
      <c r="E8" s="24">
        <f t="shared" si="0"/>
        <v>27.496700110000003</v>
      </c>
      <c r="F8" s="45">
        <v>1500</v>
      </c>
      <c r="G8" s="33">
        <f t="shared" si="1"/>
        <v>41.245050165000002</v>
      </c>
      <c r="H8" s="9"/>
      <c r="I8" s="9"/>
    </row>
    <row r="9" spans="1:12" x14ac:dyDescent="0.25">
      <c r="A9" s="26">
        <v>2</v>
      </c>
      <c r="B9" t="s">
        <v>16</v>
      </c>
      <c r="C9" s="43">
        <v>2499.70001</v>
      </c>
      <c r="D9" s="44">
        <v>14</v>
      </c>
      <c r="E9" s="24">
        <f t="shared" si="0"/>
        <v>34.99580014</v>
      </c>
      <c r="F9" s="45">
        <v>1800</v>
      </c>
      <c r="G9" s="33">
        <f t="shared" si="1"/>
        <v>62.992440252000002</v>
      </c>
      <c r="H9" s="9"/>
      <c r="I9" s="9"/>
    </row>
    <row r="10" spans="1:12" ht="15.75" thickBot="1" x14ac:dyDescent="0.3">
      <c r="A10" s="46">
        <v>3</v>
      </c>
      <c r="B10" s="17" t="s">
        <v>17</v>
      </c>
      <c r="C10" s="43">
        <v>2499.70001</v>
      </c>
      <c r="D10" s="25">
        <v>87</v>
      </c>
      <c r="E10" s="24">
        <f t="shared" si="0"/>
        <v>217.47390087000002</v>
      </c>
      <c r="F10" s="25">
        <v>1600</v>
      </c>
      <c r="G10" s="33">
        <f t="shared" si="1"/>
        <v>347.95824139200005</v>
      </c>
      <c r="H10" s="9"/>
      <c r="I10" s="9"/>
    </row>
    <row r="11" spans="1:12" x14ac:dyDescent="0.25">
      <c r="A11" s="40"/>
      <c r="B11" s="16" t="s">
        <v>18</v>
      </c>
      <c r="C11" s="41">
        <v>0</v>
      </c>
      <c r="D11" s="42"/>
      <c r="E11" s="24">
        <f t="shared" si="0"/>
        <v>0</v>
      </c>
      <c r="F11" s="42"/>
      <c r="G11" s="33">
        <f t="shared" si="1"/>
        <v>0</v>
      </c>
      <c r="H11" s="9"/>
      <c r="I11" s="9"/>
    </row>
    <row r="12" spans="1:12" x14ac:dyDescent="0.25">
      <c r="A12" s="47"/>
      <c r="B12" t="s">
        <v>19</v>
      </c>
      <c r="C12" s="43">
        <v>1736.64</v>
      </c>
      <c r="D12" s="44">
        <v>20</v>
      </c>
      <c r="E12" s="24">
        <f t="shared" si="0"/>
        <v>34.732800000000005</v>
      </c>
      <c r="F12" s="44">
        <v>1500</v>
      </c>
      <c r="G12" s="33">
        <f t="shared" si="1"/>
        <v>52.099200000000003</v>
      </c>
      <c r="H12" s="9"/>
      <c r="I12" s="9"/>
    </row>
    <row r="13" spans="1:12" x14ac:dyDescent="0.25">
      <c r="A13" s="47"/>
      <c r="B13" t="s">
        <v>20</v>
      </c>
      <c r="C13" s="43">
        <v>1736.64</v>
      </c>
      <c r="D13" s="44">
        <v>5</v>
      </c>
      <c r="E13" s="24">
        <f t="shared" si="0"/>
        <v>8.6832000000000011</v>
      </c>
      <c r="F13" s="44">
        <v>1600</v>
      </c>
      <c r="G13" s="33">
        <f t="shared" si="1"/>
        <v>13.893120000000003</v>
      </c>
      <c r="H13" s="9"/>
      <c r="I13" s="9"/>
    </row>
    <row r="14" spans="1:12" x14ac:dyDescent="0.25">
      <c r="A14" s="47"/>
      <c r="B14" t="s">
        <v>21</v>
      </c>
      <c r="C14" s="43">
        <v>1736.64</v>
      </c>
      <c r="D14" s="44">
        <v>60</v>
      </c>
      <c r="E14" s="24">
        <f t="shared" si="0"/>
        <v>104.19840000000001</v>
      </c>
      <c r="F14" s="44">
        <v>1800</v>
      </c>
      <c r="G14" s="33">
        <f t="shared" si="1"/>
        <v>187.55712000000003</v>
      </c>
      <c r="H14" s="9"/>
      <c r="I14" s="9"/>
    </row>
    <row r="15" spans="1:12" ht="15.75" thickBot="1" x14ac:dyDescent="0.3">
      <c r="A15" s="48"/>
      <c r="B15" s="17" t="s">
        <v>22</v>
      </c>
      <c r="C15" s="43">
        <v>1736.64</v>
      </c>
      <c r="D15" s="25">
        <v>90</v>
      </c>
      <c r="E15" s="24">
        <f t="shared" si="0"/>
        <v>156.29760000000002</v>
      </c>
      <c r="F15" s="25">
        <v>500</v>
      </c>
      <c r="G15" s="33">
        <f t="shared" si="1"/>
        <v>78.148800000000008</v>
      </c>
      <c r="H15" s="9"/>
      <c r="I15" s="9"/>
    </row>
    <row r="16" spans="1:12" x14ac:dyDescent="0.25">
      <c r="A16" s="40"/>
      <c r="B16" s="16" t="s">
        <v>25</v>
      </c>
      <c r="C16" s="41">
        <v>0</v>
      </c>
      <c r="D16" s="42"/>
      <c r="E16" s="24">
        <f t="shared" si="0"/>
        <v>0</v>
      </c>
      <c r="F16" s="42"/>
      <c r="G16" s="33">
        <f t="shared" si="1"/>
        <v>0</v>
      </c>
      <c r="H16" s="9"/>
      <c r="I16" s="9"/>
    </row>
    <row r="17" spans="1:9" x14ac:dyDescent="0.25">
      <c r="A17" s="47"/>
      <c r="B17" t="s">
        <v>23</v>
      </c>
      <c r="C17" s="43">
        <v>2295.9395299999996</v>
      </c>
      <c r="D17" s="44">
        <v>30</v>
      </c>
      <c r="E17" s="24">
        <f t="shared" si="0"/>
        <v>68.878185899999977</v>
      </c>
      <c r="F17" s="44">
        <v>1500</v>
      </c>
      <c r="G17" s="33">
        <f t="shared" si="1"/>
        <v>103.31727884999997</v>
      </c>
      <c r="H17" s="9"/>
      <c r="I17" s="9"/>
    </row>
    <row r="18" spans="1:9" x14ac:dyDescent="0.25">
      <c r="A18" s="47"/>
      <c r="B18" t="s">
        <v>24</v>
      </c>
      <c r="C18" s="43">
        <v>2295.9395299999996</v>
      </c>
      <c r="D18" s="44">
        <v>31</v>
      </c>
      <c r="E18" s="24">
        <f t="shared" si="0"/>
        <v>71.174125429999989</v>
      </c>
      <c r="F18" s="44">
        <v>1800</v>
      </c>
      <c r="G18" s="33">
        <f t="shared" si="1"/>
        <v>128.11342577399998</v>
      </c>
      <c r="H18" s="9"/>
      <c r="I18" s="9"/>
    </row>
    <row r="19" spans="1:9" ht="15.75" thickBot="1" x14ac:dyDescent="0.3">
      <c r="A19" s="48"/>
      <c r="B19" s="17" t="s">
        <v>22</v>
      </c>
      <c r="C19" s="43">
        <v>2295.9395299999996</v>
      </c>
      <c r="D19" s="25">
        <v>90</v>
      </c>
      <c r="E19" s="24">
        <f t="shared" si="0"/>
        <v>206.63455769999999</v>
      </c>
      <c r="F19" s="25">
        <v>500</v>
      </c>
      <c r="G19" s="33">
        <f t="shared" si="1"/>
        <v>103.31727884999999</v>
      </c>
      <c r="H19" s="9"/>
      <c r="I19" s="9"/>
    </row>
    <row r="20" spans="1:9" x14ac:dyDescent="0.25">
      <c r="A20" s="40"/>
      <c r="B20" s="16" t="s">
        <v>26</v>
      </c>
      <c r="C20" s="41">
        <v>0</v>
      </c>
      <c r="D20" s="42"/>
      <c r="E20" s="24">
        <f t="shared" si="0"/>
        <v>0</v>
      </c>
      <c r="F20" s="42"/>
      <c r="G20" s="33">
        <f t="shared" si="1"/>
        <v>0</v>
      </c>
      <c r="H20" s="9"/>
      <c r="I20" s="9"/>
    </row>
    <row r="21" spans="1:9" x14ac:dyDescent="0.25">
      <c r="A21" s="47"/>
      <c r="B21" t="s">
        <v>27</v>
      </c>
      <c r="C21" s="43">
        <v>888.48</v>
      </c>
      <c r="D21" s="44">
        <v>11</v>
      </c>
      <c r="E21" s="24">
        <f t="shared" si="0"/>
        <v>9.7732800000000015</v>
      </c>
      <c r="F21" s="44">
        <v>1500</v>
      </c>
      <c r="G21" s="33">
        <f t="shared" si="1"/>
        <v>14.659920000000001</v>
      </c>
      <c r="H21" s="9"/>
      <c r="I21" s="9"/>
    </row>
    <row r="22" spans="1:9" x14ac:dyDescent="0.25">
      <c r="A22" s="47"/>
      <c r="B22" t="s">
        <v>28</v>
      </c>
      <c r="C22" s="43">
        <v>888.48</v>
      </c>
      <c r="D22" s="44">
        <v>32</v>
      </c>
      <c r="E22" s="24">
        <f t="shared" si="0"/>
        <v>28.431360000000002</v>
      </c>
      <c r="F22" s="44">
        <v>1800</v>
      </c>
      <c r="G22" s="33">
        <f t="shared" si="1"/>
        <v>51.176448000000001</v>
      </c>
      <c r="H22" s="9"/>
      <c r="I22" s="9"/>
    </row>
    <row r="23" spans="1:9" ht="15.75" thickBot="1" x14ac:dyDescent="0.3">
      <c r="A23" s="48"/>
      <c r="B23" s="17" t="s">
        <v>22</v>
      </c>
      <c r="C23" s="43">
        <v>888.48</v>
      </c>
      <c r="D23" s="25">
        <v>90</v>
      </c>
      <c r="E23" s="24">
        <f t="shared" si="0"/>
        <v>79.963200000000001</v>
      </c>
      <c r="F23" s="25">
        <v>500</v>
      </c>
      <c r="G23" s="33">
        <f t="shared" si="1"/>
        <v>39.9816</v>
      </c>
      <c r="H23" s="9"/>
      <c r="I23" s="9"/>
    </row>
    <row r="24" spans="1:9" x14ac:dyDescent="0.25">
      <c r="A24" s="40"/>
      <c r="B24" s="16" t="s">
        <v>29</v>
      </c>
      <c r="C24" s="41">
        <v>0</v>
      </c>
      <c r="D24" s="42"/>
      <c r="E24" s="24">
        <f t="shared" si="0"/>
        <v>0</v>
      </c>
      <c r="F24" s="42"/>
      <c r="G24" s="33">
        <f t="shared" si="1"/>
        <v>0</v>
      </c>
      <c r="H24" s="9"/>
      <c r="I24" s="9"/>
    </row>
    <row r="25" spans="1:9" x14ac:dyDescent="0.25">
      <c r="A25" s="47"/>
      <c r="B25" t="s">
        <v>30</v>
      </c>
      <c r="C25" s="43">
        <v>2295.9395299999996</v>
      </c>
      <c r="D25" s="44">
        <v>30</v>
      </c>
      <c r="E25" s="24">
        <f t="shared" si="0"/>
        <v>68.878185899999977</v>
      </c>
      <c r="F25" s="44">
        <v>1500</v>
      </c>
      <c r="G25" s="33">
        <f t="shared" si="1"/>
        <v>103.31727884999997</v>
      </c>
      <c r="H25" s="9"/>
      <c r="I25" s="9"/>
    </row>
    <row r="26" spans="1:9" x14ac:dyDescent="0.25">
      <c r="A26" s="47"/>
      <c r="B26" t="s">
        <v>31</v>
      </c>
      <c r="C26" s="43">
        <v>2295.9395299999996</v>
      </c>
      <c r="D26" s="44">
        <v>42</v>
      </c>
      <c r="E26" s="24">
        <f t="shared" si="0"/>
        <v>96.429460259999999</v>
      </c>
      <c r="F26" s="44">
        <v>1800</v>
      </c>
      <c r="G26" s="33">
        <f t="shared" si="1"/>
        <v>173.57302846800002</v>
      </c>
      <c r="H26" s="9"/>
      <c r="I26" s="9"/>
    </row>
    <row r="27" spans="1:9" ht="15.75" thickBot="1" x14ac:dyDescent="0.3">
      <c r="A27" s="48"/>
      <c r="B27" s="17" t="s">
        <v>32</v>
      </c>
      <c r="C27" s="43">
        <v>2295.9395299999996</v>
      </c>
      <c r="D27" s="25">
        <v>100</v>
      </c>
      <c r="E27" s="24">
        <f t="shared" si="0"/>
        <v>229.59395299999997</v>
      </c>
      <c r="F27" s="25">
        <v>500</v>
      </c>
      <c r="G27" s="33">
        <f t="shared" si="1"/>
        <v>114.79697649999999</v>
      </c>
      <c r="H27" s="9"/>
      <c r="I27" s="9"/>
    </row>
    <row r="28" spans="1:9" x14ac:dyDescent="0.25">
      <c r="A28" s="40"/>
      <c r="B28" s="16" t="s">
        <v>33</v>
      </c>
      <c r="C28" s="41">
        <v>0</v>
      </c>
      <c r="D28" s="42"/>
      <c r="E28" s="24">
        <f t="shared" si="0"/>
        <v>0</v>
      </c>
      <c r="F28" s="42"/>
      <c r="G28" s="33">
        <f t="shared" si="1"/>
        <v>0</v>
      </c>
      <c r="H28" s="9"/>
      <c r="I28" s="9"/>
    </row>
    <row r="29" spans="1:9" x14ac:dyDescent="0.25">
      <c r="A29" s="47"/>
      <c r="B29" t="s">
        <v>34</v>
      </c>
      <c r="C29" s="43">
        <v>888.48</v>
      </c>
      <c r="D29" s="44">
        <v>30</v>
      </c>
      <c r="E29" s="24">
        <f t="shared" si="0"/>
        <v>26.654400000000003</v>
      </c>
      <c r="F29" s="44">
        <v>1500</v>
      </c>
      <c r="G29" s="33">
        <f t="shared" si="1"/>
        <v>39.981600000000007</v>
      </c>
      <c r="H29" s="9"/>
      <c r="I29" s="9"/>
    </row>
    <row r="30" spans="1:9" x14ac:dyDescent="0.25">
      <c r="A30" s="47"/>
      <c r="B30" t="s">
        <v>35</v>
      </c>
      <c r="C30" s="43">
        <v>888.48</v>
      </c>
      <c r="D30" s="44">
        <v>35</v>
      </c>
      <c r="E30" s="24">
        <f t="shared" si="0"/>
        <v>31.096799999999998</v>
      </c>
      <c r="F30" s="44">
        <v>1800</v>
      </c>
      <c r="G30" s="33">
        <f t="shared" si="1"/>
        <v>55.974239999999995</v>
      </c>
      <c r="H30" s="9"/>
      <c r="I30" s="9"/>
    </row>
    <row r="31" spans="1:9" ht="15.75" thickBot="1" x14ac:dyDescent="0.3">
      <c r="A31" s="48"/>
      <c r="B31" s="17" t="s">
        <v>32</v>
      </c>
      <c r="C31" s="43">
        <v>888.48</v>
      </c>
      <c r="D31" s="25">
        <v>110</v>
      </c>
      <c r="E31" s="24">
        <f t="shared" si="0"/>
        <v>97.732799999999997</v>
      </c>
      <c r="F31" s="25">
        <v>500</v>
      </c>
      <c r="G31" s="33">
        <f t="shared" si="1"/>
        <v>48.866399999999999</v>
      </c>
      <c r="H31" s="9"/>
      <c r="I31" s="9"/>
    </row>
    <row r="32" spans="1:9" x14ac:dyDescent="0.25">
      <c r="A32" s="40"/>
      <c r="B32" s="16" t="s">
        <v>36</v>
      </c>
      <c r="C32" s="41">
        <v>0</v>
      </c>
      <c r="D32" s="42"/>
      <c r="E32" s="24">
        <f t="shared" si="0"/>
        <v>0</v>
      </c>
      <c r="F32" s="42"/>
      <c r="G32" s="33">
        <f t="shared" si="1"/>
        <v>0</v>
      </c>
      <c r="H32" s="9"/>
      <c r="I32" s="9"/>
    </row>
    <row r="33" spans="1:9" x14ac:dyDescent="0.25">
      <c r="A33" s="47"/>
      <c r="B33" t="s">
        <v>37</v>
      </c>
      <c r="C33" s="43">
        <v>3143.9610499999999</v>
      </c>
      <c r="D33" s="44">
        <v>20</v>
      </c>
      <c r="E33" s="24">
        <f t="shared" si="0"/>
        <v>62.879221000000001</v>
      </c>
      <c r="F33" s="44">
        <v>1500</v>
      </c>
      <c r="G33" s="33">
        <f t="shared" si="1"/>
        <v>94.318831500000002</v>
      </c>
      <c r="H33" s="9"/>
      <c r="I33" s="9"/>
    </row>
    <row r="34" spans="1:9" x14ac:dyDescent="0.25">
      <c r="A34" s="47"/>
      <c r="B34" t="s">
        <v>38</v>
      </c>
      <c r="C34" s="43">
        <v>3143.9610499999999</v>
      </c>
      <c r="D34" s="44">
        <v>40</v>
      </c>
      <c r="E34" s="24">
        <f t="shared" si="0"/>
        <v>125.758442</v>
      </c>
      <c r="F34" s="44">
        <v>1800</v>
      </c>
      <c r="G34" s="33">
        <f t="shared" si="1"/>
        <v>226.36519559999999</v>
      </c>
      <c r="H34" s="9"/>
      <c r="I34" s="9"/>
    </row>
    <row r="35" spans="1:9" ht="15.75" thickBot="1" x14ac:dyDescent="0.3">
      <c r="A35" s="48"/>
      <c r="B35" s="17" t="s">
        <v>39</v>
      </c>
      <c r="C35" s="43">
        <v>3143.9610499999999</v>
      </c>
      <c r="D35" s="25">
        <v>80</v>
      </c>
      <c r="E35" s="24">
        <f t="shared" si="0"/>
        <v>251.516884</v>
      </c>
      <c r="F35" s="25">
        <v>500</v>
      </c>
      <c r="G35" s="33">
        <f t="shared" si="1"/>
        <v>125.758442</v>
      </c>
      <c r="H35" s="9"/>
      <c r="I35" s="9"/>
    </row>
    <row r="36" spans="1:9" x14ac:dyDescent="0.25">
      <c r="A36" s="40"/>
      <c r="B36" s="16" t="s">
        <v>40</v>
      </c>
      <c r="C36" s="41">
        <v>0</v>
      </c>
      <c r="D36" s="42"/>
      <c r="E36" s="24">
        <f t="shared" si="0"/>
        <v>0</v>
      </c>
      <c r="F36" s="42"/>
      <c r="G36" s="33">
        <f t="shared" si="1"/>
        <v>0</v>
      </c>
      <c r="H36" s="9"/>
      <c r="I36" s="9"/>
    </row>
    <row r="37" spans="1:9" x14ac:dyDescent="0.25">
      <c r="A37" s="47"/>
      <c r="B37" t="s">
        <v>41</v>
      </c>
      <c r="C37">
        <v>2658.9955</v>
      </c>
      <c r="D37" s="44">
        <v>20</v>
      </c>
      <c r="E37" s="24">
        <f t="shared" si="0"/>
        <v>53.179910000000007</v>
      </c>
      <c r="F37" s="44">
        <v>1500</v>
      </c>
      <c r="G37" s="33">
        <f t="shared" si="1"/>
        <v>79.76986500000001</v>
      </c>
      <c r="H37" s="9"/>
      <c r="I37" s="9"/>
    </row>
    <row r="38" spans="1:9" x14ac:dyDescent="0.25">
      <c r="A38" s="47"/>
      <c r="B38" t="s">
        <v>42</v>
      </c>
      <c r="C38">
        <v>2658.9955</v>
      </c>
      <c r="D38" s="44">
        <v>40</v>
      </c>
      <c r="E38" s="24">
        <f t="shared" si="0"/>
        <v>106.35982000000001</v>
      </c>
      <c r="F38" s="44">
        <v>1800</v>
      </c>
      <c r="G38" s="33">
        <f t="shared" si="1"/>
        <v>191.44767600000003</v>
      </c>
      <c r="H38" s="9"/>
      <c r="I38" s="9"/>
    </row>
    <row r="39" spans="1:9" ht="15.75" thickBot="1" x14ac:dyDescent="0.3">
      <c r="A39" s="48"/>
      <c r="B39" s="17" t="s">
        <v>43</v>
      </c>
      <c r="C39" s="17">
        <v>2658.9955</v>
      </c>
      <c r="D39" s="25">
        <v>120</v>
      </c>
      <c r="E39" s="24">
        <f t="shared" si="0"/>
        <v>319.07946000000004</v>
      </c>
      <c r="F39" s="25">
        <v>500</v>
      </c>
      <c r="G39" s="33">
        <f t="shared" si="1"/>
        <v>159.53973000000002</v>
      </c>
      <c r="H39" s="9"/>
      <c r="I39" s="9"/>
    </row>
    <row r="40" spans="1:9" x14ac:dyDescent="0.25">
      <c r="A40" s="40"/>
      <c r="B40" s="16" t="s">
        <v>44</v>
      </c>
      <c r="C40" s="41">
        <v>0</v>
      </c>
      <c r="D40" s="42"/>
      <c r="E40" s="24">
        <f t="shared" si="0"/>
        <v>0</v>
      </c>
      <c r="F40" s="42"/>
      <c r="G40" s="33">
        <f t="shared" si="1"/>
        <v>0</v>
      </c>
      <c r="H40" s="9"/>
      <c r="I40" s="9"/>
    </row>
    <row r="41" spans="1:9" x14ac:dyDescent="0.25">
      <c r="A41" s="47"/>
      <c r="B41" t="s">
        <v>45</v>
      </c>
      <c r="C41" s="43">
        <v>2378.2200000000003</v>
      </c>
      <c r="D41" s="44">
        <v>6</v>
      </c>
      <c r="E41" s="24">
        <f t="shared" si="0"/>
        <v>14.269320000000002</v>
      </c>
      <c r="F41" s="44">
        <v>1500</v>
      </c>
      <c r="G41" s="33">
        <f t="shared" si="1"/>
        <v>21.403980000000004</v>
      </c>
      <c r="H41" s="9"/>
      <c r="I41" s="9"/>
    </row>
    <row r="42" spans="1:9" x14ac:dyDescent="0.25">
      <c r="A42" s="47"/>
      <c r="B42" t="s">
        <v>46</v>
      </c>
      <c r="C42" s="43">
        <v>2378.2200000000003</v>
      </c>
      <c r="D42" s="44">
        <v>17</v>
      </c>
      <c r="E42" s="24">
        <f t="shared" si="0"/>
        <v>40.429740000000002</v>
      </c>
      <c r="F42" s="44">
        <v>2000</v>
      </c>
      <c r="G42" s="33">
        <f t="shared" si="1"/>
        <v>80.859480000000005</v>
      </c>
      <c r="H42" s="9"/>
      <c r="I42" s="9"/>
    </row>
    <row r="43" spans="1:9" x14ac:dyDescent="0.25">
      <c r="A43" s="47"/>
      <c r="B43" t="s">
        <v>47</v>
      </c>
      <c r="C43" s="43">
        <v>2378.2200000000003</v>
      </c>
      <c r="D43" s="44">
        <v>5</v>
      </c>
      <c r="E43" s="24">
        <f t="shared" si="0"/>
        <v>11.891100000000002</v>
      </c>
      <c r="F43" s="44">
        <v>750</v>
      </c>
      <c r="G43" s="33">
        <f t="shared" si="1"/>
        <v>8.9183250000000012</v>
      </c>
      <c r="H43" s="9"/>
      <c r="I43" s="9"/>
    </row>
    <row r="44" spans="1:9" ht="15.75" thickBot="1" x14ac:dyDescent="0.3">
      <c r="A44" s="48"/>
      <c r="B44" s="17" t="s">
        <v>48</v>
      </c>
      <c r="C44" s="43">
        <v>2378.2200000000003</v>
      </c>
      <c r="D44" s="25">
        <v>95</v>
      </c>
      <c r="E44" s="24">
        <f t="shared" si="0"/>
        <v>225.93090000000004</v>
      </c>
      <c r="F44" s="25">
        <v>500</v>
      </c>
      <c r="G44" s="33">
        <f t="shared" si="1"/>
        <v>112.96545000000002</v>
      </c>
      <c r="H44" s="9"/>
      <c r="I44" s="9"/>
    </row>
    <row r="45" spans="1:9" x14ac:dyDescent="0.25">
      <c r="A45" s="40"/>
      <c r="B45" s="16" t="s">
        <v>49</v>
      </c>
      <c r="C45" s="41">
        <v>0</v>
      </c>
      <c r="D45" s="42"/>
      <c r="E45" s="24">
        <f t="shared" si="0"/>
        <v>0</v>
      </c>
      <c r="F45" s="42"/>
      <c r="G45" s="33">
        <f t="shared" si="1"/>
        <v>0</v>
      </c>
      <c r="H45" s="9"/>
      <c r="I45" s="9"/>
    </row>
    <row r="46" spans="1:9" x14ac:dyDescent="0.25">
      <c r="A46" s="47"/>
      <c r="B46" t="s">
        <v>50</v>
      </c>
      <c r="C46" s="43">
        <v>1489.98</v>
      </c>
      <c r="D46" s="44">
        <v>6</v>
      </c>
      <c r="E46" s="24">
        <f t="shared" si="0"/>
        <v>8.9398800000000005</v>
      </c>
      <c r="F46" s="44">
        <v>1500</v>
      </c>
      <c r="G46" s="33">
        <f t="shared" si="1"/>
        <v>13.409820000000002</v>
      </c>
      <c r="H46" s="9"/>
      <c r="I46" s="9"/>
    </row>
    <row r="47" spans="1:9" x14ac:dyDescent="0.25">
      <c r="A47" s="47"/>
      <c r="B47" t="s">
        <v>51</v>
      </c>
      <c r="C47" s="43">
        <v>1489.98</v>
      </c>
      <c r="D47" s="44">
        <v>16</v>
      </c>
      <c r="E47" s="24">
        <f t="shared" si="0"/>
        <v>23.839680000000001</v>
      </c>
      <c r="F47" s="44">
        <v>1500</v>
      </c>
      <c r="G47" s="33">
        <f t="shared" si="1"/>
        <v>35.759520000000002</v>
      </c>
      <c r="H47" s="9"/>
      <c r="I47" s="9"/>
    </row>
    <row r="48" spans="1:9" x14ac:dyDescent="0.25">
      <c r="A48" s="47"/>
      <c r="B48" t="s">
        <v>52</v>
      </c>
      <c r="C48" s="43">
        <v>1489.98</v>
      </c>
      <c r="D48" s="44">
        <v>30</v>
      </c>
      <c r="E48" s="24">
        <f t="shared" si="0"/>
        <v>44.699400000000004</v>
      </c>
      <c r="F48" s="44">
        <v>1800</v>
      </c>
      <c r="G48" s="33">
        <f t="shared" si="1"/>
        <v>80.458920000000006</v>
      </c>
      <c r="H48" s="9"/>
      <c r="I48" s="9"/>
    </row>
    <row r="49" spans="1:9" ht="15.75" thickBot="1" x14ac:dyDescent="0.3">
      <c r="A49" s="47"/>
      <c r="B49" t="s">
        <v>22</v>
      </c>
      <c r="C49" s="43">
        <v>1489.98</v>
      </c>
      <c r="D49" s="44">
        <v>90</v>
      </c>
      <c r="E49" s="24">
        <f t="shared" si="0"/>
        <v>134.09820000000002</v>
      </c>
      <c r="F49" s="44">
        <v>500</v>
      </c>
      <c r="G49" s="33">
        <f t="shared" si="1"/>
        <v>67.04910000000001</v>
      </c>
      <c r="H49" s="9"/>
      <c r="I49" s="9"/>
    </row>
    <row r="50" spans="1:9" x14ac:dyDescent="0.25">
      <c r="A50" s="40"/>
      <c r="B50" s="41" t="s">
        <v>53</v>
      </c>
      <c r="C50" s="41">
        <v>0</v>
      </c>
      <c r="D50" s="42"/>
      <c r="E50" s="24">
        <f t="shared" si="0"/>
        <v>0</v>
      </c>
      <c r="F50" s="42"/>
      <c r="G50" s="33">
        <f t="shared" si="1"/>
        <v>0</v>
      </c>
      <c r="H50" s="9"/>
      <c r="I50" s="9"/>
    </row>
    <row r="51" spans="1:9" x14ac:dyDescent="0.25">
      <c r="A51" s="47"/>
      <c r="B51" t="s">
        <v>23</v>
      </c>
      <c r="C51" s="43">
        <v>614</v>
      </c>
      <c r="D51" s="44">
        <v>30</v>
      </c>
      <c r="E51" s="24">
        <f t="shared" si="0"/>
        <v>18.420000000000002</v>
      </c>
      <c r="F51" s="44">
        <v>1500</v>
      </c>
      <c r="G51" s="33">
        <f t="shared" si="1"/>
        <v>27.630000000000003</v>
      </c>
      <c r="H51" s="9"/>
      <c r="I51" s="9"/>
    </row>
    <row r="52" spans="1:9" x14ac:dyDescent="0.25">
      <c r="A52" s="47"/>
      <c r="B52" t="s">
        <v>24</v>
      </c>
      <c r="C52" s="43">
        <v>614</v>
      </c>
      <c r="D52" s="44">
        <v>31</v>
      </c>
      <c r="E52" s="24">
        <f t="shared" si="0"/>
        <v>19.033999999999999</v>
      </c>
      <c r="F52" s="44">
        <v>1800</v>
      </c>
      <c r="G52" s="33">
        <f t="shared" si="1"/>
        <v>34.261199999999995</v>
      </c>
      <c r="H52" s="9"/>
      <c r="I52" s="9"/>
    </row>
    <row r="53" spans="1:9" ht="15.75" thickBot="1" x14ac:dyDescent="0.3">
      <c r="A53" s="48"/>
      <c r="B53" s="17" t="s">
        <v>22</v>
      </c>
      <c r="C53" s="49">
        <v>614</v>
      </c>
      <c r="D53" s="25">
        <v>90</v>
      </c>
      <c r="E53" s="24">
        <f t="shared" si="0"/>
        <v>55.26</v>
      </c>
      <c r="F53" s="25">
        <v>500</v>
      </c>
      <c r="G53" s="33">
        <f t="shared" si="1"/>
        <v>27.63</v>
      </c>
      <c r="H53" s="9"/>
      <c r="I53" s="9"/>
    </row>
    <row r="54" spans="1:9" x14ac:dyDescent="0.25">
      <c r="A54" s="40"/>
      <c r="B54" s="16" t="s">
        <v>54</v>
      </c>
      <c r="C54" s="41">
        <v>0</v>
      </c>
      <c r="D54" s="42"/>
      <c r="E54" s="24">
        <f t="shared" si="0"/>
        <v>0</v>
      </c>
      <c r="F54" s="42"/>
      <c r="G54" s="33">
        <f t="shared" si="1"/>
        <v>0</v>
      </c>
      <c r="H54" s="9"/>
      <c r="I54" s="9"/>
    </row>
    <row r="55" spans="1:9" x14ac:dyDescent="0.25">
      <c r="A55" s="47"/>
      <c r="B55" t="s">
        <v>23</v>
      </c>
      <c r="C55" s="43">
        <v>216</v>
      </c>
      <c r="D55" s="44">
        <v>30</v>
      </c>
      <c r="E55" s="24">
        <f t="shared" si="0"/>
        <v>6.48</v>
      </c>
      <c r="F55" s="44">
        <v>1500</v>
      </c>
      <c r="G55" s="33">
        <f t="shared" si="1"/>
        <v>9.7200000000000006</v>
      </c>
      <c r="H55" s="9"/>
      <c r="I55" s="9"/>
    </row>
    <row r="56" spans="1:9" x14ac:dyDescent="0.25">
      <c r="A56" s="47"/>
      <c r="B56" t="s">
        <v>55</v>
      </c>
      <c r="C56" s="43">
        <v>216</v>
      </c>
      <c r="D56" s="44">
        <v>35</v>
      </c>
      <c r="E56" s="24">
        <f t="shared" si="0"/>
        <v>7.56</v>
      </c>
      <c r="F56" s="44">
        <v>1800</v>
      </c>
      <c r="G56" s="33">
        <f t="shared" si="1"/>
        <v>13.608000000000001</v>
      </c>
      <c r="H56" s="9"/>
      <c r="I56" s="9"/>
    </row>
    <row r="57" spans="1:9" ht="15.75" thickBot="1" x14ac:dyDescent="0.3">
      <c r="A57" s="48"/>
      <c r="B57" s="17" t="s">
        <v>56</v>
      </c>
      <c r="C57" s="49">
        <v>216</v>
      </c>
      <c r="D57" s="25">
        <v>110</v>
      </c>
      <c r="E57" s="24">
        <f t="shared" si="0"/>
        <v>23.76</v>
      </c>
      <c r="F57" s="25">
        <v>500</v>
      </c>
      <c r="G57" s="33">
        <f t="shared" si="1"/>
        <v>11.88</v>
      </c>
      <c r="H57" s="9"/>
      <c r="I57" s="9"/>
    </row>
    <row r="58" spans="1:9" x14ac:dyDescent="0.25">
      <c r="C58">
        <f>C55+C51+C46+C41+C37+C33+C29+C25+C21+C17+C12+C8+C3</f>
        <v>25261.758669999999</v>
      </c>
      <c r="D58" s="44"/>
      <c r="E58" s="50">
        <f>SUM(E3:E57)</f>
        <v>3796.59523906</v>
      </c>
      <c r="F58" s="44"/>
      <c r="G58" s="51">
        <f>SUM(G3:G57)</f>
        <v>3736.8097901560009</v>
      </c>
    </row>
    <row r="59" spans="1:9" x14ac:dyDescent="0.25">
      <c r="B59" t="s">
        <v>57</v>
      </c>
      <c r="C59">
        <f>(126+24+24+170+170+30+30+126)*0.6</f>
        <v>420</v>
      </c>
      <c r="D59" s="44"/>
      <c r="E59" s="52"/>
      <c r="F59" s="44"/>
      <c r="G59" s="52"/>
    </row>
    <row r="60" spans="1:9" x14ac:dyDescent="0.25">
      <c r="B60" t="s">
        <v>58</v>
      </c>
      <c r="C60">
        <f>(107+107+24+24+168+168+126+126+30+30)*1</f>
        <v>910</v>
      </c>
      <c r="D60" s="44">
        <v>6</v>
      </c>
      <c r="E60">
        <f>C60*D60/1000</f>
        <v>5.46</v>
      </c>
      <c r="F60" s="44">
        <v>1500</v>
      </c>
      <c r="G60">
        <f>E60*F60/1000</f>
        <v>8.19</v>
      </c>
    </row>
    <row r="61" spans="1:9" x14ac:dyDescent="0.25">
      <c r="B61" t="s">
        <v>59</v>
      </c>
      <c r="C61">
        <v>400</v>
      </c>
      <c r="D61" s="44">
        <v>6</v>
      </c>
      <c r="E61">
        <f>C61*D61/1000</f>
        <v>2.4</v>
      </c>
      <c r="F61" s="44">
        <v>1500</v>
      </c>
      <c r="G61">
        <f>E61*F61/1000</f>
        <v>3.6</v>
      </c>
    </row>
    <row r="62" spans="1:9" x14ac:dyDescent="0.25">
      <c r="B62" t="s">
        <v>60</v>
      </c>
      <c r="C62">
        <v>3222</v>
      </c>
      <c r="D62" s="44">
        <v>4</v>
      </c>
      <c r="E62">
        <f>C62*D62/1000</f>
        <v>12.888</v>
      </c>
      <c r="F62" s="44">
        <v>2500</v>
      </c>
      <c r="G62">
        <f>E62*F62/1000</f>
        <v>32.22</v>
      </c>
    </row>
    <row r="63" spans="1:9" x14ac:dyDescent="0.25">
      <c r="B63" t="s">
        <v>61</v>
      </c>
      <c r="C63">
        <v>3222</v>
      </c>
      <c r="D63" s="44"/>
      <c r="E63">
        <v>6.6440000000000001</v>
      </c>
      <c r="F63" s="44">
        <v>7874</v>
      </c>
      <c r="G63">
        <v>52.32</v>
      </c>
    </row>
    <row r="64" spans="1:9" x14ac:dyDescent="0.25">
      <c r="B64" t="s">
        <v>62</v>
      </c>
      <c r="C64">
        <v>924</v>
      </c>
      <c r="D64" s="44">
        <v>1</v>
      </c>
      <c r="E64">
        <f>C64*D64/1000</f>
        <v>0.92400000000000004</v>
      </c>
      <c r="F64" s="44">
        <v>7874</v>
      </c>
      <c r="G64">
        <f>E64*F64/1000</f>
        <v>7.275576</v>
      </c>
    </row>
    <row r="65" spans="2:7" x14ac:dyDescent="0.25">
      <c r="D65" s="44"/>
      <c r="E65">
        <f>E58+E60+E61+E62+E63+E64</f>
        <v>3824.9112390599998</v>
      </c>
      <c r="F65" s="44"/>
      <c r="G65">
        <f>G58+G60+G61+G62+G63+G64</f>
        <v>3840.4153661560008</v>
      </c>
    </row>
    <row r="66" spans="2:7" x14ac:dyDescent="0.25">
      <c r="B66" t="s">
        <v>5</v>
      </c>
      <c r="C66" t="s">
        <v>78</v>
      </c>
      <c r="D66" s="44"/>
      <c r="F66" s="44"/>
    </row>
    <row r="67" spans="2:7" x14ac:dyDescent="0.25">
      <c r="D67" s="44"/>
      <c r="F67" s="44"/>
    </row>
    <row r="68" spans="2:7" x14ac:dyDescent="0.25">
      <c r="D68" s="44"/>
      <c r="F68" s="44"/>
    </row>
    <row r="69" spans="2:7" x14ac:dyDescent="0.25">
      <c r="D69" s="44"/>
      <c r="F69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ВОР</vt:lpstr>
      <vt:lpstr>мусор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Козлова Светлана Викторовна</cp:lastModifiedBy>
  <dcterms:created xsi:type="dcterms:W3CDTF">2015-06-05T18:19:34Z</dcterms:created>
  <dcterms:modified xsi:type="dcterms:W3CDTF">2024-10-23T12:13:34Z</dcterms:modified>
</cp:coreProperties>
</file>