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13_ncr:1_{25CD40A3-96C0-4E93-90B4-7ABEAEF0323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  <sheet name="Лист1" sheetId="2" r:id="rId2"/>
    <sheet name="Лист2" sheetId="3" r:id="rId3"/>
    <sheet name="Лист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3" l="1"/>
  <c r="K13" i="3"/>
  <c r="K10" i="3"/>
  <c r="K11" i="3"/>
  <c r="K5" i="3"/>
  <c r="K6" i="3"/>
  <c r="K7" i="3"/>
  <c r="K8" i="3"/>
  <c r="K9" i="3"/>
  <c r="K4" i="3"/>
  <c r="J11" i="3"/>
  <c r="J5" i="3"/>
  <c r="J6" i="3"/>
  <c r="J7" i="3"/>
  <c r="J8" i="3"/>
  <c r="J9" i="3"/>
  <c r="J4" i="3"/>
  <c r="E11" i="3"/>
  <c r="F32" i="1"/>
  <c r="F23" i="1"/>
  <c r="F24" i="1"/>
  <c r="F25" i="1"/>
  <c r="F26" i="1"/>
  <c r="F27" i="1"/>
  <c r="F28" i="1"/>
  <c r="F29" i="1"/>
  <c r="F30" i="1"/>
  <c r="F31" i="1"/>
  <c r="F22" i="1"/>
  <c r="E32" i="1"/>
  <c r="F4" i="1"/>
  <c r="F5" i="1"/>
  <c r="F6" i="1"/>
  <c r="F7" i="1"/>
  <c r="F8" i="1"/>
  <c r="F9" i="1"/>
  <c r="F10" i="1"/>
  <c r="F11" i="1"/>
  <c r="F12" i="1"/>
  <c r="F3" i="1"/>
  <c r="F13" i="1" s="1"/>
  <c r="E13" i="1"/>
  <c r="D17" i="2"/>
</calcChain>
</file>

<file path=xl/sharedStrings.xml><?xml version="1.0" encoding="utf-8"?>
<sst xmlns="http://schemas.openxmlformats.org/spreadsheetml/2006/main" count="53" uniqueCount="50">
  <si>
    <t>Длина, м</t>
  </si>
  <si>
    <t>ИТОГО</t>
  </si>
  <si>
    <t>КОМПОЗИТНЫЙ БРУС</t>
  </si>
  <si>
    <t>проект СП ЛПТП.665121.103М 1/7</t>
  </si>
  <si>
    <t>кол. </t>
  </si>
  <si>
    <t>длина м.</t>
  </si>
  <si>
    <t>Кол-во</t>
  </si>
  <si>
    <t>         3,00</t>
  </si>
  <si>
    <t>         4,50</t>
  </si>
  <si>
    <t>для переводного мех</t>
  </si>
  <si>
    <t>         3,25</t>
  </si>
  <si>
    <t>         3,50</t>
  </si>
  <si>
    <t>         3,75</t>
  </si>
  <si>
    <t>         4,00</t>
  </si>
  <si>
    <t>         4,25</t>
  </si>
  <si>
    <t>         4,75</t>
  </si>
  <si>
    <t>         5,00</t>
  </si>
  <si>
    <t>         5,25</t>
  </si>
  <si>
    <t xml:space="preserve">ИТОГО за комплект </t>
  </si>
  <si>
    <t>Учесть брус в комплекте для механизма превода!!</t>
  </si>
  <si>
    <t>№ участка</t>
  </si>
  <si>
    <t>Кол-во брусьев</t>
  </si>
  <si>
    <t>Примечание</t>
  </si>
  <si>
    <t>Начало перевода</t>
  </si>
  <si>
    <t>Под остряками</t>
  </si>
  <si>
    <t>Под рамными рельсами</t>
  </si>
  <si>
    <t>Конец перевода</t>
  </si>
  <si>
    <t>Стандартное Кол-во, шт</t>
  </si>
  <si>
    <t>№</t>
  </si>
  <si>
    <t>Наименование товара, габаритный размер, мм</t>
  </si>
  <si>
    <t>Кол-во шт.</t>
  </si>
  <si>
    <t>Цена за 1шт. без НДС руб.</t>
  </si>
  <si>
    <t>Цена за 1 шт. с НДС 20% руб.</t>
  </si>
  <si>
    <t>Стоимость без НДС 20%, руб.</t>
  </si>
  <si>
    <t>Стоимость с НДС 20%, руб.</t>
  </si>
  <si>
    <t>Брус композитный вариант исполнения тип А 180х230х3000</t>
  </si>
  <si>
    <t>Брус композитный вариант исполнения тип А 180х230х3250</t>
  </si>
  <si>
    <t>Брус композитный вариант исполнения тип А 180х230х3500</t>
  </si>
  <si>
    <t>Брус композитный вариант исполнения тип А 180х230х3750</t>
  </si>
  <si>
    <t>Брус композитный вариант исполнения тип А 180х230х4000</t>
  </si>
  <si>
    <t>Брус композитный вариант исполнения тип А 180х230х4250</t>
  </si>
  <si>
    <t>Брус композитный вариант исполнения тип А 180х230х4500</t>
  </si>
  <si>
    <t>Итого:</t>
  </si>
  <si>
    <t>шаблон сварщика</t>
  </si>
  <si>
    <t>перчатки из кожьей кожи</t>
  </si>
  <si>
    <t>фартуки слесарные</t>
  </si>
  <si>
    <t>шлакоотбойный молоток</t>
  </si>
  <si>
    <t>https://www.vseinstrumenti.ru/product/shlakootbojnyj-molotok-foxweld-5885-815783</t>
  </si>
  <si>
    <t>https://www.ozon.ru/product/start-perchatki-zashchitnye-dlya-svarki-tigmaster-tig-iz-naturalnoy-kozhi-stg0330-242935094/?at=RltyEXk9kFVK66N8f7nOGD7FXLwVExhWxL7l5SM4Yo8Q&amp;__rr=1</t>
  </si>
  <si>
    <t>https://www.ozon.ru/product/universalnyy-shablon-svarshchika-wg1-1016321058/?abt_att=1&amp;from=share_android&amp;perehod=smm_share_button_productpage_link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</si>
</sst>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color rgb="FF2C2D2E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DEBF7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9" fillId="3" borderId="1" xfId="0" applyFont="1" applyFill="1" applyBorder="1" applyAlignment="1">
      <alignment horizontal="center"/>
    </xf>
    <xf numFmtId="0" fontId="9" fillId="0" borderId="1" xfId="0" applyFont="1" applyBorder="1"/>
    <xf numFmtId="1" fontId="0" fillId="0" borderId="1" xfId="1" applyNumberFormat="1" applyFont="1" applyBorder="1" applyAlignment="1">
      <alignment horizontal="center" vertical="center"/>
    </xf>
    <xf numFmtId="164" fontId="0" fillId="0" borderId="1" xfId="0" applyNumberFormat="1" applyBorder="1"/>
    <xf numFmtId="0" fontId="9" fillId="2" borderId="1" xfId="0" applyFont="1" applyFill="1" applyBorder="1" applyAlignment="1">
      <alignment horizontal="center"/>
    </xf>
    <xf numFmtId="43" fontId="0" fillId="0" borderId="1" xfId="1" applyFont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43" fontId="4" fillId="0" borderId="1" xfId="1" applyFont="1" applyBorder="1"/>
    <xf numFmtId="164" fontId="4" fillId="0" borderId="1" xfId="0" applyNumberFormat="1" applyFont="1" applyBorder="1"/>
    <xf numFmtId="164" fontId="8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4" borderId="3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0" xfId="0" applyFont="1"/>
    <xf numFmtId="0" fontId="16" fillId="0" borderId="5" xfId="0" applyFont="1" applyBorder="1" applyAlignment="1">
      <alignment vertical="center"/>
    </xf>
    <xf numFmtId="4" fontId="15" fillId="0" borderId="6" xfId="0" applyNumberFormat="1" applyFont="1" applyBorder="1" applyAlignment="1">
      <alignment vertical="center"/>
    </xf>
    <xf numFmtId="0" fontId="17" fillId="5" borderId="6" xfId="0" applyFont="1" applyFill="1" applyBorder="1" applyAlignment="1">
      <alignment horizontal="center" vertical="center" wrapText="1"/>
    </xf>
    <xf numFmtId="4" fontId="16" fillId="0" borderId="6" xfId="0" applyNumberFormat="1" applyFont="1" applyBorder="1" applyAlignment="1">
      <alignment horizontal="center" vertical="center" wrapText="1"/>
    </xf>
    <xf numFmtId="4" fontId="17" fillId="5" borderId="6" xfId="0" applyNumberFormat="1" applyFont="1" applyFill="1" applyBorder="1" applyAlignment="1">
      <alignment horizontal="center" vertical="center" wrapText="1"/>
    </xf>
    <xf numFmtId="4" fontId="16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4" fontId="0" fillId="0" borderId="0" xfId="0" applyNumberFormat="1"/>
    <xf numFmtId="4" fontId="16" fillId="0" borderId="7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15" fillId="0" borderId="7" xfId="0" applyNumberFormat="1" applyFont="1" applyBorder="1" applyAlignment="1">
      <alignment vertical="center"/>
    </xf>
    <xf numFmtId="4" fontId="5" fillId="0" borderId="1" xfId="0" applyNumberFormat="1" applyFont="1" applyBorder="1"/>
    <xf numFmtId="4" fontId="0" fillId="0" borderId="0" xfId="0" applyNumberFormat="1" applyAlignment="1">
      <alignment horizontal="center" vertical="center"/>
    </xf>
    <xf numFmtId="0" fontId="18" fillId="0" borderId="1" xfId="2" applyBorder="1"/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zon.ru/product/universalnyy-shablon-svarshchika-wg1-1016321058/?abt_att=1&amp;from=share_android&amp;perehod=smm_share_button_productpage_link" TargetMode="External"/><Relationship Id="rId1" Type="http://schemas.openxmlformats.org/officeDocument/2006/relationships/hyperlink" Target="https://www.vseinstrumenti.ru/product/shlakootbojnyj-molotok-foxweld-5885-815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32"/>
  <sheetViews>
    <sheetView tabSelected="1" workbookViewId="0">
      <selection activeCell="L17" sqref="L17"/>
    </sheetView>
  </sheetViews>
  <sheetFormatPr defaultRowHeight="15" x14ac:dyDescent="0.25"/>
  <cols>
    <col min="3" max="3" width="11.42578125" customWidth="1"/>
    <col min="4" max="4" width="26" bestFit="1" customWidth="1"/>
    <col min="9" max="9" width="14" customWidth="1"/>
    <col min="10" max="10" width="10.7109375" customWidth="1"/>
    <col min="11" max="11" width="22.5703125" bestFit="1" customWidth="1"/>
  </cols>
  <sheetData>
    <row r="2" spans="3:11" x14ac:dyDescent="0.25">
      <c r="C2" s="2" t="s">
        <v>0</v>
      </c>
      <c r="D2" s="2" t="s">
        <v>27</v>
      </c>
      <c r="E2" s="6"/>
      <c r="F2" s="6"/>
      <c r="G2" s="20"/>
      <c r="H2" s="37" t="s">
        <v>2</v>
      </c>
      <c r="I2" s="37"/>
      <c r="J2" s="37"/>
      <c r="K2" s="37"/>
    </row>
    <row r="3" spans="3:11" x14ac:dyDescent="0.25">
      <c r="C3" s="3">
        <v>3</v>
      </c>
      <c r="D3" s="3">
        <v>16</v>
      </c>
      <c r="E3" s="5">
        <v>17</v>
      </c>
      <c r="F3" s="5">
        <f>D3-E3</f>
        <v>-1</v>
      </c>
      <c r="G3" s="21"/>
      <c r="H3" s="38" t="s">
        <v>3</v>
      </c>
      <c r="I3" s="38"/>
      <c r="J3" s="38"/>
      <c r="K3" s="38"/>
    </row>
    <row r="4" spans="3:11" x14ac:dyDescent="0.25">
      <c r="C4" s="3">
        <v>3.25</v>
      </c>
      <c r="D4" s="3">
        <v>4</v>
      </c>
      <c r="E4" s="5">
        <v>4</v>
      </c>
      <c r="F4" s="5">
        <f t="shared" ref="F4:F12" si="0">D4-E4</f>
        <v>0</v>
      </c>
      <c r="G4" s="21"/>
      <c r="H4" s="4" t="s">
        <v>4</v>
      </c>
      <c r="I4" s="4" t="s">
        <v>5</v>
      </c>
      <c r="J4" s="5" t="s">
        <v>6</v>
      </c>
      <c r="K4" s="6"/>
    </row>
    <row r="5" spans="3:11" x14ac:dyDescent="0.25">
      <c r="C5" s="3">
        <v>3.5</v>
      </c>
      <c r="D5" s="3">
        <v>7</v>
      </c>
      <c r="E5" s="5">
        <v>7</v>
      </c>
      <c r="F5" s="5">
        <f t="shared" si="0"/>
        <v>0</v>
      </c>
      <c r="G5" s="21"/>
      <c r="H5" s="7">
        <v>2</v>
      </c>
      <c r="I5" s="8" t="s">
        <v>7</v>
      </c>
      <c r="J5" s="9">
        <v>3</v>
      </c>
      <c r="K5" s="10"/>
    </row>
    <row r="6" spans="3:11" x14ac:dyDescent="0.25">
      <c r="C6" s="3">
        <v>3.75</v>
      </c>
      <c r="D6" s="3">
        <v>2</v>
      </c>
      <c r="E6" s="5">
        <v>2</v>
      </c>
      <c r="F6" s="5">
        <f t="shared" si="0"/>
        <v>0</v>
      </c>
      <c r="G6" s="21"/>
      <c r="H6" s="11">
        <v>2</v>
      </c>
      <c r="I6" s="4" t="s">
        <v>8</v>
      </c>
      <c r="J6" s="22">
        <v>2</v>
      </c>
      <c r="K6" s="12" t="s">
        <v>9</v>
      </c>
    </row>
    <row r="7" spans="3:11" x14ac:dyDescent="0.25">
      <c r="C7" s="3">
        <v>4</v>
      </c>
      <c r="D7" s="3">
        <v>7</v>
      </c>
      <c r="E7" s="5">
        <v>7</v>
      </c>
      <c r="F7" s="5">
        <f t="shared" si="0"/>
        <v>0</v>
      </c>
      <c r="G7" s="21"/>
      <c r="H7" s="11">
        <v>14</v>
      </c>
      <c r="I7" s="4" t="s">
        <v>7</v>
      </c>
      <c r="J7" s="9">
        <v>14</v>
      </c>
      <c r="K7" s="10"/>
    </row>
    <row r="8" spans="3:11" x14ac:dyDescent="0.25">
      <c r="C8" s="3">
        <v>4.25</v>
      </c>
      <c r="D8" s="3">
        <v>2</v>
      </c>
      <c r="E8" s="5">
        <v>2</v>
      </c>
      <c r="F8" s="5">
        <f t="shared" si="0"/>
        <v>0</v>
      </c>
      <c r="G8" s="21"/>
      <c r="H8" s="11">
        <v>4</v>
      </c>
      <c r="I8" s="4" t="s">
        <v>10</v>
      </c>
      <c r="J8" s="9">
        <v>4</v>
      </c>
      <c r="K8" s="10"/>
    </row>
    <row r="9" spans="3:11" x14ac:dyDescent="0.25">
      <c r="C9" s="3">
        <v>4.5</v>
      </c>
      <c r="D9" s="3">
        <v>10</v>
      </c>
      <c r="E9" s="5">
        <v>7</v>
      </c>
      <c r="F9" s="5">
        <f t="shared" si="0"/>
        <v>3</v>
      </c>
      <c r="G9" s="21"/>
      <c r="H9" s="11">
        <v>7</v>
      </c>
      <c r="I9" s="4" t="s">
        <v>11</v>
      </c>
      <c r="J9" s="9">
        <v>7</v>
      </c>
      <c r="K9" s="10"/>
    </row>
    <row r="10" spans="3:11" x14ac:dyDescent="0.25">
      <c r="C10" s="24">
        <v>4.75</v>
      </c>
      <c r="D10" s="24">
        <v>4</v>
      </c>
      <c r="E10" s="25">
        <v>0</v>
      </c>
      <c r="F10" s="25">
        <f t="shared" si="0"/>
        <v>4</v>
      </c>
      <c r="G10" s="21"/>
      <c r="H10" s="7">
        <v>1</v>
      </c>
      <c r="I10" s="4" t="s">
        <v>12</v>
      </c>
      <c r="J10" s="9">
        <v>2</v>
      </c>
      <c r="K10" s="10"/>
    </row>
    <row r="11" spans="3:11" x14ac:dyDescent="0.25">
      <c r="C11" s="24">
        <v>5</v>
      </c>
      <c r="D11" s="24">
        <v>3</v>
      </c>
      <c r="E11" s="25">
        <v>0</v>
      </c>
      <c r="F11" s="25">
        <f t="shared" si="0"/>
        <v>3</v>
      </c>
      <c r="G11" s="21"/>
      <c r="H11" s="7">
        <v>6</v>
      </c>
      <c r="I11" s="4" t="s">
        <v>13</v>
      </c>
      <c r="J11" s="9">
        <v>7</v>
      </c>
      <c r="K11" s="10"/>
    </row>
    <row r="12" spans="3:11" x14ac:dyDescent="0.25">
      <c r="C12" s="24">
        <v>5.25</v>
      </c>
      <c r="D12" s="24">
        <v>2</v>
      </c>
      <c r="E12" s="25">
        <v>0</v>
      </c>
      <c r="F12" s="25">
        <f t="shared" si="0"/>
        <v>2</v>
      </c>
      <c r="G12" s="21"/>
      <c r="H12" s="11">
        <v>2</v>
      </c>
      <c r="I12" s="4" t="s">
        <v>14</v>
      </c>
      <c r="J12" s="9">
        <v>2</v>
      </c>
      <c r="K12" s="10"/>
    </row>
    <row r="13" spans="3:11" x14ac:dyDescent="0.25">
      <c r="C13" s="2" t="s">
        <v>1</v>
      </c>
      <c r="D13" s="2">
        <v>57</v>
      </c>
      <c r="E13" s="23">
        <f>SUM(E3:E12)</f>
        <v>46</v>
      </c>
      <c r="F13" s="23">
        <f>SUM(F3:F12)</f>
        <v>11</v>
      </c>
      <c r="G13" s="21"/>
      <c r="H13" s="7">
        <v>8</v>
      </c>
      <c r="I13" s="4" t="s">
        <v>8</v>
      </c>
      <c r="J13" s="9">
        <v>7</v>
      </c>
      <c r="K13" s="10"/>
    </row>
    <row r="14" spans="3:11" x14ac:dyDescent="0.25">
      <c r="H14" s="13">
        <v>4</v>
      </c>
      <c r="I14" s="14" t="s">
        <v>15</v>
      </c>
      <c r="J14" s="15">
        <v>0</v>
      </c>
      <c r="K14" s="16"/>
    </row>
    <row r="15" spans="3:11" x14ac:dyDescent="0.25">
      <c r="H15" s="13">
        <v>3</v>
      </c>
      <c r="I15" s="14" t="s">
        <v>16</v>
      </c>
      <c r="J15" s="15">
        <v>0</v>
      </c>
      <c r="K15" s="16"/>
    </row>
    <row r="16" spans="3:11" x14ac:dyDescent="0.25">
      <c r="H16" s="13">
        <v>2</v>
      </c>
      <c r="I16" s="14" t="s">
        <v>17</v>
      </c>
      <c r="J16" s="15">
        <v>0</v>
      </c>
      <c r="K16" s="16"/>
    </row>
    <row r="17" spans="5:11" x14ac:dyDescent="0.25">
      <c r="H17" s="39" t="s">
        <v>18</v>
      </c>
      <c r="I17" s="39"/>
      <c r="J17" s="39"/>
      <c r="K17" s="17"/>
    </row>
    <row r="18" spans="5:11" x14ac:dyDescent="0.25">
      <c r="H18" t="s">
        <v>19</v>
      </c>
    </row>
    <row r="21" spans="5:11" x14ac:dyDescent="0.25">
      <c r="E21" s="6"/>
    </row>
    <row r="22" spans="5:11" x14ac:dyDescent="0.25">
      <c r="E22" s="5">
        <v>3</v>
      </c>
      <c r="F22" s="5">
        <f>E22*4</f>
        <v>12</v>
      </c>
    </row>
    <row r="23" spans="5:11" x14ac:dyDescent="0.25">
      <c r="E23" s="5">
        <v>4</v>
      </c>
      <c r="F23" s="5">
        <f t="shared" ref="F23:F31" si="1">E23*4</f>
        <v>16</v>
      </c>
    </row>
    <row r="24" spans="5:11" x14ac:dyDescent="0.25">
      <c r="E24" s="5">
        <v>7</v>
      </c>
      <c r="F24" s="5">
        <f t="shared" si="1"/>
        <v>28</v>
      </c>
    </row>
    <row r="25" spans="5:11" x14ac:dyDescent="0.25">
      <c r="E25" s="5">
        <v>2</v>
      </c>
      <c r="F25" s="5">
        <f t="shared" si="1"/>
        <v>8</v>
      </c>
    </row>
    <row r="26" spans="5:11" x14ac:dyDescent="0.25">
      <c r="E26" s="5">
        <v>7</v>
      </c>
      <c r="F26" s="5">
        <f t="shared" si="1"/>
        <v>28</v>
      </c>
    </row>
    <row r="27" spans="5:11" x14ac:dyDescent="0.25">
      <c r="E27" s="5">
        <v>2</v>
      </c>
      <c r="F27" s="5">
        <f t="shared" si="1"/>
        <v>8</v>
      </c>
    </row>
    <row r="28" spans="5:11" x14ac:dyDescent="0.25">
      <c r="E28" s="5">
        <v>7</v>
      </c>
      <c r="F28" s="5">
        <f t="shared" si="1"/>
        <v>28</v>
      </c>
    </row>
    <row r="29" spans="5:11" x14ac:dyDescent="0.25">
      <c r="E29" s="5">
        <v>0</v>
      </c>
      <c r="F29" s="5">
        <f t="shared" si="1"/>
        <v>0</v>
      </c>
    </row>
    <row r="30" spans="5:11" x14ac:dyDescent="0.25">
      <c r="E30" s="5">
        <v>0</v>
      </c>
      <c r="F30" s="5">
        <f t="shared" si="1"/>
        <v>0</v>
      </c>
    </row>
    <row r="31" spans="5:11" x14ac:dyDescent="0.25">
      <c r="E31" s="5">
        <v>0</v>
      </c>
      <c r="F31" s="5">
        <f t="shared" si="1"/>
        <v>0</v>
      </c>
    </row>
    <row r="32" spans="5:11" x14ac:dyDescent="0.25">
      <c r="E32" s="23">
        <f>SUM(E22:E31)</f>
        <v>32</v>
      </c>
      <c r="F32" s="5">
        <f>SUM(F22:F31)</f>
        <v>128</v>
      </c>
    </row>
  </sheetData>
  <mergeCells count="3">
    <mergeCell ref="H2:K2"/>
    <mergeCell ref="H3:K3"/>
    <mergeCell ref="H17:J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6D77-90FE-48DB-9501-85011D7EC19E}">
  <dimension ref="C4:F17"/>
  <sheetViews>
    <sheetView workbookViewId="0">
      <selection activeCell="I4" sqref="I4"/>
    </sheetView>
  </sheetViews>
  <sheetFormatPr defaultRowHeight="15" x14ac:dyDescent="0.25"/>
  <cols>
    <col min="6" max="6" width="24.28515625" customWidth="1"/>
  </cols>
  <sheetData>
    <row r="4" spans="3:6" ht="30" x14ac:dyDescent="0.25">
      <c r="C4" s="18" t="s">
        <v>20</v>
      </c>
      <c r="D4" s="18" t="s">
        <v>21</v>
      </c>
      <c r="E4" s="18" t="s">
        <v>0</v>
      </c>
      <c r="F4" s="18" t="s">
        <v>22</v>
      </c>
    </row>
    <row r="5" spans="3:6" x14ac:dyDescent="0.25">
      <c r="C5" s="19">
        <v>1</v>
      </c>
      <c r="D5" s="19">
        <v>2</v>
      </c>
      <c r="E5" s="19">
        <v>3</v>
      </c>
      <c r="F5" s="19" t="s">
        <v>23</v>
      </c>
    </row>
    <row r="6" spans="3:6" x14ac:dyDescent="0.25">
      <c r="C6" s="19">
        <v>2</v>
      </c>
      <c r="D6" s="19">
        <v>2</v>
      </c>
      <c r="E6" s="19">
        <v>4.5</v>
      </c>
      <c r="F6" s="19" t="s">
        <v>24</v>
      </c>
    </row>
    <row r="7" spans="3:6" x14ac:dyDescent="0.25">
      <c r="C7" s="19">
        <v>3</v>
      </c>
      <c r="D7" s="19">
        <v>14</v>
      </c>
      <c r="E7" s="19">
        <v>3</v>
      </c>
      <c r="F7" s="19" t="s">
        <v>25</v>
      </c>
    </row>
    <row r="8" spans="3:6" x14ac:dyDescent="0.25">
      <c r="C8" s="19">
        <v>4</v>
      </c>
      <c r="D8" s="19">
        <v>4</v>
      </c>
      <c r="E8" s="19">
        <v>3.25</v>
      </c>
      <c r="F8" s="19"/>
    </row>
    <row r="9" spans="3:6" x14ac:dyDescent="0.25">
      <c r="C9" s="19">
        <v>5</v>
      </c>
      <c r="D9" s="19">
        <v>7</v>
      </c>
      <c r="E9" s="19">
        <v>3.5</v>
      </c>
      <c r="F9" s="19"/>
    </row>
    <row r="10" spans="3:6" x14ac:dyDescent="0.25">
      <c r="C10" s="19">
        <v>6</v>
      </c>
      <c r="D10" s="19">
        <v>2</v>
      </c>
      <c r="E10" s="19">
        <v>3.75</v>
      </c>
      <c r="F10" s="19"/>
    </row>
    <row r="11" spans="3:6" x14ac:dyDescent="0.25">
      <c r="C11" s="19">
        <v>7</v>
      </c>
      <c r="D11" s="19">
        <v>7</v>
      </c>
      <c r="E11" s="19">
        <v>4</v>
      </c>
      <c r="F11" s="19"/>
    </row>
    <row r="12" spans="3:6" x14ac:dyDescent="0.25">
      <c r="C12" s="19">
        <v>8</v>
      </c>
      <c r="D12" s="19">
        <v>2</v>
      </c>
      <c r="E12" s="19">
        <v>4.25</v>
      </c>
      <c r="F12" s="19"/>
    </row>
    <row r="13" spans="3:6" x14ac:dyDescent="0.25">
      <c r="C13" s="19">
        <v>9</v>
      </c>
      <c r="D13" s="19">
        <v>8</v>
      </c>
      <c r="E13" s="19">
        <v>4.5</v>
      </c>
      <c r="F13" s="19"/>
    </row>
    <row r="14" spans="3:6" x14ac:dyDescent="0.25">
      <c r="C14" s="19">
        <v>10</v>
      </c>
      <c r="D14" s="19">
        <v>4</v>
      </c>
      <c r="E14" s="19">
        <v>4.75</v>
      </c>
      <c r="F14" s="19"/>
    </row>
    <row r="15" spans="3:6" x14ac:dyDescent="0.25">
      <c r="C15" s="19">
        <v>11</v>
      </c>
      <c r="D15" s="19">
        <v>3</v>
      </c>
      <c r="E15" s="19">
        <v>5</v>
      </c>
      <c r="F15" s="19"/>
    </row>
    <row r="16" spans="3:6" x14ac:dyDescent="0.25">
      <c r="C16" s="19">
        <v>12</v>
      </c>
      <c r="D16" s="19">
        <v>2</v>
      </c>
      <c r="E16" s="19">
        <v>5.25</v>
      </c>
      <c r="F16" s="19" t="s">
        <v>26</v>
      </c>
    </row>
    <row r="17" spans="4:4" x14ac:dyDescent="0.25">
      <c r="D17" s="1">
        <f>SUM(D5:D16)</f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14B5-F4F6-4677-ABE1-CF2CE4FD5038}">
  <dimension ref="C2:M13"/>
  <sheetViews>
    <sheetView workbookViewId="0">
      <selection activeCell="K13" sqref="K13"/>
    </sheetView>
  </sheetViews>
  <sheetFormatPr defaultRowHeight="15" x14ac:dyDescent="0.25"/>
  <cols>
    <col min="4" max="4" width="42.42578125" customWidth="1"/>
    <col min="6" max="6" width="20" customWidth="1"/>
    <col min="7" max="7" width="18.7109375" customWidth="1"/>
    <col min="8" max="8" width="16.42578125" customWidth="1"/>
    <col min="9" max="9" width="19.85546875" customWidth="1"/>
    <col min="11" max="11" width="11.42578125" bestFit="1" customWidth="1"/>
  </cols>
  <sheetData>
    <row r="2" spans="3:13" ht="15.75" thickBot="1" x14ac:dyDescent="0.3"/>
    <row r="3" spans="3:13" ht="32.25" thickBot="1" x14ac:dyDescent="0.3">
      <c r="C3" s="26" t="s">
        <v>28</v>
      </c>
      <c r="D3" s="27" t="s">
        <v>29</v>
      </c>
      <c r="E3" s="27" t="s">
        <v>30</v>
      </c>
      <c r="F3" s="27" t="s">
        <v>31</v>
      </c>
      <c r="G3" s="27" t="s">
        <v>32</v>
      </c>
      <c r="H3" s="27" t="s">
        <v>33</v>
      </c>
      <c r="I3" s="27" t="s">
        <v>34</v>
      </c>
    </row>
    <row r="4" spans="3:13" ht="32.25" thickBot="1" x14ac:dyDescent="0.3">
      <c r="C4" s="40">
        <v>1</v>
      </c>
      <c r="D4" s="28" t="s">
        <v>35</v>
      </c>
      <c r="E4" s="32">
        <v>68</v>
      </c>
      <c r="F4" s="33">
        <v>18250</v>
      </c>
      <c r="G4" s="34">
        <v>21900</v>
      </c>
      <c r="H4" s="35">
        <v>1241000</v>
      </c>
      <c r="I4" s="42">
        <v>1489200</v>
      </c>
      <c r="J4" s="5">
        <f>E4/4</f>
        <v>17</v>
      </c>
      <c r="K4" s="43">
        <f>G4*J4</f>
        <v>372300</v>
      </c>
    </row>
    <row r="5" spans="3:13" ht="32.25" thickBot="1" x14ac:dyDescent="0.3">
      <c r="C5" s="40">
        <v>2</v>
      </c>
      <c r="D5" s="28" t="s">
        <v>36</v>
      </c>
      <c r="E5" s="32">
        <v>16</v>
      </c>
      <c r="F5" s="33">
        <v>22479.17</v>
      </c>
      <c r="G5" s="34">
        <v>26975</v>
      </c>
      <c r="H5" s="35">
        <v>359666.67</v>
      </c>
      <c r="I5" s="42">
        <v>431600</v>
      </c>
      <c r="J5" s="5">
        <f t="shared" ref="J5:J10" si="0">E5/4</f>
        <v>4</v>
      </c>
      <c r="K5" s="43">
        <f t="shared" ref="K5:K10" si="1">G5*J5</f>
        <v>107900</v>
      </c>
    </row>
    <row r="6" spans="3:13" ht="32.25" thickBot="1" x14ac:dyDescent="0.3">
      <c r="C6" s="40">
        <v>3</v>
      </c>
      <c r="D6" s="28" t="s">
        <v>37</v>
      </c>
      <c r="E6" s="32">
        <v>28</v>
      </c>
      <c r="F6" s="33">
        <v>24208.33</v>
      </c>
      <c r="G6" s="34">
        <v>29050</v>
      </c>
      <c r="H6" s="35">
        <v>677833.33</v>
      </c>
      <c r="I6" s="42">
        <v>813400</v>
      </c>
      <c r="J6" s="5">
        <f t="shared" si="0"/>
        <v>7</v>
      </c>
      <c r="K6" s="43">
        <f t="shared" si="1"/>
        <v>203350</v>
      </c>
    </row>
    <row r="7" spans="3:13" ht="32.25" thickBot="1" x14ac:dyDescent="0.3">
      <c r="C7" s="40">
        <v>4</v>
      </c>
      <c r="D7" s="28" t="s">
        <v>38</v>
      </c>
      <c r="E7" s="32">
        <v>8</v>
      </c>
      <c r="F7" s="33">
        <v>25937.5</v>
      </c>
      <c r="G7" s="34">
        <v>31125</v>
      </c>
      <c r="H7" s="35">
        <v>207500</v>
      </c>
      <c r="I7" s="42">
        <v>249000</v>
      </c>
      <c r="J7" s="5">
        <f t="shared" si="0"/>
        <v>2</v>
      </c>
      <c r="K7" s="43">
        <f t="shared" si="1"/>
        <v>62250</v>
      </c>
    </row>
    <row r="8" spans="3:13" ht="32.25" thickBot="1" x14ac:dyDescent="0.3">
      <c r="C8" s="40">
        <v>5</v>
      </c>
      <c r="D8" s="28" t="s">
        <v>39</v>
      </c>
      <c r="E8" s="32">
        <v>28</v>
      </c>
      <c r="F8" s="33">
        <v>27666.67</v>
      </c>
      <c r="G8" s="34">
        <v>33200</v>
      </c>
      <c r="H8" s="35">
        <v>774666.67</v>
      </c>
      <c r="I8" s="42">
        <v>929600</v>
      </c>
      <c r="J8" s="5">
        <f t="shared" si="0"/>
        <v>7</v>
      </c>
      <c r="K8" s="43">
        <f t="shared" si="1"/>
        <v>232400</v>
      </c>
    </row>
    <row r="9" spans="3:13" ht="32.25" thickBot="1" x14ac:dyDescent="0.3">
      <c r="C9" s="40">
        <v>6</v>
      </c>
      <c r="D9" s="28" t="s">
        <v>40</v>
      </c>
      <c r="E9" s="32">
        <v>8</v>
      </c>
      <c r="F9" s="33">
        <v>29395.83</v>
      </c>
      <c r="G9" s="34">
        <v>35275</v>
      </c>
      <c r="H9" s="35">
        <v>235166.67</v>
      </c>
      <c r="I9" s="42">
        <v>282200</v>
      </c>
      <c r="J9" s="5">
        <f t="shared" si="0"/>
        <v>2</v>
      </c>
      <c r="K9" s="43">
        <f t="shared" si="1"/>
        <v>70550</v>
      </c>
    </row>
    <row r="10" spans="3:13" ht="32.25" thickBot="1" x14ac:dyDescent="0.3">
      <c r="C10" s="40">
        <v>7</v>
      </c>
      <c r="D10" s="28" t="s">
        <v>41</v>
      </c>
      <c r="E10" s="32">
        <v>36</v>
      </c>
      <c r="F10" s="33">
        <v>31125</v>
      </c>
      <c r="G10" s="34">
        <v>37350</v>
      </c>
      <c r="H10" s="35">
        <v>1120500</v>
      </c>
      <c r="I10" s="42">
        <v>1344600</v>
      </c>
      <c r="J10" s="5">
        <v>7</v>
      </c>
      <c r="K10" s="43">
        <f>G10*J10</f>
        <v>261450</v>
      </c>
    </row>
    <row r="11" spans="3:13" ht="16.5" thickBot="1" x14ac:dyDescent="0.3">
      <c r="C11" s="29"/>
      <c r="D11" s="29"/>
      <c r="E11" s="36">
        <f>SUM(E4:E10)</f>
        <v>192</v>
      </c>
      <c r="F11" s="29"/>
      <c r="G11" s="30" t="s">
        <v>42</v>
      </c>
      <c r="H11" s="31">
        <v>4616333.33</v>
      </c>
      <c r="I11" s="44">
        <v>5539600</v>
      </c>
      <c r="J11" s="23">
        <f>SUM(J4:J10)</f>
        <v>46</v>
      </c>
      <c r="K11" s="45">
        <f>SUM(K4:K10)</f>
        <v>1310200</v>
      </c>
      <c r="M11" s="41">
        <f>K11/J11</f>
        <v>28482.608695652172</v>
      </c>
    </row>
    <row r="13" spans="3:13" x14ac:dyDescent="0.25">
      <c r="J13" s="1">
        <v>2</v>
      </c>
      <c r="K13" s="46">
        <f>J13*F10</f>
        <v>62250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0317-1C78-4C3B-BD02-E3C34853F177}">
  <dimension ref="E5:H8"/>
  <sheetViews>
    <sheetView workbookViewId="0">
      <selection activeCell="E5" sqref="E5:H8"/>
    </sheetView>
  </sheetViews>
  <sheetFormatPr defaultRowHeight="15" x14ac:dyDescent="0.25"/>
  <cols>
    <col min="6" max="6" width="24.7109375" bestFit="1" customWidth="1"/>
    <col min="7" max="7" width="8.140625" customWidth="1"/>
    <col min="8" max="8" width="174" customWidth="1"/>
  </cols>
  <sheetData>
    <row r="5" spans="5:8" ht="29.25" customHeight="1" x14ac:dyDescent="0.25">
      <c r="E5" s="5">
        <v>1</v>
      </c>
      <c r="F5" s="6" t="s">
        <v>43</v>
      </c>
      <c r="G5" s="5">
        <v>1</v>
      </c>
      <c r="H5" s="47" t="s">
        <v>49</v>
      </c>
    </row>
    <row r="6" spans="5:8" x14ac:dyDescent="0.25">
      <c r="E6" s="5">
        <v>2</v>
      </c>
      <c r="F6" s="6" t="s">
        <v>44</v>
      </c>
      <c r="G6" s="5">
        <v>20</v>
      </c>
      <c r="H6" s="6" t="s">
        <v>48</v>
      </c>
    </row>
    <row r="7" spans="5:8" x14ac:dyDescent="0.25">
      <c r="E7" s="5">
        <v>3</v>
      </c>
      <c r="F7" s="6" t="s">
        <v>45</v>
      </c>
      <c r="G7" s="5">
        <v>5</v>
      </c>
      <c r="H7" s="6"/>
    </row>
    <row r="8" spans="5:8" x14ac:dyDescent="0.25">
      <c r="E8" s="5">
        <v>4</v>
      </c>
      <c r="F8" s="6" t="s">
        <v>46</v>
      </c>
      <c r="G8" s="5">
        <v>7</v>
      </c>
      <c r="H8" s="47" t="s">
        <v>47</v>
      </c>
    </row>
  </sheetData>
  <hyperlinks>
    <hyperlink ref="H8" r:id="rId1" xr:uid="{526B5AE1-2B35-44F2-98B9-7C6F2C36758C}"/>
    <hyperlink ref="H5" r:id="rId2" xr:uid="{2BC3F14D-7745-490C-9F3B-902CD1F10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Sheet1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2025-10-10T08:32:47Z</dcterms:created>
  <dcterms:modified xsi:type="dcterms:W3CDTF">2025-10-16T13:25:52Z</dcterms:modified>
</cp:coreProperties>
</file>