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rac\OneDrive\Desktop\Объекты\Коломна\ЖД пути 2025\"/>
    </mc:Choice>
  </mc:AlternateContent>
  <xr:revisionPtr revIDLastSave="0" documentId="13_ncr:1_{0C999F4A-67DF-4C63-BED3-B9999C927DEF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выгрузка материалов - ЛСР по ук" sheetId="1" r:id="rId1"/>
  </sheets>
  <externalReferences>
    <externalReference r:id="rId2"/>
  </externalReferences>
  <definedNames>
    <definedName name="_xlnm._FilterDatabase" localSheetId="0" hidden="1">'выгрузка материалов - ЛСР по ук'!$B$8:$J$97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0">'выгрузка материалов - ЛСР по ук'!$8:$8</definedName>
    <definedName name="_xlnm.Print_Area" localSheetId="0">'выгрузка материалов - ЛСР по ук'!$B$1:$J$99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97" i="1" l="1"/>
  <c r="J97" i="1"/>
  <c r="O12" i="1"/>
  <c r="O89" i="1"/>
  <c r="O90" i="1"/>
  <c r="O91" i="1"/>
  <c r="O92" i="1"/>
  <c r="O93" i="1"/>
  <c r="O94" i="1"/>
  <c r="O95" i="1"/>
  <c r="O96" i="1"/>
  <c r="O88" i="1"/>
  <c r="O79" i="1"/>
  <c r="O80" i="1"/>
  <c r="O81" i="1"/>
  <c r="O82" i="1"/>
  <c r="O83" i="1"/>
  <c r="O84" i="1"/>
  <c r="O85" i="1"/>
  <c r="O86" i="1"/>
  <c r="O78" i="1"/>
  <c r="O69" i="1"/>
  <c r="O70" i="1"/>
  <c r="O71" i="1"/>
  <c r="O72" i="1"/>
  <c r="O73" i="1"/>
  <c r="O74" i="1"/>
  <c r="O75" i="1"/>
  <c r="O76" i="1"/>
  <c r="O68" i="1"/>
  <c r="O59" i="1"/>
  <c r="O60" i="1"/>
  <c r="O61" i="1"/>
  <c r="O62" i="1"/>
  <c r="O63" i="1"/>
  <c r="O64" i="1"/>
  <c r="O65" i="1"/>
  <c r="O66" i="1"/>
  <c r="O58" i="1"/>
  <c r="O49" i="1"/>
  <c r="O50" i="1"/>
  <c r="O51" i="1"/>
  <c r="O52" i="1"/>
  <c r="O53" i="1"/>
  <c r="O54" i="1"/>
  <c r="O55" i="1"/>
  <c r="O56" i="1"/>
  <c r="O48" i="1"/>
  <c r="O39" i="1"/>
  <c r="O40" i="1"/>
  <c r="O41" i="1"/>
  <c r="O42" i="1"/>
  <c r="O43" i="1"/>
  <c r="O44" i="1"/>
  <c r="O45" i="1"/>
  <c r="O46" i="1"/>
  <c r="O38" i="1"/>
  <c r="O29" i="1"/>
  <c r="O30" i="1"/>
  <c r="O31" i="1"/>
  <c r="O32" i="1"/>
  <c r="O33" i="1"/>
  <c r="O34" i="1"/>
  <c r="O35" i="1"/>
  <c r="O36" i="1"/>
  <c r="O28" i="1"/>
  <c r="O25" i="1"/>
  <c r="O19" i="1"/>
  <c r="O20" i="1"/>
  <c r="O21" i="1"/>
  <c r="O22" i="1"/>
  <c r="O23" i="1"/>
  <c r="O24" i="1"/>
  <c r="O26" i="1"/>
  <c r="O18" i="1"/>
  <c r="O11" i="1"/>
  <c r="O13" i="1"/>
  <c r="O14" i="1"/>
  <c r="O15" i="1"/>
  <c r="O16" i="1"/>
  <c r="O10" i="1"/>
  <c r="M10" i="1"/>
  <c r="M11" i="1"/>
  <c r="M12" i="1"/>
  <c r="M13" i="1"/>
  <c r="M14" i="1"/>
  <c r="M15" i="1"/>
  <c r="M16" i="1"/>
  <c r="M18" i="1"/>
  <c r="M19" i="1"/>
  <c r="M20" i="1"/>
  <c r="M21" i="1"/>
  <c r="M22" i="1"/>
  <c r="M23" i="1"/>
  <c r="M24" i="1"/>
  <c r="M25" i="1"/>
  <c r="M26" i="1"/>
  <c r="M28" i="1"/>
  <c r="M29" i="1"/>
  <c r="M30" i="1"/>
  <c r="M31" i="1"/>
  <c r="M32" i="1"/>
  <c r="M33" i="1"/>
  <c r="M34" i="1"/>
  <c r="M35" i="1"/>
  <c r="M36" i="1"/>
  <c r="M38" i="1"/>
  <c r="M39" i="1"/>
  <c r="M40" i="1"/>
  <c r="M41" i="1"/>
  <c r="M42" i="1"/>
  <c r="M43" i="1"/>
  <c r="M44" i="1"/>
  <c r="M45" i="1"/>
  <c r="M46" i="1"/>
  <c r="M48" i="1"/>
  <c r="M49" i="1"/>
  <c r="M50" i="1"/>
  <c r="M51" i="1"/>
  <c r="M52" i="1"/>
  <c r="M53" i="1"/>
  <c r="M54" i="1"/>
  <c r="M55" i="1"/>
  <c r="M56" i="1"/>
  <c r="M58" i="1"/>
  <c r="M59" i="1"/>
  <c r="M60" i="1"/>
  <c r="M61" i="1"/>
  <c r="M62" i="1"/>
  <c r="M63" i="1"/>
  <c r="M64" i="1"/>
  <c r="M65" i="1"/>
  <c r="M66" i="1"/>
  <c r="M68" i="1"/>
  <c r="M69" i="1"/>
  <c r="M70" i="1"/>
  <c r="M71" i="1"/>
  <c r="M72" i="1"/>
  <c r="M73" i="1"/>
  <c r="M74" i="1"/>
  <c r="M75" i="1"/>
  <c r="M76" i="1"/>
  <c r="M78" i="1"/>
  <c r="M79" i="1"/>
  <c r="M80" i="1"/>
  <c r="M81" i="1"/>
  <c r="M82" i="1"/>
  <c r="M83" i="1"/>
  <c r="M84" i="1"/>
  <c r="M85" i="1"/>
  <c r="M86" i="1"/>
  <c r="M88" i="1"/>
  <c r="M89" i="1"/>
  <c r="M90" i="1"/>
  <c r="M91" i="1"/>
  <c r="M92" i="1"/>
  <c r="M93" i="1"/>
  <c r="M94" i="1"/>
  <c r="M95" i="1"/>
  <c r="M96" i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I16" i="1"/>
  <c r="L16" i="1" s="1"/>
  <c r="I18" i="1"/>
  <c r="L18" i="1" s="1"/>
  <c r="I19" i="1"/>
  <c r="L19" i="1" s="1"/>
  <c r="I20" i="1"/>
  <c r="L20" i="1" s="1"/>
  <c r="I21" i="1"/>
  <c r="L21" i="1" s="1"/>
  <c r="I22" i="1"/>
  <c r="L22" i="1" s="1"/>
  <c r="I23" i="1"/>
  <c r="L23" i="1" s="1"/>
  <c r="I24" i="1"/>
  <c r="L24" i="1" s="1"/>
  <c r="I25" i="1"/>
  <c r="L25" i="1" s="1"/>
  <c r="I26" i="1"/>
  <c r="L26" i="1" s="1"/>
  <c r="I28" i="1"/>
  <c r="L28" i="1" s="1"/>
  <c r="I29" i="1"/>
  <c r="L29" i="1" s="1"/>
  <c r="I30" i="1"/>
  <c r="L30" i="1" s="1"/>
  <c r="I31" i="1"/>
  <c r="L31" i="1" s="1"/>
  <c r="I32" i="1"/>
  <c r="L32" i="1" s="1"/>
  <c r="I33" i="1"/>
  <c r="L33" i="1" s="1"/>
  <c r="I34" i="1"/>
  <c r="L34" i="1" s="1"/>
  <c r="I35" i="1"/>
  <c r="L35" i="1" s="1"/>
  <c r="I36" i="1"/>
  <c r="L36" i="1" s="1"/>
  <c r="I38" i="1"/>
  <c r="L38" i="1" s="1"/>
  <c r="I39" i="1"/>
  <c r="L39" i="1" s="1"/>
  <c r="I40" i="1"/>
  <c r="L40" i="1" s="1"/>
  <c r="I41" i="1"/>
  <c r="L41" i="1" s="1"/>
  <c r="I42" i="1"/>
  <c r="L42" i="1" s="1"/>
  <c r="I43" i="1"/>
  <c r="L43" i="1" s="1"/>
  <c r="I44" i="1"/>
  <c r="L44" i="1" s="1"/>
  <c r="I45" i="1"/>
  <c r="L45" i="1" s="1"/>
  <c r="I46" i="1"/>
  <c r="L46" i="1" s="1"/>
  <c r="I48" i="1"/>
  <c r="L48" i="1" s="1"/>
  <c r="I49" i="1"/>
  <c r="L49" i="1" s="1"/>
  <c r="I50" i="1"/>
  <c r="L50" i="1" s="1"/>
  <c r="I51" i="1"/>
  <c r="L51" i="1" s="1"/>
  <c r="I52" i="1"/>
  <c r="L52" i="1" s="1"/>
  <c r="I53" i="1"/>
  <c r="L53" i="1" s="1"/>
  <c r="I54" i="1"/>
  <c r="L54" i="1" s="1"/>
  <c r="I55" i="1"/>
  <c r="L55" i="1" s="1"/>
  <c r="I56" i="1"/>
  <c r="L56" i="1" s="1"/>
  <c r="I58" i="1"/>
  <c r="L58" i="1" s="1"/>
  <c r="I59" i="1"/>
  <c r="L59" i="1" s="1"/>
  <c r="I60" i="1"/>
  <c r="L60" i="1" s="1"/>
  <c r="I61" i="1"/>
  <c r="L61" i="1" s="1"/>
  <c r="I62" i="1"/>
  <c r="L62" i="1" s="1"/>
  <c r="I63" i="1"/>
  <c r="L63" i="1" s="1"/>
  <c r="I64" i="1"/>
  <c r="L64" i="1" s="1"/>
  <c r="I65" i="1"/>
  <c r="L65" i="1" s="1"/>
  <c r="I66" i="1"/>
  <c r="L66" i="1" s="1"/>
  <c r="I68" i="1"/>
  <c r="L68" i="1" s="1"/>
  <c r="I69" i="1"/>
  <c r="L69" i="1" s="1"/>
  <c r="I70" i="1"/>
  <c r="L70" i="1" s="1"/>
  <c r="I71" i="1"/>
  <c r="L71" i="1" s="1"/>
  <c r="I72" i="1"/>
  <c r="L72" i="1" s="1"/>
  <c r="I73" i="1"/>
  <c r="L73" i="1" s="1"/>
  <c r="I74" i="1"/>
  <c r="L74" i="1" s="1"/>
  <c r="I75" i="1"/>
  <c r="L75" i="1" s="1"/>
  <c r="I76" i="1"/>
  <c r="L76" i="1" s="1"/>
  <c r="I78" i="1"/>
  <c r="L78" i="1" s="1"/>
  <c r="I79" i="1"/>
  <c r="L79" i="1" s="1"/>
  <c r="I80" i="1"/>
  <c r="L80" i="1" s="1"/>
  <c r="I81" i="1"/>
  <c r="L81" i="1" s="1"/>
  <c r="I82" i="1"/>
  <c r="L82" i="1" s="1"/>
  <c r="I83" i="1"/>
  <c r="L83" i="1" s="1"/>
  <c r="I84" i="1"/>
  <c r="L84" i="1" s="1"/>
  <c r="I85" i="1"/>
  <c r="L85" i="1" s="1"/>
  <c r="I86" i="1"/>
  <c r="L86" i="1" s="1"/>
  <c r="I88" i="1"/>
  <c r="L88" i="1" s="1"/>
  <c r="I89" i="1"/>
  <c r="L89" i="1" s="1"/>
  <c r="I90" i="1"/>
  <c r="L90" i="1" s="1"/>
  <c r="I91" i="1"/>
  <c r="L91" i="1" s="1"/>
  <c r="I92" i="1"/>
  <c r="L92" i="1" s="1"/>
  <c r="I93" i="1"/>
  <c r="L93" i="1" s="1"/>
  <c r="I94" i="1"/>
  <c r="L94" i="1" s="1"/>
  <c r="I95" i="1"/>
  <c r="L95" i="1" s="1"/>
  <c r="I96" i="1"/>
  <c r="L96" i="1" s="1"/>
  <c r="M97" i="1" l="1"/>
  <c r="O97" i="1"/>
</calcChain>
</file>

<file path=xl/sharedStrings.xml><?xml version="1.0" encoding="utf-8"?>
<sst xmlns="http://schemas.openxmlformats.org/spreadsheetml/2006/main" count="339" uniqueCount="127">
  <si>
    <t>№ п/п</t>
  </si>
  <si>
    <t>Наименование работ</t>
  </si>
  <si>
    <t>Обоснование цены</t>
  </si>
  <si>
    <t>Ед. изм.</t>
  </si>
  <si>
    <t>Кол-во</t>
  </si>
  <si>
    <t>Цена за единицу, руб.</t>
  </si>
  <si>
    <t>Раздел 1. Устройство путей</t>
  </si>
  <si>
    <t>6</t>
  </si>
  <si>
    <t>Щебень гранитный 20/40 (РЖД)
( ЗСР МАТ=1,012 к расх.)</t>
  </si>
  <si>
    <t>ТЦ_25.1.00.00_50_5047268891_30.07.2025_02</t>
  </si>
  <si>
    <t>м3</t>
  </si>
  <si>
    <t>шт</t>
  </si>
  <si>
    <t>10</t>
  </si>
  <si>
    <t>Шпала железобетонная, Ш1 1-й сорт, в комплекте со скреплением КБ-65
( ТР МАТ=1,03 к расх.)
( ЗСР МАТ=1,012 к расх.)</t>
  </si>
  <si>
    <t>ТЦ_25.1.05.05_77_7801649287_02.09.2025_02</t>
  </si>
  <si>
    <t>12</t>
  </si>
  <si>
    <t>Болт стыковой М27х160 в сборе
( ТР МАТ=1,03 к расх.)
( ЗСР МАТ=1,012 к расх.)</t>
  </si>
  <si>
    <t>тн</t>
  </si>
  <si>
    <t>14</t>
  </si>
  <si>
    <t>Накладка 1Р-65 (106 шт.)
( ТР МАТ=1,03 к расх.)
( ЗСР МАТ=1,012 к расх.)</t>
  </si>
  <si>
    <t>16</t>
  </si>
  <si>
    <t>Рельсы РП65 ДТ350, L=12.5 м (75 шт.)
( ТР МАТ=1,03 к расх.)
( ЗСР МАТ=1,012 к расх.)</t>
  </si>
  <si>
    <t>17</t>
  </si>
  <si>
    <t>Накладки переходные Р65/Р50 литые
( ТР МАТ=1,03 к расх.)
( ЗСР МАТ=1,012 к расх.)</t>
  </si>
  <si>
    <t>компл.</t>
  </si>
  <si>
    <t>20</t>
  </si>
  <si>
    <t>Щебень из плотных горных пород для балластного слоя железнодорожного пути, фракция от 25 до 60 мм</t>
  </si>
  <si>
    <t>ФССЦ-02.2.05.04-0061
Приказ Минстроя России от 26.12.2019 №876/пр</t>
  </si>
  <si>
    <t>Раздел 5. Замена СП6 1/7,  левая</t>
  </si>
  <si>
    <t>41</t>
  </si>
  <si>
    <t>43</t>
  </si>
  <si>
    <t>Брус композитный
( ТР МАТ=1,03 к расх.)
( ЗСР МАТ=1,012 к расх.)</t>
  </si>
  <si>
    <t>ТЦ_25.1.01.02_77_7729790078_30.07.2025_02</t>
  </si>
  <si>
    <t>комплект</t>
  </si>
  <si>
    <t>44</t>
  </si>
  <si>
    <t>Перевод стрелочный типа Р65 марки 1/7 проект ЛПTП.665121.103M, левый
( ТР МАТ=1,03 к расх.)
( ЗСР МАТ=1,012 к расх.)</t>
  </si>
  <si>
    <t>ТЦ_25.1.06.15_77_7718148430_01.07.2025_02</t>
  </si>
  <si>
    <t>47</t>
  </si>
  <si>
    <t>Брусья полимерные композитные 4.5 м
( ТР МАТ=1,03 к расх.)
( ЗСР МАТ=1,012 к расх.)</t>
  </si>
  <si>
    <t>ТЦ_25.1.01.02_77_7729790078_30.07.2025_03</t>
  </si>
  <si>
    <t>48</t>
  </si>
  <si>
    <t>Ручной переводной механизм проект ЛПТП665131.009 (в комплекте с закладкой стрелочной)
( ТР МАТ=1,03 к расх.)
( ЗСР МАТ=1,012 к расх.)</t>
  </si>
  <si>
    <t>ТЦ_25.1.06.00_77_7718148430_01.07.2025_02</t>
  </si>
  <si>
    <t>49</t>
  </si>
  <si>
    <t>Закладка запорная в сборе
( ТР МАТ=1,03 к расх.)
( ЗСР МАТ=1,012 к расх.)</t>
  </si>
  <si>
    <t>52</t>
  </si>
  <si>
    <t>Накладка 1Р-65 (12 шт.)
( ТР МАТ=1,03 к расх.)
( ЗСР МАТ=1,012 к расх.)</t>
  </si>
  <si>
    <t>53</t>
  </si>
  <si>
    <t>55</t>
  </si>
  <si>
    <t>Раздел 6. Замена СП7 1/7,  левая</t>
  </si>
  <si>
    <t>64</t>
  </si>
  <si>
    <t>66</t>
  </si>
  <si>
    <t>67</t>
  </si>
  <si>
    <t>70</t>
  </si>
  <si>
    <t>71</t>
  </si>
  <si>
    <t>72</t>
  </si>
  <si>
    <t>75</t>
  </si>
  <si>
    <t>76</t>
  </si>
  <si>
    <t>78</t>
  </si>
  <si>
    <t>Раздел 7. Замена СП8 1/7,  левая</t>
  </si>
  <si>
    <t>87</t>
  </si>
  <si>
    <t>89</t>
  </si>
  <si>
    <t>90</t>
  </si>
  <si>
    <t>93</t>
  </si>
  <si>
    <t>94</t>
  </si>
  <si>
    <t>95</t>
  </si>
  <si>
    <t>98</t>
  </si>
  <si>
    <t>99</t>
  </si>
  <si>
    <t>101</t>
  </si>
  <si>
    <t>Раздел 8. Замена СП9 1/7,  левая</t>
  </si>
  <si>
    <t>110</t>
  </si>
  <si>
    <t>112</t>
  </si>
  <si>
    <t>113</t>
  </si>
  <si>
    <t>116</t>
  </si>
  <si>
    <t>117</t>
  </si>
  <si>
    <t>118</t>
  </si>
  <si>
    <t>121</t>
  </si>
  <si>
    <t>122</t>
  </si>
  <si>
    <t>124</t>
  </si>
  <si>
    <t>Раздел 9. Замена СП10 1/7,  левая</t>
  </si>
  <si>
    <t>133</t>
  </si>
  <si>
    <t>135</t>
  </si>
  <si>
    <t>136</t>
  </si>
  <si>
    <t>139</t>
  </si>
  <si>
    <t>140</t>
  </si>
  <si>
    <t>141</t>
  </si>
  <si>
    <t>144</t>
  </si>
  <si>
    <t>145</t>
  </si>
  <si>
    <t>147</t>
  </si>
  <si>
    <t>Раздел 10. Замена СП11 1/7,  левая</t>
  </si>
  <si>
    <t>156</t>
  </si>
  <si>
    <t>158</t>
  </si>
  <si>
    <t>159</t>
  </si>
  <si>
    <t>162</t>
  </si>
  <si>
    <t>163</t>
  </si>
  <si>
    <t>164</t>
  </si>
  <si>
    <t>167</t>
  </si>
  <si>
    <t>168</t>
  </si>
  <si>
    <t>170</t>
  </si>
  <si>
    <t>Раздел 11. Замена СП13 1/7,  левая</t>
  </si>
  <si>
    <t>179</t>
  </si>
  <si>
    <t>181</t>
  </si>
  <si>
    <t>182</t>
  </si>
  <si>
    <t>Перевод стрелочный типа Р65 марки 1/7 проект ЛПTП.665121.103M, правый
( ТР МАТ=1,03 к расх.)
( ЗСР МАТ=1,012 к расх.)</t>
  </si>
  <si>
    <t>185</t>
  </si>
  <si>
    <t>186</t>
  </si>
  <si>
    <t>187</t>
  </si>
  <si>
    <t>190</t>
  </si>
  <si>
    <t>191</t>
  </si>
  <si>
    <t>193</t>
  </si>
  <si>
    <t>Раздел 12. Замена СП14 1/7,  правая</t>
  </si>
  <si>
    <t>202</t>
  </si>
  <si>
    <t>204</t>
  </si>
  <si>
    <t>205</t>
  </si>
  <si>
    <t>208</t>
  </si>
  <si>
    <t>209</t>
  </si>
  <si>
    <t>210</t>
  </si>
  <si>
    <t>213</t>
  </si>
  <si>
    <t>214</t>
  </si>
  <si>
    <t>216</t>
  </si>
  <si>
    <t>Цена за единицу, руб., без НДС</t>
  </si>
  <si>
    <t>Стоимость работ, руб., без НДС</t>
  </si>
  <si>
    <t>НДС</t>
  </si>
  <si>
    <t>Цена за единицу, руб., с НДС</t>
  </si>
  <si>
    <t>Цена за единицу, руб., с НДС себес</t>
  </si>
  <si>
    <t>Стоимость материала, руб., с НДС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</si>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</sst>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0" fontId="6" fillId="0" borderId="2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4" fontId="0" fillId="0" borderId="0" xfId="0" applyNumberFormat="1"/>
    <xf numFmtId="4" fontId="1" fillId="0" borderId="5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vertical="center"/>
    </xf>
    <xf numFmtId="4" fontId="4" fillId="0" borderId="0" xfId="0" applyNumberFormat="1" applyFont="1" applyFill="1" applyBorder="1" applyAlignment="1" applyProtection="1">
      <alignment horizontal="center" vertical="center"/>
    </xf>
    <xf numFmtId="4" fontId="1" fillId="0" borderId="5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vertical="center"/>
    </xf>
    <xf numFmtId="0" fontId="6" fillId="2" borderId="2" xfId="0" applyNumberFormat="1" applyFont="1" applyFill="1" applyBorder="1" applyAlignment="1" applyProtection="1">
      <alignment vertical="center" wrapText="1"/>
    </xf>
    <xf numFmtId="4" fontId="9" fillId="0" borderId="0" xfId="0" applyNumberFormat="1" applyFont="1" applyFill="1" applyBorder="1" applyAlignment="1" applyProtection="1">
      <alignment horizontal="center" vertical="center"/>
    </xf>
    <xf numFmtId="4" fontId="10" fillId="0" borderId="5" xfId="0" applyNumberFormat="1" applyFont="1" applyFill="1" applyBorder="1" applyAlignment="1" applyProtection="1">
      <alignment horizontal="center"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4" fontId="9" fillId="0" borderId="0" xfId="0" applyNumberFormat="1" applyFont="1" applyFill="1" applyBorder="1" applyAlignment="1" applyProtection="1">
      <alignment horizontal="center" vertical="center" wrapText="1"/>
    </xf>
    <xf numFmtId="4" fontId="10" fillId="0" borderId="0" xfId="0" applyNumberFormat="1" applyFont="1" applyFill="1" applyBorder="1" applyAlignment="1" applyProtection="1">
      <alignment horizontal="center" vertical="center"/>
    </xf>
    <xf numFmtId="3" fontId="1" fillId="0" borderId="2" xfId="0" applyNumberFormat="1" applyFont="1" applyFill="1" applyBorder="1" applyAlignment="1" applyProtection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 vertical="center"/>
    </xf>
    <xf numFmtId="3" fontId="10" fillId="0" borderId="2" xfId="0" applyNumberFormat="1" applyFont="1" applyFill="1" applyBorder="1" applyAlignment="1" applyProtection="1">
      <alignment horizontal="center" vertical="center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4" fontId="6" fillId="2" borderId="2" xfId="0" applyNumberFormat="1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4" fontId="2" fillId="0" borderId="3" xfId="0" applyNumberFormat="1" applyFont="1" applyFill="1" applyBorder="1" applyAlignment="1" applyProtection="1">
      <alignment horizontal="center" vertical="center" wrapText="1"/>
    </xf>
    <xf numFmtId="2" fontId="2" fillId="2" borderId="3" xfId="0" applyNumberFormat="1" applyFont="1" applyFill="1" applyBorder="1" applyAlignment="1" applyProtection="1">
      <alignment horizontal="center" vertical="center" wrapText="1"/>
    </xf>
    <xf numFmtId="4" fontId="2" fillId="2" borderId="3" xfId="0" applyNumberFormat="1" applyFont="1" applyFill="1" applyBorder="1" applyAlignment="1" applyProtection="1">
      <alignment horizontal="center" vertical="center" wrapText="1"/>
    </xf>
    <xf numFmtId="4" fontId="3" fillId="0" borderId="2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Alignment="1" applyProtection="1">
      <alignment vertical="center"/>
    </xf>
    <xf numFmtId="4" fontId="4" fillId="0" borderId="0" xfId="0" applyNumberFormat="1" applyFont="1" applyFill="1" applyBorder="1" applyAlignment="1" applyProtection="1">
      <alignment horizontal="right" vertical="center"/>
    </xf>
    <xf numFmtId="4" fontId="1" fillId="0" borderId="0" xfId="0" applyNumberFormat="1" applyFont="1" applyFill="1" applyBorder="1" applyAlignment="1" applyProtection="1">
      <alignment vertical="center"/>
    </xf>
    <xf numFmtId="4" fontId="7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4" fontId="8" fillId="0" borderId="3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center" vertical="center" wrapText="1"/>
    </xf>
    <xf numFmtId="4" fontId="6" fillId="0" borderId="3" xfId="0" applyNumberFormat="1" applyFont="1" applyFill="1" applyBorder="1" applyAlignment="1" applyProtection="1">
      <alignment vertical="center" wrapText="1"/>
    </xf>
    <xf numFmtId="4" fontId="6" fillId="0" borderId="3" xfId="0" applyNumberFormat="1" applyFont="1" applyFill="1" applyBorder="1" applyAlignment="1" applyProtection="1">
      <alignment horizontal="center" vertical="center" wrapText="1"/>
    </xf>
    <xf numFmtId="4" fontId="6" fillId="0" borderId="8" xfId="0" applyNumberFormat="1" applyFont="1" applyFill="1" applyBorder="1" applyAlignment="1" applyProtection="1">
      <alignment horizontal="center" vertical="center" wrapText="1"/>
    </xf>
    <xf numFmtId="4" fontId="3" fillId="0" borderId="3" xfId="0" applyNumberFormat="1" applyFont="1" applyFill="1" applyBorder="1" applyAlignment="1" applyProtection="1">
      <alignment horizontal="center" vertical="center" wrapText="1"/>
    </xf>
    <xf numFmtId="4" fontId="3" fillId="0" borderId="0" xfId="0" applyNumberFormat="1" applyFont="1" applyFill="1" applyBorder="1" applyAlignment="1" applyProtection="1">
      <alignment horizontal="center" vertical="center"/>
    </xf>
    <xf numFmtId="4" fontId="5" fillId="0" borderId="0" xfId="0" applyNumberFormat="1" applyFont="1" applyFill="1" applyBorder="1" applyAlignment="1" applyProtection="1">
      <alignment horizontal="center" vertical="center"/>
    </xf>
    <xf numFmtId="4" fontId="5" fillId="0" borderId="0" xfId="0" applyNumberFormat="1" applyFont="1" applyFill="1" applyBorder="1" applyAlignment="1" applyProtection="1">
      <alignment horizontal="center" vertical="center" wrapText="1"/>
    </xf>
    <xf numFmtId="4" fontId="3" fillId="0" borderId="5" xfId="0" applyNumberFormat="1" applyFont="1" applyFill="1" applyBorder="1" applyAlignment="1" applyProtection="1">
      <alignment horizontal="center" vertical="center" wrapText="1"/>
    </xf>
    <xf numFmtId="3" fontId="3" fillId="0" borderId="2" xfId="0" applyNumberFormat="1" applyFont="1" applyFill="1" applyBorder="1" applyAlignment="1" applyProtection="1">
      <alignment horizontal="center" vertical="center"/>
    </xf>
    <xf numFmtId="4" fontId="3" fillId="2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0" fontId="6" fillId="2" borderId="2" xfId="0" applyNumberFormat="1" applyFont="1" applyFill="1" applyBorder="1" applyAlignment="1" applyProtection="1"/>
    <xf numFmtId="0" fontId="3" fillId="3" borderId="6" xfId="0" applyNumberFormat="1" applyFont="1" applyFill="1" applyBorder="1" applyAlignment="1" applyProtection="1">
      <alignment horizontal="right" vertical="top" wrapText="1"/>
    </xf>
    <xf numFmtId="0" fontId="3" fillId="3" borderId="7" xfId="0" applyNumberFormat="1" applyFont="1" applyFill="1" applyBorder="1" applyAlignment="1" applyProtection="1">
      <alignment horizontal="right" vertical="top" wrapText="1"/>
    </xf>
    <xf numFmtId="0" fontId="3" fillId="3" borderId="9" xfId="0" applyNumberFormat="1" applyFont="1" applyFill="1" applyBorder="1" applyAlignment="1" applyProtection="1">
      <alignment horizontal="right" vertical="top" wrapText="1"/>
    </xf>
    <xf numFmtId="4" fontId="3" fillId="3" borderId="2" xfId="0" applyNumberFormat="1" applyFont="1" applyFill="1" applyBorder="1" applyAlignment="1" applyProtection="1">
      <alignment horizontal="center" vertical="center" wrapText="1"/>
    </xf>
    <xf numFmtId="0" fontId="0" fillId="3" borderId="0" xfId="0" applyFill="1" applyAlignment="1">
      <alignment horizontal="center" vertical="center"/>
    </xf>
    <xf numFmtId="4" fontId="3" fillId="3" borderId="7" xfId="0" applyNumberFormat="1" applyFont="1" applyFill="1" applyBorder="1" applyAlignment="1" applyProtection="1">
      <alignment horizontal="center" vertical="center" wrapText="1"/>
    </xf>
    <xf numFmtId="49" fontId="1" fillId="4" borderId="3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left" vertical="top" wrapText="1"/>
    </xf>
    <xf numFmtId="0" fontId="1" fillId="4" borderId="3" xfId="0" applyNumberFormat="1" applyFont="1" applyFill="1" applyBorder="1" applyAlignment="1" applyProtection="1">
      <alignment horizontal="left" vertical="top" wrapText="1"/>
    </xf>
    <xf numFmtId="0" fontId="1" fillId="4" borderId="3" xfId="0" applyNumberFormat="1" applyFont="1" applyFill="1" applyBorder="1" applyAlignment="1" applyProtection="1">
      <alignment horizontal="center" vertical="center" wrapText="1"/>
    </xf>
    <xf numFmtId="4" fontId="2" fillId="4" borderId="3" xfId="0" applyNumberFormat="1" applyFont="1" applyFill="1" applyBorder="1" applyAlignment="1" applyProtection="1">
      <alignment horizontal="center" vertical="center" wrapText="1"/>
    </xf>
    <xf numFmtId="4" fontId="2" fillId="4" borderId="3" xfId="0" applyNumberFormat="1" applyFont="1" applyFill="1" applyBorder="1" applyAlignment="1" applyProtection="1">
      <alignment horizontal="right" vertical="top" wrapText="1"/>
    </xf>
    <xf numFmtId="0" fontId="0" fillId="4" borderId="0" xfId="0" applyFill="1" applyAlignment="1">
      <alignment horizontal="center" vertical="center"/>
    </xf>
    <xf numFmtId="4" fontId="8" fillId="4" borderId="3" xfId="0" applyNumberFormat="1" applyFont="1" applyFill="1" applyBorder="1" applyAlignment="1" applyProtection="1">
      <alignment horizontal="center" vertical="center" wrapText="1"/>
    </xf>
    <xf numFmtId="4" fontId="3" fillId="4" borderId="3" xfId="0" applyNumberFormat="1" applyFont="1" applyFill="1" applyBorder="1" applyAlignment="1" applyProtection="1">
      <alignment horizontal="center" vertical="center" wrapText="1"/>
    </xf>
    <xf numFmtId="4" fontId="7" fillId="4" borderId="3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wrapText="1"/>
    </xf>
    <xf numFmtId="4" fontId="4" fillId="0" borderId="0" xfId="0" applyNumberFormat="1" applyFont="1" applyFill="1" applyBorder="1" applyAlignment="1" applyProtection="1">
      <alignment vertical="center" wrapText="1"/>
    </xf>
    <xf numFmtId="4" fontId="4" fillId="0" borderId="0" xfId="0" applyNumberFormat="1" applyFont="1" applyFill="1" applyBorder="1" applyAlignment="1" applyProtection="1">
      <alignment wrapText="1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97"/>
  <sheetViews>
    <sheetView tabSelected="1" zoomScaleNormal="100" workbookViewId="0">
      <selection activeCell="V11" sqref="V11"/>
    </sheetView>
  </sheetViews>
  <sheetFormatPr defaultColWidth="9.140625" defaultRowHeight="11.25" customHeight="1" x14ac:dyDescent="0.2"/>
  <cols>
    <col min="1" max="1" width="18.7109375" style="1" customWidth="1"/>
    <col min="2" max="2" width="15.28515625" style="42" customWidth="1"/>
    <col min="3" max="3" width="44.42578125" style="1" customWidth="1"/>
    <col min="4" max="4" width="36.5703125" style="1" hidden="1" customWidth="1"/>
    <col min="5" max="5" width="9.5703125" style="42" customWidth="1"/>
    <col min="6" max="6" width="11.140625" style="45" customWidth="1"/>
    <col min="7" max="8" width="15.5703125" style="16" hidden="1" customWidth="1"/>
    <col min="9" max="10" width="15.5703125" style="41" customWidth="1"/>
    <col min="11" max="11" width="0" style="42" hidden="1" customWidth="1"/>
    <col min="12" max="12" width="15.5703125" style="26" customWidth="1"/>
    <col min="13" max="13" width="16.42578125" style="26" customWidth="1"/>
    <col min="14" max="14" width="15.5703125" style="56" customWidth="1"/>
    <col min="15" max="15" width="17.7109375" style="26" customWidth="1"/>
    <col min="16" max="16" width="12.42578125" style="1" bestFit="1" customWidth="1"/>
    <col min="17" max="16384" width="9.140625" style="1"/>
  </cols>
  <sheetData>
    <row r="1" spans="2:15" customFormat="1" ht="15" x14ac:dyDescent="0.25">
      <c r="B1" s="42"/>
      <c r="C1" s="2"/>
      <c r="D1" s="2"/>
      <c r="E1" s="63"/>
      <c r="F1" s="43"/>
      <c r="G1" s="11"/>
      <c r="H1" s="11"/>
      <c r="I1" s="32"/>
      <c r="J1" s="32"/>
      <c r="K1" s="33"/>
      <c r="L1" s="24"/>
      <c r="M1" s="24"/>
      <c r="N1" s="56"/>
      <c r="O1" s="24"/>
    </row>
    <row r="2" spans="2:15" customFormat="1" ht="15" x14ac:dyDescent="0.25">
      <c r="B2" s="64"/>
      <c r="C2" s="3"/>
      <c r="D2" s="3"/>
      <c r="E2" s="64"/>
      <c r="F2" s="17"/>
      <c r="G2" s="12"/>
      <c r="H2" s="12"/>
      <c r="I2" s="18"/>
      <c r="J2" s="18"/>
      <c r="K2" s="33"/>
      <c r="L2" s="22"/>
      <c r="M2" s="22"/>
      <c r="N2" s="57"/>
      <c r="O2" s="22"/>
    </row>
    <row r="3" spans="2:15" customFormat="1" ht="15" x14ac:dyDescent="0.25">
      <c r="B3" s="85"/>
      <c r="C3" s="86"/>
      <c r="D3" s="86"/>
      <c r="E3" s="85"/>
      <c r="F3" s="87"/>
      <c r="G3" s="88"/>
      <c r="H3" s="88"/>
      <c r="I3" s="34"/>
      <c r="J3" s="34"/>
      <c r="K3" s="89"/>
      <c r="L3" s="25"/>
      <c r="M3" s="25"/>
      <c r="N3" s="58"/>
      <c r="O3" s="25"/>
    </row>
    <row r="4" spans="2:15" customFormat="1" ht="15" x14ac:dyDescent="0.25">
      <c r="B4" s="67"/>
      <c r="C4" s="4"/>
      <c r="D4" s="4"/>
      <c r="E4" s="64"/>
      <c r="F4" s="44"/>
      <c r="G4" s="13"/>
      <c r="H4" s="13"/>
      <c r="I4" s="18"/>
      <c r="J4" s="18"/>
      <c r="K4" s="33"/>
      <c r="L4" s="22"/>
      <c r="M4" s="22"/>
      <c r="N4" s="57"/>
      <c r="O4" s="22"/>
    </row>
    <row r="5" spans="2:15" customFormat="1" ht="15" x14ac:dyDescent="0.25">
      <c r="B5" s="67"/>
      <c r="C5" s="4"/>
      <c r="D5" s="4"/>
      <c r="E5" s="64"/>
      <c r="F5" s="44"/>
      <c r="G5" s="13"/>
      <c r="H5" s="13"/>
      <c r="I5" s="18"/>
      <c r="J5" s="18"/>
      <c r="K5" s="33"/>
      <c r="L5" s="22"/>
      <c r="M5" s="22"/>
      <c r="N5" s="57"/>
      <c r="O5" s="22"/>
    </row>
    <row r="6" spans="2:15" customFormat="1" ht="36" customHeight="1" x14ac:dyDescent="0.25">
      <c r="B6" s="49" t="s">
        <v>0</v>
      </c>
      <c r="C6" s="49" t="s">
        <v>1</v>
      </c>
      <c r="D6" s="50" t="s">
        <v>2</v>
      </c>
      <c r="E6" s="49" t="s">
        <v>3</v>
      </c>
      <c r="F6" s="51" t="s">
        <v>4</v>
      </c>
      <c r="G6" s="52" t="s">
        <v>5</v>
      </c>
      <c r="H6" s="53"/>
      <c r="I6" s="51" t="s">
        <v>120</v>
      </c>
      <c r="J6" s="51" t="s">
        <v>121</v>
      </c>
      <c r="K6" s="54" t="s">
        <v>122</v>
      </c>
      <c r="L6" s="51" t="s">
        <v>123</v>
      </c>
      <c r="M6" s="51" t="s">
        <v>125</v>
      </c>
      <c r="N6" s="40" t="s">
        <v>124</v>
      </c>
      <c r="O6" s="51" t="s">
        <v>125</v>
      </c>
    </row>
    <row r="7" spans="2:15" customFormat="1" ht="15" x14ac:dyDescent="0.25">
      <c r="B7" s="65"/>
      <c r="C7" s="9"/>
      <c r="D7" s="10"/>
      <c r="E7" s="65"/>
      <c r="F7" s="15"/>
      <c r="G7" s="15"/>
      <c r="H7" s="19"/>
      <c r="I7" s="19"/>
      <c r="J7" s="19"/>
      <c r="K7" s="33"/>
      <c r="L7" s="23"/>
      <c r="M7" s="23"/>
      <c r="N7" s="59"/>
      <c r="O7" s="23"/>
    </row>
    <row r="8" spans="2:15" customFormat="1" ht="15" customHeight="1" x14ac:dyDescent="0.25">
      <c r="B8" s="27">
        <v>1</v>
      </c>
      <c r="C8" s="27">
        <v>2</v>
      </c>
      <c r="D8" s="28">
        <v>3</v>
      </c>
      <c r="E8" s="27">
        <v>3</v>
      </c>
      <c r="F8" s="27">
        <v>4</v>
      </c>
      <c r="G8" s="27">
        <v>6</v>
      </c>
      <c r="H8" s="27"/>
      <c r="I8" s="27">
        <v>5</v>
      </c>
      <c r="J8" s="27">
        <v>6</v>
      </c>
      <c r="K8" s="35"/>
      <c r="L8" s="29">
        <v>7</v>
      </c>
      <c r="M8" s="29">
        <v>8</v>
      </c>
      <c r="N8" s="60">
        <v>9</v>
      </c>
      <c r="O8" s="29">
        <v>10</v>
      </c>
    </row>
    <row r="9" spans="2:15" customFormat="1" ht="15" customHeight="1" x14ac:dyDescent="0.25">
      <c r="B9" s="68" t="s">
        <v>6</v>
      </c>
      <c r="C9" s="20"/>
      <c r="D9" s="21"/>
      <c r="E9" s="30"/>
      <c r="F9" s="21"/>
      <c r="G9" s="8"/>
      <c r="H9" s="8"/>
      <c r="I9" s="30"/>
      <c r="J9" s="30"/>
      <c r="K9" s="36"/>
      <c r="L9" s="31"/>
      <c r="M9" s="31"/>
      <c r="N9" s="61"/>
      <c r="O9" s="31"/>
    </row>
    <row r="10" spans="2:15" customFormat="1" ht="22.5" x14ac:dyDescent="0.25">
      <c r="B10" s="75" t="s">
        <v>7</v>
      </c>
      <c r="C10" s="76" t="s">
        <v>8</v>
      </c>
      <c r="D10" s="77" t="s">
        <v>9</v>
      </c>
      <c r="E10" s="78" t="s">
        <v>10</v>
      </c>
      <c r="F10" s="79">
        <v>262.08</v>
      </c>
      <c r="G10" s="80">
        <v>654.08000000000004</v>
      </c>
      <c r="H10" s="80">
        <v>9.5</v>
      </c>
      <c r="I10" s="79">
        <f t="shared" ref="I10:I26" si="0">G10*H10</f>
        <v>6213.76</v>
      </c>
      <c r="J10" s="79">
        <v>1628491.86</v>
      </c>
      <c r="K10" s="81">
        <v>1.2</v>
      </c>
      <c r="L10" s="82">
        <f t="shared" ref="L10:L26" si="1">I10*K10</f>
        <v>7456.5119999999997</v>
      </c>
      <c r="M10" s="82">
        <f t="shared" ref="M10:M26" si="2">J10*K10</f>
        <v>1954190.2320000001</v>
      </c>
      <c r="N10" s="83">
        <v>5760</v>
      </c>
      <c r="O10" s="82">
        <f>N10*F10</f>
        <v>1509580.7999999998</v>
      </c>
    </row>
    <row r="11" spans="2:15" customFormat="1" ht="45" x14ac:dyDescent="0.25">
      <c r="B11" s="66" t="s">
        <v>12</v>
      </c>
      <c r="C11" s="5" t="s">
        <v>13</v>
      </c>
      <c r="D11" s="6" t="s">
        <v>14</v>
      </c>
      <c r="E11" s="62" t="s">
        <v>11</v>
      </c>
      <c r="F11" s="37">
        <v>855</v>
      </c>
      <c r="G11" s="7">
        <v>1438.27</v>
      </c>
      <c r="H11" s="7">
        <v>9.5</v>
      </c>
      <c r="I11" s="37">
        <f t="shared" si="0"/>
        <v>13663.565000000001</v>
      </c>
      <c r="J11" s="37">
        <v>11682341.380000001</v>
      </c>
      <c r="K11" s="47">
        <v>1.2</v>
      </c>
      <c r="L11" s="48">
        <f>I11*K11</f>
        <v>16396.277999999998</v>
      </c>
      <c r="M11" s="48">
        <f t="shared" si="2"/>
        <v>14018809.656000001</v>
      </c>
      <c r="N11" s="55">
        <v>12273.995999999999</v>
      </c>
      <c r="O11" s="48">
        <f t="shared" ref="O11:O16" si="3">N11*F11</f>
        <v>10494266.58</v>
      </c>
    </row>
    <row r="12" spans="2:15" customFormat="1" ht="33.75" x14ac:dyDescent="0.25">
      <c r="B12" s="66" t="s">
        <v>15</v>
      </c>
      <c r="C12" s="5" t="s">
        <v>16</v>
      </c>
      <c r="D12" s="6" t="s">
        <v>14</v>
      </c>
      <c r="E12" s="62" t="s">
        <v>17</v>
      </c>
      <c r="F12" s="37">
        <v>0.307</v>
      </c>
      <c r="G12" s="7">
        <v>29076.36</v>
      </c>
      <c r="H12" s="7">
        <v>9.5</v>
      </c>
      <c r="I12" s="37">
        <f t="shared" si="0"/>
        <v>276225.42</v>
      </c>
      <c r="J12" s="37">
        <v>84801.21</v>
      </c>
      <c r="K12" s="47">
        <v>1.2</v>
      </c>
      <c r="L12" s="48">
        <f t="shared" si="1"/>
        <v>331470.50399999996</v>
      </c>
      <c r="M12" s="48">
        <f t="shared" si="2"/>
        <v>101761.452</v>
      </c>
      <c r="N12" s="55">
        <v>197000</v>
      </c>
      <c r="O12" s="48">
        <f>N12*F12</f>
        <v>60479</v>
      </c>
    </row>
    <row r="13" spans="2:15" customFormat="1" ht="33.75" x14ac:dyDescent="0.25">
      <c r="B13" s="66" t="s">
        <v>18</v>
      </c>
      <c r="C13" s="5" t="s">
        <v>19</v>
      </c>
      <c r="D13" s="6" t="s">
        <v>14</v>
      </c>
      <c r="E13" s="62" t="s">
        <v>17</v>
      </c>
      <c r="F13" s="37">
        <v>3.18</v>
      </c>
      <c r="G13" s="7">
        <v>39241.019999999997</v>
      </c>
      <c r="H13" s="7">
        <v>9.5</v>
      </c>
      <c r="I13" s="37">
        <f t="shared" si="0"/>
        <v>372789.68999999994</v>
      </c>
      <c r="J13" s="37">
        <v>1185471.1599999999</v>
      </c>
      <c r="K13" s="47">
        <v>1.2</v>
      </c>
      <c r="L13" s="48">
        <f t="shared" si="1"/>
        <v>447347.62799999991</v>
      </c>
      <c r="M13" s="48">
        <f t="shared" si="2"/>
        <v>1422565.3919999998</v>
      </c>
      <c r="N13" s="55">
        <v>225000</v>
      </c>
      <c r="O13" s="48">
        <f t="shared" si="3"/>
        <v>715500</v>
      </c>
    </row>
    <row r="14" spans="2:15" customFormat="1" ht="33.75" x14ac:dyDescent="0.25">
      <c r="B14" s="66" t="s">
        <v>20</v>
      </c>
      <c r="C14" s="5" t="s">
        <v>21</v>
      </c>
      <c r="D14" s="6" t="s">
        <v>14</v>
      </c>
      <c r="E14" s="62" t="s">
        <v>17</v>
      </c>
      <c r="F14" s="46">
        <v>60.75</v>
      </c>
      <c r="G14" s="7">
        <v>18287.02</v>
      </c>
      <c r="H14" s="7">
        <v>9.5</v>
      </c>
      <c r="I14" s="37">
        <f t="shared" si="0"/>
        <v>173726.69</v>
      </c>
      <c r="J14" s="37">
        <v>10553895.210000001</v>
      </c>
      <c r="K14" s="47">
        <v>1.2</v>
      </c>
      <c r="L14" s="48">
        <f t="shared" si="1"/>
        <v>208472.02799999999</v>
      </c>
      <c r="M14" s="48">
        <f t="shared" si="2"/>
        <v>12664674.252</v>
      </c>
      <c r="N14" s="55">
        <v>162762.02219482118</v>
      </c>
      <c r="O14" s="48">
        <f t="shared" si="3"/>
        <v>9887792.8483353872</v>
      </c>
    </row>
    <row r="15" spans="2:15" customFormat="1" ht="33.75" x14ac:dyDescent="0.25">
      <c r="B15" s="66" t="s">
        <v>22</v>
      </c>
      <c r="C15" s="5" t="s">
        <v>23</v>
      </c>
      <c r="D15" s="6" t="s">
        <v>14</v>
      </c>
      <c r="E15" s="62" t="s">
        <v>24</v>
      </c>
      <c r="F15" s="37">
        <v>16</v>
      </c>
      <c r="G15" s="7">
        <v>1725.93</v>
      </c>
      <c r="H15" s="7">
        <v>9.5</v>
      </c>
      <c r="I15" s="37">
        <f t="shared" si="0"/>
        <v>16396.334999999999</v>
      </c>
      <c r="J15" s="37">
        <v>262341.25</v>
      </c>
      <c r="K15" s="47">
        <v>1.2</v>
      </c>
      <c r="L15" s="48">
        <f t="shared" si="1"/>
        <v>19675.601999999999</v>
      </c>
      <c r="M15" s="48">
        <f t="shared" si="2"/>
        <v>314809.5</v>
      </c>
      <c r="N15" s="55">
        <v>13900</v>
      </c>
      <c r="O15" s="48">
        <f t="shared" si="3"/>
        <v>222400</v>
      </c>
    </row>
    <row r="16" spans="2:15" customFormat="1" ht="33.75" x14ac:dyDescent="0.25">
      <c r="B16" s="75" t="s">
        <v>25</v>
      </c>
      <c r="C16" s="76" t="s">
        <v>26</v>
      </c>
      <c r="D16" s="77" t="s">
        <v>27</v>
      </c>
      <c r="E16" s="78" t="s">
        <v>10</v>
      </c>
      <c r="F16" s="79">
        <v>239.96700000000001</v>
      </c>
      <c r="G16" s="80">
        <v>196.81</v>
      </c>
      <c r="H16" s="80">
        <v>9.5</v>
      </c>
      <c r="I16" s="79">
        <f t="shared" si="0"/>
        <v>1869.6949999999999</v>
      </c>
      <c r="J16" s="79">
        <v>448665.1</v>
      </c>
      <c r="K16" s="81">
        <v>1.2</v>
      </c>
      <c r="L16" s="82">
        <f t="shared" si="1"/>
        <v>2243.634</v>
      </c>
      <c r="M16" s="82">
        <f t="shared" si="2"/>
        <v>538398.12</v>
      </c>
      <c r="N16" s="83">
        <v>5760</v>
      </c>
      <c r="O16" s="82">
        <f t="shared" si="3"/>
        <v>1382209.9200000002</v>
      </c>
    </row>
    <row r="17" spans="2:15" customFormat="1" ht="15" customHeight="1" x14ac:dyDescent="0.25">
      <c r="B17" s="20" t="s">
        <v>28</v>
      </c>
      <c r="C17" s="20"/>
      <c r="D17" s="21"/>
      <c r="E17" s="30"/>
      <c r="F17" s="21"/>
      <c r="G17" s="8"/>
      <c r="H17" s="8">
        <v>9.5</v>
      </c>
      <c r="I17" s="38"/>
      <c r="J17" s="30"/>
      <c r="K17" s="36">
        <v>1.2</v>
      </c>
      <c r="L17" s="39"/>
      <c r="M17" s="39"/>
      <c r="N17" s="39"/>
      <c r="O17" s="39"/>
    </row>
    <row r="18" spans="2:15" customFormat="1" ht="22.5" x14ac:dyDescent="0.25">
      <c r="B18" s="75" t="s">
        <v>29</v>
      </c>
      <c r="C18" s="76" t="s">
        <v>8</v>
      </c>
      <c r="D18" s="77" t="s">
        <v>9</v>
      </c>
      <c r="E18" s="78" t="s">
        <v>10</v>
      </c>
      <c r="F18" s="84">
        <v>19.53</v>
      </c>
      <c r="G18" s="80">
        <v>654.08000000000004</v>
      </c>
      <c r="H18" s="80">
        <v>9.5</v>
      </c>
      <c r="I18" s="79">
        <f t="shared" si="0"/>
        <v>6213.76</v>
      </c>
      <c r="J18" s="79">
        <v>121353.96</v>
      </c>
      <c r="K18" s="81">
        <v>1.2</v>
      </c>
      <c r="L18" s="82">
        <f t="shared" si="1"/>
        <v>7456.5119999999997</v>
      </c>
      <c r="M18" s="82">
        <f t="shared" si="2"/>
        <v>145624.75200000001</v>
      </c>
      <c r="N18" s="83">
        <v>5760</v>
      </c>
      <c r="O18" s="82">
        <f>N18*F18</f>
        <v>112492.8</v>
      </c>
    </row>
    <row r="19" spans="2:15" customFormat="1" ht="33.75" x14ac:dyDescent="0.25">
      <c r="B19" s="66" t="s">
        <v>30</v>
      </c>
      <c r="C19" s="5" t="s">
        <v>31</v>
      </c>
      <c r="D19" s="6" t="s">
        <v>32</v>
      </c>
      <c r="E19" s="62" t="s">
        <v>33</v>
      </c>
      <c r="F19" s="37">
        <v>1</v>
      </c>
      <c r="G19" s="7">
        <v>175555.37</v>
      </c>
      <c r="H19" s="7">
        <v>9.5</v>
      </c>
      <c r="I19" s="37">
        <f t="shared" si="0"/>
        <v>1667776.0149999999</v>
      </c>
      <c r="J19" s="37">
        <v>1667775.97</v>
      </c>
      <c r="K19" s="47">
        <v>1.2</v>
      </c>
      <c r="L19" s="48">
        <f t="shared" si="1"/>
        <v>2001331.2179999999</v>
      </c>
      <c r="M19" s="48">
        <f t="shared" si="2"/>
        <v>2001331.1639999999</v>
      </c>
      <c r="N19" s="55">
        <v>1310200</v>
      </c>
      <c r="O19" s="48">
        <f t="shared" ref="O19:O26" si="4">N19*F19</f>
        <v>1310200</v>
      </c>
    </row>
    <row r="20" spans="2:15" customFormat="1" ht="45" x14ac:dyDescent="0.25">
      <c r="B20" s="66" t="s">
        <v>34</v>
      </c>
      <c r="C20" s="5" t="s">
        <v>35</v>
      </c>
      <c r="D20" s="6" t="s">
        <v>36</v>
      </c>
      <c r="E20" s="62" t="s">
        <v>33</v>
      </c>
      <c r="F20" s="37">
        <v>1</v>
      </c>
      <c r="G20" s="7">
        <v>378541.26</v>
      </c>
      <c r="H20" s="7">
        <v>9.5</v>
      </c>
      <c r="I20" s="37">
        <f t="shared" si="0"/>
        <v>3596141.97</v>
      </c>
      <c r="J20" s="37">
        <v>3596141.95</v>
      </c>
      <c r="K20" s="47">
        <v>1.2</v>
      </c>
      <c r="L20" s="48">
        <f t="shared" si="1"/>
        <v>4315370.3640000001</v>
      </c>
      <c r="M20" s="48">
        <f t="shared" si="2"/>
        <v>4315370.34</v>
      </c>
      <c r="N20" s="55">
        <v>3180000</v>
      </c>
      <c r="O20" s="48">
        <f t="shared" si="4"/>
        <v>3180000</v>
      </c>
    </row>
    <row r="21" spans="2:15" customFormat="1" ht="33.75" x14ac:dyDescent="0.25">
      <c r="B21" s="66" t="s">
        <v>37</v>
      </c>
      <c r="C21" s="5" t="s">
        <v>38</v>
      </c>
      <c r="D21" s="6" t="s">
        <v>39</v>
      </c>
      <c r="E21" s="62" t="s">
        <v>11</v>
      </c>
      <c r="F21" s="37">
        <v>2</v>
      </c>
      <c r="G21" s="7">
        <v>4617.22</v>
      </c>
      <c r="H21" s="7">
        <v>9.5</v>
      </c>
      <c r="I21" s="37">
        <f t="shared" si="0"/>
        <v>43863.590000000004</v>
      </c>
      <c r="J21" s="37">
        <v>87727.12</v>
      </c>
      <c r="K21" s="47">
        <v>1.2</v>
      </c>
      <c r="L21" s="48">
        <f t="shared" si="1"/>
        <v>52636.308000000005</v>
      </c>
      <c r="M21" s="48">
        <f t="shared" si="2"/>
        <v>105272.54399999999</v>
      </c>
      <c r="N21" s="55">
        <v>62250</v>
      </c>
      <c r="O21" s="48">
        <f t="shared" si="4"/>
        <v>124500</v>
      </c>
    </row>
    <row r="22" spans="2:15" customFormat="1" ht="45" x14ac:dyDescent="0.25">
      <c r="B22" s="66" t="s">
        <v>40</v>
      </c>
      <c r="C22" s="5" t="s">
        <v>41</v>
      </c>
      <c r="D22" s="6" t="s">
        <v>42</v>
      </c>
      <c r="E22" s="62" t="s">
        <v>11</v>
      </c>
      <c r="F22" s="37">
        <v>1</v>
      </c>
      <c r="G22" s="7">
        <v>16503.3</v>
      </c>
      <c r="H22" s="7">
        <v>9.5</v>
      </c>
      <c r="I22" s="37">
        <f t="shared" si="0"/>
        <v>156781.35</v>
      </c>
      <c r="J22" s="37">
        <v>156781.35</v>
      </c>
      <c r="K22" s="47">
        <v>1.2</v>
      </c>
      <c r="L22" s="48">
        <f t="shared" si="1"/>
        <v>188137.62</v>
      </c>
      <c r="M22" s="48">
        <f t="shared" si="2"/>
        <v>188137.62</v>
      </c>
      <c r="N22" s="55">
        <v>134400</v>
      </c>
      <c r="O22" s="48">
        <f t="shared" si="4"/>
        <v>134400</v>
      </c>
    </row>
    <row r="23" spans="2:15" customFormat="1" ht="33.75" x14ac:dyDescent="0.25">
      <c r="B23" s="66" t="s">
        <v>43</v>
      </c>
      <c r="C23" s="5" t="s">
        <v>44</v>
      </c>
      <c r="D23" s="6" t="s">
        <v>14</v>
      </c>
      <c r="E23" s="62" t="s">
        <v>11</v>
      </c>
      <c r="F23" s="37">
        <v>1</v>
      </c>
      <c r="G23" s="7">
        <v>439.8</v>
      </c>
      <c r="H23" s="7">
        <v>9.5</v>
      </c>
      <c r="I23" s="37">
        <f t="shared" si="0"/>
        <v>4178.1000000000004</v>
      </c>
      <c r="J23" s="37">
        <v>4178.13</v>
      </c>
      <c r="K23" s="47">
        <v>1.2</v>
      </c>
      <c r="L23" s="48">
        <f t="shared" si="1"/>
        <v>5013.72</v>
      </c>
      <c r="M23" s="48">
        <f t="shared" si="2"/>
        <v>5013.7560000000003</v>
      </c>
      <c r="N23" s="55">
        <v>0</v>
      </c>
      <c r="O23" s="48">
        <f t="shared" si="4"/>
        <v>0</v>
      </c>
    </row>
    <row r="24" spans="2:15" customFormat="1" ht="33.75" x14ac:dyDescent="0.25">
      <c r="B24" s="66" t="s">
        <v>45</v>
      </c>
      <c r="C24" s="5" t="s">
        <v>46</v>
      </c>
      <c r="D24" s="6" t="s">
        <v>14</v>
      </c>
      <c r="E24" s="62" t="s">
        <v>17</v>
      </c>
      <c r="F24" s="46">
        <v>0.36</v>
      </c>
      <c r="G24" s="7">
        <v>39241.019999999997</v>
      </c>
      <c r="H24" s="7">
        <v>9.5</v>
      </c>
      <c r="I24" s="37">
        <f t="shared" si="0"/>
        <v>372789.68999999994</v>
      </c>
      <c r="J24" s="37">
        <v>134204.28</v>
      </c>
      <c r="K24" s="47">
        <v>1.2</v>
      </c>
      <c r="L24" s="48">
        <f t="shared" si="1"/>
        <v>447347.62799999991</v>
      </c>
      <c r="M24" s="48">
        <f t="shared" si="2"/>
        <v>161045.136</v>
      </c>
      <c r="N24" s="55">
        <v>225000</v>
      </c>
      <c r="O24" s="48">
        <f t="shared" si="4"/>
        <v>81000</v>
      </c>
    </row>
    <row r="25" spans="2:15" customFormat="1" ht="33.75" x14ac:dyDescent="0.25">
      <c r="B25" s="66" t="s">
        <v>47</v>
      </c>
      <c r="C25" s="5" t="s">
        <v>16</v>
      </c>
      <c r="D25" s="6" t="s">
        <v>14</v>
      </c>
      <c r="E25" s="62" t="s">
        <v>17</v>
      </c>
      <c r="F25" s="37">
        <v>2.9000000000000001E-2</v>
      </c>
      <c r="G25" s="7">
        <v>29076.36</v>
      </c>
      <c r="H25" s="7">
        <v>9.5</v>
      </c>
      <c r="I25" s="37">
        <f t="shared" si="0"/>
        <v>276225.42</v>
      </c>
      <c r="J25" s="37">
        <v>8010.54</v>
      </c>
      <c r="K25" s="47">
        <v>1.2</v>
      </c>
      <c r="L25" s="48">
        <f t="shared" si="1"/>
        <v>331470.50399999996</v>
      </c>
      <c r="M25" s="48">
        <f t="shared" si="2"/>
        <v>9612.6479999999992</v>
      </c>
      <c r="N25" s="55">
        <v>197000</v>
      </c>
      <c r="O25" s="48">
        <f>N25*F25</f>
        <v>5713</v>
      </c>
    </row>
    <row r="26" spans="2:15" customFormat="1" ht="33.75" x14ac:dyDescent="0.25">
      <c r="B26" s="75" t="s">
        <v>48</v>
      </c>
      <c r="C26" s="76" t="s">
        <v>26</v>
      </c>
      <c r="D26" s="77" t="s">
        <v>27</v>
      </c>
      <c r="E26" s="78" t="s">
        <v>10</v>
      </c>
      <c r="F26" s="79">
        <v>15.5961</v>
      </c>
      <c r="G26" s="80">
        <v>196.81</v>
      </c>
      <c r="H26" s="80">
        <v>9.5</v>
      </c>
      <c r="I26" s="79">
        <f t="shared" si="0"/>
        <v>1869.6949999999999</v>
      </c>
      <c r="J26" s="79">
        <v>29159.95</v>
      </c>
      <c r="K26" s="81">
        <v>1.2</v>
      </c>
      <c r="L26" s="82">
        <f t="shared" si="1"/>
        <v>2243.634</v>
      </c>
      <c r="M26" s="82">
        <f t="shared" si="2"/>
        <v>34991.94</v>
      </c>
      <c r="N26" s="83">
        <v>5760</v>
      </c>
      <c r="O26" s="82">
        <f t="shared" si="4"/>
        <v>89833.535999999993</v>
      </c>
    </row>
    <row r="27" spans="2:15" customFormat="1" ht="15" customHeight="1" x14ac:dyDescent="0.25">
      <c r="B27" s="20" t="s">
        <v>49</v>
      </c>
      <c r="C27" s="20"/>
      <c r="D27" s="21"/>
      <c r="E27" s="30"/>
      <c r="F27" s="21"/>
      <c r="G27" s="8"/>
      <c r="H27" s="8">
        <v>9.5</v>
      </c>
      <c r="I27" s="38"/>
      <c r="J27" s="30"/>
      <c r="K27" s="36">
        <v>1.2</v>
      </c>
      <c r="L27" s="39"/>
      <c r="M27" s="39"/>
      <c r="N27" s="39"/>
      <c r="O27" s="39"/>
    </row>
    <row r="28" spans="2:15" customFormat="1" ht="22.5" x14ac:dyDescent="0.25">
      <c r="B28" s="75" t="s">
        <v>50</v>
      </c>
      <c r="C28" s="76" t="s">
        <v>8</v>
      </c>
      <c r="D28" s="77" t="s">
        <v>9</v>
      </c>
      <c r="E28" s="78" t="s">
        <v>10</v>
      </c>
      <c r="F28" s="84">
        <v>17.14</v>
      </c>
      <c r="G28" s="80">
        <v>654.08000000000004</v>
      </c>
      <c r="H28" s="80">
        <v>9.5</v>
      </c>
      <c r="I28" s="79">
        <f t="shared" ref="I28:I48" si="5">G28*H28</f>
        <v>6213.76</v>
      </c>
      <c r="J28" s="79">
        <v>106503.17</v>
      </c>
      <c r="K28" s="81">
        <v>1.2</v>
      </c>
      <c r="L28" s="82">
        <f t="shared" ref="L28:L48" si="6">I28*K28</f>
        <v>7456.5119999999997</v>
      </c>
      <c r="M28" s="82">
        <f t="shared" ref="M28:M48" si="7">J28*K28</f>
        <v>127803.80399999999</v>
      </c>
      <c r="N28" s="83">
        <v>5760</v>
      </c>
      <c r="O28" s="82">
        <f>N28*F28</f>
        <v>98726.400000000009</v>
      </c>
    </row>
    <row r="29" spans="2:15" customFormat="1" ht="33.75" x14ac:dyDescent="0.25">
      <c r="B29" s="66" t="s">
        <v>51</v>
      </c>
      <c r="C29" s="5" t="s">
        <v>31</v>
      </c>
      <c r="D29" s="6" t="s">
        <v>32</v>
      </c>
      <c r="E29" s="62" t="s">
        <v>33</v>
      </c>
      <c r="F29" s="37">
        <v>1</v>
      </c>
      <c r="G29" s="7">
        <v>175555.37</v>
      </c>
      <c r="H29" s="7">
        <v>9.5</v>
      </c>
      <c r="I29" s="37">
        <f t="shared" si="5"/>
        <v>1667776.0149999999</v>
      </c>
      <c r="J29" s="37">
        <v>1667775.97</v>
      </c>
      <c r="K29" s="47">
        <v>1.2</v>
      </c>
      <c r="L29" s="48">
        <f t="shared" si="6"/>
        <v>2001331.2179999999</v>
      </c>
      <c r="M29" s="48">
        <f t="shared" si="7"/>
        <v>2001331.1639999999</v>
      </c>
      <c r="N29" s="55">
        <v>1310200</v>
      </c>
      <c r="O29" s="48">
        <f t="shared" ref="O29:O36" si="8">N29*F29</f>
        <v>1310200</v>
      </c>
    </row>
    <row r="30" spans="2:15" customFormat="1" ht="45" x14ac:dyDescent="0.25">
      <c r="B30" s="66" t="s">
        <v>52</v>
      </c>
      <c r="C30" s="5" t="s">
        <v>35</v>
      </c>
      <c r="D30" s="6" t="s">
        <v>36</v>
      </c>
      <c r="E30" s="62" t="s">
        <v>33</v>
      </c>
      <c r="F30" s="37">
        <v>1</v>
      </c>
      <c r="G30" s="7">
        <v>378541.26</v>
      </c>
      <c r="H30" s="7">
        <v>9.5</v>
      </c>
      <c r="I30" s="37">
        <f t="shared" si="5"/>
        <v>3596141.97</v>
      </c>
      <c r="J30" s="37">
        <v>3596141.95</v>
      </c>
      <c r="K30" s="47">
        <v>1.2</v>
      </c>
      <c r="L30" s="48">
        <f t="shared" si="6"/>
        <v>4315370.3640000001</v>
      </c>
      <c r="M30" s="48">
        <f t="shared" si="7"/>
        <v>4315370.34</v>
      </c>
      <c r="N30" s="55">
        <v>3180000</v>
      </c>
      <c r="O30" s="48">
        <f t="shared" si="8"/>
        <v>3180000</v>
      </c>
    </row>
    <row r="31" spans="2:15" customFormat="1" ht="33.75" x14ac:dyDescent="0.25">
      <c r="B31" s="66" t="s">
        <v>53</v>
      </c>
      <c r="C31" s="5" t="s">
        <v>38</v>
      </c>
      <c r="D31" s="6" t="s">
        <v>39</v>
      </c>
      <c r="E31" s="62" t="s">
        <v>11</v>
      </c>
      <c r="F31" s="37">
        <v>2</v>
      </c>
      <c r="G31" s="7">
        <v>4617.22</v>
      </c>
      <c r="H31" s="7">
        <v>9.5</v>
      </c>
      <c r="I31" s="37">
        <f t="shared" si="5"/>
        <v>43863.590000000004</v>
      </c>
      <c r="J31" s="37">
        <v>87727.12</v>
      </c>
      <c r="K31" s="47">
        <v>1.2</v>
      </c>
      <c r="L31" s="48">
        <f t="shared" si="6"/>
        <v>52636.308000000005</v>
      </c>
      <c r="M31" s="48">
        <f t="shared" si="7"/>
        <v>105272.54399999999</v>
      </c>
      <c r="N31" s="55">
        <v>62250</v>
      </c>
      <c r="O31" s="48">
        <f t="shared" si="8"/>
        <v>124500</v>
      </c>
    </row>
    <row r="32" spans="2:15" customFormat="1" ht="45" x14ac:dyDescent="0.25">
      <c r="B32" s="66" t="s">
        <v>54</v>
      </c>
      <c r="C32" s="5" t="s">
        <v>41</v>
      </c>
      <c r="D32" s="6" t="s">
        <v>42</v>
      </c>
      <c r="E32" s="62" t="s">
        <v>11</v>
      </c>
      <c r="F32" s="37">
        <v>1</v>
      </c>
      <c r="G32" s="7">
        <v>16503.3</v>
      </c>
      <c r="H32" s="7">
        <v>9.5</v>
      </c>
      <c r="I32" s="37">
        <f t="shared" si="5"/>
        <v>156781.35</v>
      </c>
      <c r="J32" s="37">
        <v>156781.35</v>
      </c>
      <c r="K32" s="47">
        <v>1.2</v>
      </c>
      <c r="L32" s="48">
        <f t="shared" si="6"/>
        <v>188137.62</v>
      </c>
      <c r="M32" s="48">
        <f t="shared" si="7"/>
        <v>188137.62</v>
      </c>
      <c r="N32" s="55">
        <v>134400</v>
      </c>
      <c r="O32" s="48">
        <f t="shared" si="8"/>
        <v>134400</v>
      </c>
    </row>
    <row r="33" spans="2:15" customFormat="1" ht="33.75" x14ac:dyDescent="0.25">
      <c r="B33" s="66" t="s">
        <v>55</v>
      </c>
      <c r="C33" s="5" t="s">
        <v>44</v>
      </c>
      <c r="D33" s="6" t="s">
        <v>14</v>
      </c>
      <c r="E33" s="62" t="s">
        <v>11</v>
      </c>
      <c r="F33" s="37">
        <v>1</v>
      </c>
      <c r="G33" s="7">
        <v>439.8</v>
      </c>
      <c r="H33" s="7">
        <v>9.5</v>
      </c>
      <c r="I33" s="37">
        <f t="shared" si="5"/>
        <v>4178.1000000000004</v>
      </c>
      <c r="J33" s="37">
        <v>4178.13</v>
      </c>
      <c r="K33" s="47">
        <v>1.2</v>
      </c>
      <c r="L33" s="48">
        <f t="shared" si="6"/>
        <v>5013.72</v>
      </c>
      <c r="M33" s="48">
        <f t="shared" si="7"/>
        <v>5013.7560000000003</v>
      </c>
      <c r="N33" s="55">
        <v>0</v>
      </c>
      <c r="O33" s="48">
        <f t="shared" si="8"/>
        <v>0</v>
      </c>
    </row>
    <row r="34" spans="2:15" customFormat="1" ht="33.75" x14ac:dyDescent="0.25">
      <c r="B34" s="66" t="s">
        <v>56</v>
      </c>
      <c r="C34" s="5" t="s">
        <v>46</v>
      </c>
      <c r="D34" s="6" t="s">
        <v>14</v>
      </c>
      <c r="E34" s="62" t="s">
        <v>17</v>
      </c>
      <c r="F34" s="46">
        <v>0.36</v>
      </c>
      <c r="G34" s="7">
        <v>39241.019999999997</v>
      </c>
      <c r="H34" s="7">
        <v>9.5</v>
      </c>
      <c r="I34" s="37">
        <f t="shared" si="5"/>
        <v>372789.68999999994</v>
      </c>
      <c r="J34" s="37">
        <v>134204.28</v>
      </c>
      <c r="K34" s="47">
        <v>1.2</v>
      </c>
      <c r="L34" s="48">
        <f t="shared" si="6"/>
        <v>447347.62799999991</v>
      </c>
      <c r="M34" s="48">
        <f t="shared" si="7"/>
        <v>161045.136</v>
      </c>
      <c r="N34" s="55">
        <v>225000</v>
      </c>
      <c r="O34" s="48">
        <f t="shared" si="8"/>
        <v>81000</v>
      </c>
    </row>
    <row r="35" spans="2:15" customFormat="1" ht="33.75" x14ac:dyDescent="0.25">
      <c r="B35" s="66" t="s">
        <v>57</v>
      </c>
      <c r="C35" s="5" t="s">
        <v>16</v>
      </c>
      <c r="D35" s="6" t="s">
        <v>14</v>
      </c>
      <c r="E35" s="62" t="s">
        <v>17</v>
      </c>
      <c r="F35" s="37">
        <v>2.9000000000000001E-2</v>
      </c>
      <c r="G35" s="7">
        <v>29076.36</v>
      </c>
      <c r="H35" s="7">
        <v>9.5</v>
      </c>
      <c r="I35" s="37">
        <f t="shared" si="5"/>
        <v>276225.42</v>
      </c>
      <c r="J35" s="37">
        <v>8010.54</v>
      </c>
      <c r="K35" s="47">
        <v>1.2</v>
      </c>
      <c r="L35" s="48">
        <f t="shared" si="6"/>
        <v>331470.50399999996</v>
      </c>
      <c r="M35" s="48">
        <f t="shared" si="7"/>
        <v>9612.6479999999992</v>
      </c>
      <c r="N35" s="55">
        <v>197000</v>
      </c>
      <c r="O35" s="48">
        <f t="shared" si="8"/>
        <v>5713</v>
      </c>
    </row>
    <row r="36" spans="2:15" customFormat="1" ht="33.75" x14ac:dyDescent="0.25">
      <c r="B36" s="75" t="s">
        <v>58</v>
      </c>
      <c r="C36" s="76" t="s">
        <v>26</v>
      </c>
      <c r="D36" s="77" t="s">
        <v>27</v>
      </c>
      <c r="E36" s="78" t="s">
        <v>10</v>
      </c>
      <c r="F36" s="79">
        <v>15.561</v>
      </c>
      <c r="G36" s="80">
        <v>196.81</v>
      </c>
      <c r="H36" s="80">
        <v>9.5</v>
      </c>
      <c r="I36" s="79">
        <f t="shared" si="5"/>
        <v>1869.6949999999999</v>
      </c>
      <c r="J36" s="79">
        <v>29094.32</v>
      </c>
      <c r="K36" s="81">
        <v>1.2</v>
      </c>
      <c r="L36" s="82">
        <f t="shared" si="6"/>
        <v>2243.634</v>
      </c>
      <c r="M36" s="82">
        <f t="shared" si="7"/>
        <v>34913.184000000001</v>
      </c>
      <c r="N36" s="83">
        <v>5760</v>
      </c>
      <c r="O36" s="82">
        <f t="shared" si="8"/>
        <v>89631.360000000001</v>
      </c>
    </row>
    <row r="37" spans="2:15" customFormat="1" ht="15" customHeight="1" x14ac:dyDescent="0.25">
      <c r="B37" s="20" t="s">
        <v>59</v>
      </c>
      <c r="C37" s="20"/>
      <c r="D37" s="21"/>
      <c r="E37" s="30"/>
      <c r="F37" s="21"/>
      <c r="G37" s="8"/>
      <c r="H37" s="8">
        <v>9.5</v>
      </c>
      <c r="I37" s="38"/>
      <c r="J37" s="30"/>
      <c r="K37" s="36">
        <v>1.2</v>
      </c>
      <c r="L37" s="39"/>
      <c r="M37" s="39"/>
      <c r="N37" s="39"/>
      <c r="O37" s="39"/>
    </row>
    <row r="38" spans="2:15" customFormat="1" ht="22.5" x14ac:dyDescent="0.25">
      <c r="B38" s="75" t="s">
        <v>60</v>
      </c>
      <c r="C38" s="76" t="s">
        <v>8</v>
      </c>
      <c r="D38" s="77" t="s">
        <v>9</v>
      </c>
      <c r="E38" s="78" t="s">
        <v>10</v>
      </c>
      <c r="F38" s="84">
        <v>15.62</v>
      </c>
      <c r="G38" s="80">
        <v>654.08000000000004</v>
      </c>
      <c r="H38" s="80">
        <v>9.5</v>
      </c>
      <c r="I38" s="79">
        <f t="shared" si="5"/>
        <v>6213.76</v>
      </c>
      <c r="J38" s="79">
        <v>97058.31</v>
      </c>
      <c r="K38" s="81">
        <v>1.2</v>
      </c>
      <c r="L38" s="82">
        <f t="shared" si="6"/>
        <v>7456.5119999999997</v>
      </c>
      <c r="M38" s="82">
        <f t="shared" si="7"/>
        <v>116469.97199999999</v>
      </c>
      <c r="N38" s="83">
        <v>5760</v>
      </c>
      <c r="O38" s="82">
        <f>N38*F38</f>
        <v>89971.199999999997</v>
      </c>
    </row>
    <row r="39" spans="2:15" customFormat="1" ht="33.75" x14ac:dyDescent="0.25">
      <c r="B39" s="66" t="s">
        <v>61</v>
      </c>
      <c r="C39" s="5" t="s">
        <v>31</v>
      </c>
      <c r="D39" s="6" t="s">
        <v>32</v>
      </c>
      <c r="E39" s="62" t="s">
        <v>33</v>
      </c>
      <c r="F39" s="37">
        <v>1</v>
      </c>
      <c r="G39" s="7">
        <v>175555.37</v>
      </c>
      <c r="H39" s="7">
        <v>9.5</v>
      </c>
      <c r="I39" s="37">
        <f t="shared" si="5"/>
        <v>1667776.0149999999</v>
      </c>
      <c r="J39" s="37">
        <v>1667775.97</v>
      </c>
      <c r="K39" s="47">
        <v>1.2</v>
      </c>
      <c r="L39" s="48">
        <f t="shared" si="6"/>
        <v>2001331.2179999999</v>
      </c>
      <c r="M39" s="48">
        <f t="shared" si="7"/>
        <v>2001331.1639999999</v>
      </c>
      <c r="N39" s="55">
        <v>1310200</v>
      </c>
      <c r="O39" s="48">
        <f t="shared" ref="O39:O46" si="9">N39*F39</f>
        <v>1310200</v>
      </c>
    </row>
    <row r="40" spans="2:15" customFormat="1" ht="45" x14ac:dyDescent="0.25">
      <c r="B40" s="66" t="s">
        <v>62</v>
      </c>
      <c r="C40" s="5" t="s">
        <v>35</v>
      </c>
      <c r="D40" s="6" t="s">
        <v>36</v>
      </c>
      <c r="E40" s="62" t="s">
        <v>33</v>
      </c>
      <c r="F40" s="37">
        <v>1</v>
      </c>
      <c r="G40" s="7">
        <v>378541.26</v>
      </c>
      <c r="H40" s="7">
        <v>9.5</v>
      </c>
      <c r="I40" s="37">
        <f t="shared" si="5"/>
        <v>3596141.97</v>
      </c>
      <c r="J40" s="37">
        <v>3596141.95</v>
      </c>
      <c r="K40" s="47">
        <v>1.2</v>
      </c>
      <c r="L40" s="48">
        <f t="shared" si="6"/>
        <v>4315370.3640000001</v>
      </c>
      <c r="M40" s="48">
        <f t="shared" si="7"/>
        <v>4315370.34</v>
      </c>
      <c r="N40" s="55">
        <v>3180000</v>
      </c>
      <c r="O40" s="48">
        <f t="shared" si="9"/>
        <v>3180000</v>
      </c>
    </row>
    <row r="41" spans="2:15" customFormat="1" ht="33.75" x14ac:dyDescent="0.25">
      <c r="B41" s="66" t="s">
        <v>63</v>
      </c>
      <c r="C41" s="5" t="s">
        <v>38</v>
      </c>
      <c r="D41" s="6" t="s">
        <v>39</v>
      </c>
      <c r="E41" s="62" t="s">
        <v>11</v>
      </c>
      <c r="F41" s="37">
        <v>2</v>
      </c>
      <c r="G41" s="7">
        <v>4617.22</v>
      </c>
      <c r="H41" s="7">
        <v>9.5</v>
      </c>
      <c r="I41" s="37">
        <f t="shared" si="5"/>
        <v>43863.590000000004</v>
      </c>
      <c r="J41" s="37">
        <v>87727.12</v>
      </c>
      <c r="K41" s="47">
        <v>1.2</v>
      </c>
      <c r="L41" s="48">
        <f t="shared" si="6"/>
        <v>52636.308000000005</v>
      </c>
      <c r="M41" s="48">
        <f t="shared" si="7"/>
        <v>105272.54399999999</v>
      </c>
      <c r="N41" s="55">
        <v>62250</v>
      </c>
      <c r="O41" s="48">
        <f t="shared" si="9"/>
        <v>124500</v>
      </c>
    </row>
    <row r="42" spans="2:15" customFormat="1" ht="45" x14ac:dyDescent="0.25">
      <c r="B42" s="66" t="s">
        <v>64</v>
      </c>
      <c r="C42" s="5" t="s">
        <v>41</v>
      </c>
      <c r="D42" s="6" t="s">
        <v>42</v>
      </c>
      <c r="E42" s="62" t="s">
        <v>11</v>
      </c>
      <c r="F42" s="37">
        <v>1</v>
      </c>
      <c r="G42" s="7">
        <v>16503.3</v>
      </c>
      <c r="H42" s="7">
        <v>9.5</v>
      </c>
      <c r="I42" s="37">
        <f t="shared" si="5"/>
        <v>156781.35</v>
      </c>
      <c r="J42" s="37">
        <v>156781.35</v>
      </c>
      <c r="K42" s="47">
        <v>1.2</v>
      </c>
      <c r="L42" s="48">
        <f t="shared" si="6"/>
        <v>188137.62</v>
      </c>
      <c r="M42" s="48">
        <f t="shared" si="7"/>
        <v>188137.62</v>
      </c>
      <c r="N42" s="55">
        <v>134400</v>
      </c>
      <c r="O42" s="48">
        <f t="shared" si="9"/>
        <v>134400</v>
      </c>
    </row>
    <row r="43" spans="2:15" customFormat="1" ht="33.75" x14ac:dyDescent="0.25">
      <c r="B43" s="66" t="s">
        <v>65</v>
      </c>
      <c r="C43" s="5" t="s">
        <v>44</v>
      </c>
      <c r="D43" s="6" t="s">
        <v>14</v>
      </c>
      <c r="E43" s="62" t="s">
        <v>11</v>
      </c>
      <c r="F43" s="37">
        <v>1</v>
      </c>
      <c r="G43" s="7">
        <v>439.8</v>
      </c>
      <c r="H43" s="7">
        <v>9.5</v>
      </c>
      <c r="I43" s="37">
        <f t="shared" si="5"/>
        <v>4178.1000000000004</v>
      </c>
      <c r="J43" s="37">
        <v>4178.13</v>
      </c>
      <c r="K43" s="47">
        <v>1.2</v>
      </c>
      <c r="L43" s="48">
        <f t="shared" si="6"/>
        <v>5013.72</v>
      </c>
      <c r="M43" s="48">
        <f t="shared" si="7"/>
        <v>5013.7560000000003</v>
      </c>
      <c r="N43" s="55">
        <v>0</v>
      </c>
      <c r="O43" s="48">
        <f t="shared" si="9"/>
        <v>0</v>
      </c>
    </row>
    <row r="44" spans="2:15" customFormat="1" ht="33.75" x14ac:dyDescent="0.25">
      <c r="B44" s="66" t="s">
        <v>66</v>
      </c>
      <c r="C44" s="5" t="s">
        <v>46</v>
      </c>
      <c r="D44" s="6" t="s">
        <v>14</v>
      </c>
      <c r="E44" s="62" t="s">
        <v>17</v>
      </c>
      <c r="F44" s="46">
        <v>0.36</v>
      </c>
      <c r="G44" s="7">
        <v>39241.019999999997</v>
      </c>
      <c r="H44" s="7">
        <v>9.5</v>
      </c>
      <c r="I44" s="37">
        <f t="shared" si="5"/>
        <v>372789.68999999994</v>
      </c>
      <c r="J44" s="37">
        <v>134204.28</v>
      </c>
      <c r="K44" s="47">
        <v>1.2</v>
      </c>
      <c r="L44" s="48">
        <f t="shared" si="6"/>
        <v>447347.62799999991</v>
      </c>
      <c r="M44" s="48">
        <f t="shared" si="7"/>
        <v>161045.136</v>
      </c>
      <c r="N44" s="55">
        <v>225000</v>
      </c>
      <c r="O44" s="48">
        <f t="shared" si="9"/>
        <v>81000</v>
      </c>
    </row>
    <row r="45" spans="2:15" customFormat="1" ht="33.75" x14ac:dyDescent="0.25">
      <c r="B45" s="66" t="s">
        <v>67</v>
      </c>
      <c r="C45" s="5" t="s">
        <v>16</v>
      </c>
      <c r="D45" s="6" t="s">
        <v>14</v>
      </c>
      <c r="E45" s="62" t="s">
        <v>17</v>
      </c>
      <c r="F45" s="37">
        <v>2.9000000000000001E-2</v>
      </c>
      <c r="G45" s="7">
        <v>29076.36</v>
      </c>
      <c r="H45" s="7">
        <v>9.5</v>
      </c>
      <c r="I45" s="37">
        <f t="shared" si="5"/>
        <v>276225.42</v>
      </c>
      <c r="J45" s="37">
        <v>8010.54</v>
      </c>
      <c r="K45" s="47">
        <v>1.2</v>
      </c>
      <c r="L45" s="48">
        <f t="shared" si="6"/>
        <v>331470.50399999996</v>
      </c>
      <c r="M45" s="48">
        <f t="shared" si="7"/>
        <v>9612.6479999999992</v>
      </c>
      <c r="N45" s="55">
        <v>197000</v>
      </c>
      <c r="O45" s="48">
        <f t="shared" si="9"/>
        <v>5713</v>
      </c>
    </row>
    <row r="46" spans="2:15" customFormat="1" ht="33.75" x14ac:dyDescent="0.25">
      <c r="B46" s="75" t="s">
        <v>68</v>
      </c>
      <c r="C46" s="76" t="s">
        <v>26</v>
      </c>
      <c r="D46" s="77" t="s">
        <v>27</v>
      </c>
      <c r="E46" s="78" t="s">
        <v>10</v>
      </c>
      <c r="F46" s="79">
        <v>15.561</v>
      </c>
      <c r="G46" s="80">
        <v>196.81</v>
      </c>
      <c r="H46" s="80">
        <v>9.5</v>
      </c>
      <c r="I46" s="79">
        <f t="shared" si="5"/>
        <v>1869.6949999999999</v>
      </c>
      <c r="J46" s="79">
        <v>29094.32</v>
      </c>
      <c r="K46" s="81">
        <v>1.2</v>
      </c>
      <c r="L46" s="82">
        <f t="shared" si="6"/>
        <v>2243.634</v>
      </c>
      <c r="M46" s="82">
        <f t="shared" si="7"/>
        <v>34913.184000000001</v>
      </c>
      <c r="N46" s="83">
        <v>5760</v>
      </c>
      <c r="O46" s="82">
        <f t="shared" si="9"/>
        <v>89631.360000000001</v>
      </c>
    </row>
    <row r="47" spans="2:15" customFormat="1" ht="15" customHeight="1" x14ac:dyDescent="0.25">
      <c r="B47" s="20" t="s">
        <v>69</v>
      </c>
      <c r="C47" s="20"/>
      <c r="D47" s="21"/>
      <c r="E47" s="30"/>
      <c r="F47" s="21"/>
      <c r="G47" s="8"/>
      <c r="H47" s="8">
        <v>9.5</v>
      </c>
      <c r="I47" s="38"/>
      <c r="J47" s="30"/>
      <c r="K47" s="36">
        <v>1.2</v>
      </c>
      <c r="L47" s="39"/>
      <c r="M47" s="39"/>
      <c r="N47" s="39"/>
      <c r="O47" s="39"/>
    </row>
    <row r="48" spans="2:15" customFormat="1" ht="22.5" x14ac:dyDescent="0.25">
      <c r="B48" s="75" t="s">
        <v>70</v>
      </c>
      <c r="C48" s="76" t="s">
        <v>8</v>
      </c>
      <c r="D48" s="77" t="s">
        <v>9</v>
      </c>
      <c r="E48" s="78" t="s">
        <v>10</v>
      </c>
      <c r="F48" s="84">
        <v>15.62</v>
      </c>
      <c r="G48" s="80">
        <v>654.08000000000004</v>
      </c>
      <c r="H48" s="80">
        <v>9.5</v>
      </c>
      <c r="I48" s="79">
        <f t="shared" si="5"/>
        <v>6213.76</v>
      </c>
      <c r="J48" s="79">
        <v>97058.31</v>
      </c>
      <c r="K48" s="81">
        <v>1.2</v>
      </c>
      <c r="L48" s="82">
        <f t="shared" si="6"/>
        <v>7456.5119999999997</v>
      </c>
      <c r="M48" s="82">
        <f t="shared" si="7"/>
        <v>116469.97199999999</v>
      </c>
      <c r="N48" s="83">
        <v>5760</v>
      </c>
      <c r="O48" s="82">
        <f>N48*F48</f>
        <v>89971.199999999997</v>
      </c>
    </row>
    <row r="49" spans="2:15" customFormat="1" ht="33.75" x14ac:dyDescent="0.25">
      <c r="B49" s="66" t="s">
        <v>71</v>
      </c>
      <c r="C49" s="5" t="s">
        <v>31</v>
      </c>
      <c r="D49" s="6" t="s">
        <v>32</v>
      </c>
      <c r="E49" s="62" t="s">
        <v>33</v>
      </c>
      <c r="F49" s="37">
        <v>1</v>
      </c>
      <c r="G49" s="7">
        <v>175555.37</v>
      </c>
      <c r="H49" s="7">
        <v>9.5</v>
      </c>
      <c r="I49" s="37">
        <f t="shared" ref="I49:I75" si="10">G49*H49</f>
        <v>1667776.0149999999</v>
      </c>
      <c r="J49" s="37">
        <v>1667775.97</v>
      </c>
      <c r="K49" s="47">
        <v>1.2</v>
      </c>
      <c r="L49" s="48">
        <f t="shared" ref="L49:L75" si="11">I49*K49</f>
        <v>2001331.2179999999</v>
      </c>
      <c r="M49" s="48">
        <f t="shared" ref="M49:M75" si="12">J49*K49</f>
        <v>2001331.1639999999</v>
      </c>
      <c r="N49" s="55">
        <v>1310200</v>
      </c>
      <c r="O49" s="48">
        <f t="shared" ref="O49:O56" si="13">N49*F49</f>
        <v>1310200</v>
      </c>
    </row>
    <row r="50" spans="2:15" customFormat="1" ht="45" x14ac:dyDescent="0.25">
      <c r="B50" s="66" t="s">
        <v>72</v>
      </c>
      <c r="C50" s="5" t="s">
        <v>35</v>
      </c>
      <c r="D50" s="6" t="s">
        <v>36</v>
      </c>
      <c r="E50" s="62" t="s">
        <v>33</v>
      </c>
      <c r="F50" s="37">
        <v>1</v>
      </c>
      <c r="G50" s="7">
        <v>378541.26</v>
      </c>
      <c r="H50" s="7">
        <v>9.5</v>
      </c>
      <c r="I50" s="37">
        <f t="shared" si="10"/>
        <v>3596141.97</v>
      </c>
      <c r="J50" s="37">
        <v>3596141.95</v>
      </c>
      <c r="K50" s="47">
        <v>1.2</v>
      </c>
      <c r="L50" s="48">
        <f t="shared" si="11"/>
        <v>4315370.3640000001</v>
      </c>
      <c r="M50" s="48">
        <f t="shared" si="12"/>
        <v>4315370.34</v>
      </c>
      <c r="N50" s="55">
        <v>3180000</v>
      </c>
      <c r="O50" s="48">
        <f t="shared" si="13"/>
        <v>3180000</v>
      </c>
    </row>
    <row r="51" spans="2:15" customFormat="1" ht="33.75" x14ac:dyDescent="0.25">
      <c r="B51" s="66" t="s">
        <v>73</v>
      </c>
      <c r="C51" s="5" t="s">
        <v>38</v>
      </c>
      <c r="D51" s="6" t="s">
        <v>39</v>
      </c>
      <c r="E51" s="62" t="s">
        <v>11</v>
      </c>
      <c r="F51" s="37">
        <v>2</v>
      </c>
      <c r="G51" s="7">
        <v>4617.22</v>
      </c>
      <c r="H51" s="7">
        <v>9.5</v>
      </c>
      <c r="I51" s="37">
        <f t="shared" si="10"/>
        <v>43863.590000000004</v>
      </c>
      <c r="J51" s="37">
        <v>87727.12</v>
      </c>
      <c r="K51" s="47">
        <v>1.2</v>
      </c>
      <c r="L51" s="48">
        <f t="shared" si="11"/>
        <v>52636.308000000005</v>
      </c>
      <c r="M51" s="48">
        <f t="shared" si="12"/>
        <v>105272.54399999999</v>
      </c>
      <c r="N51" s="55">
        <v>62250</v>
      </c>
      <c r="O51" s="48">
        <f t="shared" si="13"/>
        <v>124500</v>
      </c>
    </row>
    <row r="52" spans="2:15" customFormat="1" ht="45" x14ac:dyDescent="0.25">
      <c r="B52" s="66" t="s">
        <v>74</v>
      </c>
      <c r="C52" s="5" t="s">
        <v>41</v>
      </c>
      <c r="D52" s="6" t="s">
        <v>42</v>
      </c>
      <c r="E52" s="62" t="s">
        <v>11</v>
      </c>
      <c r="F52" s="37">
        <v>1</v>
      </c>
      <c r="G52" s="7">
        <v>16503.3</v>
      </c>
      <c r="H52" s="7">
        <v>9.5</v>
      </c>
      <c r="I52" s="37">
        <f t="shared" si="10"/>
        <v>156781.35</v>
      </c>
      <c r="J52" s="37">
        <v>156781.35</v>
      </c>
      <c r="K52" s="47">
        <v>1.2</v>
      </c>
      <c r="L52" s="48">
        <f t="shared" si="11"/>
        <v>188137.62</v>
      </c>
      <c r="M52" s="48">
        <f t="shared" si="12"/>
        <v>188137.62</v>
      </c>
      <c r="N52" s="55">
        <v>134400</v>
      </c>
      <c r="O52" s="48">
        <f t="shared" si="13"/>
        <v>134400</v>
      </c>
    </row>
    <row r="53" spans="2:15" customFormat="1" ht="33.75" x14ac:dyDescent="0.25">
      <c r="B53" s="66" t="s">
        <v>75</v>
      </c>
      <c r="C53" s="5" t="s">
        <v>44</v>
      </c>
      <c r="D53" s="6" t="s">
        <v>14</v>
      </c>
      <c r="E53" s="62" t="s">
        <v>11</v>
      </c>
      <c r="F53" s="37">
        <v>1</v>
      </c>
      <c r="G53" s="7">
        <v>439.8</v>
      </c>
      <c r="H53" s="7">
        <v>9.5</v>
      </c>
      <c r="I53" s="37">
        <f t="shared" si="10"/>
        <v>4178.1000000000004</v>
      </c>
      <c r="J53" s="37">
        <v>4178.13</v>
      </c>
      <c r="K53" s="47">
        <v>1.2</v>
      </c>
      <c r="L53" s="48">
        <f t="shared" si="11"/>
        <v>5013.72</v>
      </c>
      <c r="M53" s="48">
        <f t="shared" si="12"/>
        <v>5013.7560000000003</v>
      </c>
      <c r="N53" s="55">
        <v>0</v>
      </c>
      <c r="O53" s="48">
        <f t="shared" si="13"/>
        <v>0</v>
      </c>
    </row>
    <row r="54" spans="2:15" customFormat="1" ht="33.75" x14ac:dyDescent="0.25">
      <c r="B54" s="66" t="s">
        <v>76</v>
      </c>
      <c r="C54" s="5" t="s">
        <v>46</v>
      </c>
      <c r="D54" s="6" t="s">
        <v>14</v>
      </c>
      <c r="E54" s="62" t="s">
        <v>17</v>
      </c>
      <c r="F54" s="46">
        <v>0.36</v>
      </c>
      <c r="G54" s="7">
        <v>39241.019999999997</v>
      </c>
      <c r="H54" s="7">
        <v>9.5</v>
      </c>
      <c r="I54" s="37">
        <f t="shared" si="10"/>
        <v>372789.68999999994</v>
      </c>
      <c r="J54" s="37">
        <v>134204.28</v>
      </c>
      <c r="K54" s="47">
        <v>1.2</v>
      </c>
      <c r="L54" s="48">
        <f t="shared" si="11"/>
        <v>447347.62799999991</v>
      </c>
      <c r="M54" s="48">
        <f t="shared" si="12"/>
        <v>161045.136</v>
      </c>
      <c r="N54" s="55">
        <v>225000</v>
      </c>
      <c r="O54" s="48">
        <f t="shared" si="13"/>
        <v>81000</v>
      </c>
    </row>
    <row r="55" spans="2:15" customFormat="1" ht="33.75" x14ac:dyDescent="0.25">
      <c r="B55" s="66" t="s">
        <v>77</v>
      </c>
      <c r="C55" s="5" t="s">
        <v>16</v>
      </c>
      <c r="D55" s="6" t="s">
        <v>14</v>
      </c>
      <c r="E55" s="62" t="s">
        <v>17</v>
      </c>
      <c r="F55" s="37">
        <v>2.9000000000000001E-2</v>
      </c>
      <c r="G55" s="7">
        <v>29076.36</v>
      </c>
      <c r="H55" s="7">
        <v>9.5</v>
      </c>
      <c r="I55" s="37">
        <f t="shared" si="10"/>
        <v>276225.42</v>
      </c>
      <c r="J55" s="37">
        <v>8010.54</v>
      </c>
      <c r="K55" s="47">
        <v>1.2</v>
      </c>
      <c r="L55" s="48">
        <f t="shared" si="11"/>
        <v>331470.50399999996</v>
      </c>
      <c r="M55" s="48">
        <f t="shared" si="12"/>
        <v>9612.6479999999992</v>
      </c>
      <c r="N55" s="55">
        <v>197000</v>
      </c>
      <c r="O55" s="48">
        <f t="shared" si="13"/>
        <v>5713</v>
      </c>
    </row>
    <row r="56" spans="2:15" customFormat="1" ht="33.75" x14ac:dyDescent="0.25">
      <c r="B56" s="75" t="s">
        <v>78</v>
      </c>
      <c r="C56" s="76" t="s">
        <v>26</v>
      </c>
      <c r="D56" s="77" t="s">
        <v>27</v>
      </c>
      <c r="E56" s="78" t="s">
        <v>10</v>
      </c>
      <c r="F56" s="79">
        <v>15.561</v>
      </c>
      <c r="G56" s="80">
        <v>196.81</v>
      </c>
      <c r="H56" s="80">
        <v>9.5</v>
      </c>
      <c r="I56" s="79">
        <f t="shared" si="10"/>
        <v>1869.6949999999999</v>
      </c>
      <c r="J56" s="79">
        <v>29094.32</v>
      </c>
      <c r="K56" s="81">
        <v>1.2</v>
      </c>
      <c r="L56" s="82">
        <f t="shared" si="11"/>
        <v>2243.634</v>
      </c>
      <c r="M56" s="82">
        <f t="shared" si="12"/>
        <v>34913.184000000001</v>
      </c>
      <c r="N56" s="83">
        <v>5760</v>
      </c>
      <c r="O56" s="82">
        <f t="shared" si="13"/>
        <v>89631.360000000001</v>
      </c>
    </row>
    <row r="57" spans="2:15" customFormat="1" ht="15" customHeight="1" x14ac:dyDescent="0.25">
      <c r="B57" s="20" t="s">
        <v>79</v>
      </c>
      <c r="C57" s="20"/>
      <c r="D57" s="21"/>
      <c r="E57" s="30"/>
      <c r="F57" s="21"/>
      <c r="G57" s="8"/>
      <c r="H57" s="8">
        <v>9.5</v>
      </c>
      <c r="I57" s="38"/>
      <c r="J57" s="30"/>
      <c r="K57" s="36">
        <v>1.2</v>
      </c>
      <c r="L57" s="39"/>
      <c r="M57" s="39"/>
      <c r="N57" s="39"/>
      <c r="O57" s="39"/>
    </row>
    <row r="58" spans="2:15" customFormat="1" ht="22.5" x14ac:dyDescent="0.25">
      <c r="B58" s="75" t="s">
        <v>80</v>
      </c>
      <c r="C58" s="76" t="s">
        <v>8</v>
      </c>
      <c r="D58" s="77" t="s">
        <v>9</v>
      </c>
      <c r="E58" s="78" t="s">
        <v>10</v>
      </c>
      <c r="F58" s="84">
        <v>17.64</v>
      </c>
      <c r="G58" s="80">
        <v>654.08000000000004</v>
      </c>
      <c r="H58" s="80">
        <v>9.5</v>
      </c>
      <c r="I58" s="79">
        <f t="shared" si="10"/>
        <v>6213.76</v>
      </c>
      <c r="J58" s="79">
        <v>109610.03</v>
      </c>
      <c r="K58" s="81">
        <v>1.2</v>
      </c>
      <c r="L58" s="82">
        <f t="shared" si="11"/>
        <v>7456.5119999999997</v>
      </c>
      <c r="M58" s="82">
        <f t="shared" si="12"/>
        <v>131532.03599999999</v>
      </c>
      <c r="N58" s="83">
        <v>5760</v>
      </c>
      <c r="O58" s="82">
        <f>N58*F58</f>
        <v>101606.40000000001</v>
      </c>
    </row>
    <row r="59" spans="2:15" customFormat="1" ht="33.75" x14ac:dyDescent="0.25">
      <c r="B59" s="66" t="s">
        <v>81</v>
      </c>
      <c r="C59" s="5" t="s">
        <v>31</v>
      </c>
      <c r="D59" s="6" t="s">
        <v>32</v>
      </c>
      <c r="E59" s="62" t="s">
        <v>33</v>
      </c>
      <c r="F59" s="37">
        <v>1</v>
      </c>
      <c r="G59" s="7">
        <v>175555.37</v>
      </c>
      <c r="H59" s="7">
        <v>9.5</v>
      </c>
      <c r="I59" s="37">
        <f t="shared" si="10"/>
        <v>1667776.0149999999</v>
      </c>
      <c r="J59" s="37">
        <v>1667775.97</v>
      </c>
      <c r="K59" s="47">
        <v>1.2</v>
      </c>
      <c r="L59" s="48">
        <f t="shared" si="11"/>
        <v>2001331.2179999999</v>
      </c>
      <c r="M59" s="48">
        <f t="shared" si="12"/>
        <v>2001331.1639999999</v>
      </c>
      <c r="N59" s="55">
        <v>1310200</v>
      </c>
      <c r="O59" s="48">
        <f t="shared" ref="O59:O66" si="14">N59*F59</f>
        <v>1310200</v>
      </c>
    </row>
    <row r="60" spans="2:15" customFormat="1" ht="45" x14ac:dyDescent="0.25">
      <c r="B60" s="66" t="s">
        <v>82</v>
      </c>
      <c r="C60" s="5" t="s">
        <v>35</v>
      </c>
      <c r="D60" s="6" t="s">
        <v>36</v>
      </c>
      <c r="E60" s="62" t="s">
        <v>33</v>
      </c>
      <c r="F60" s="37">
        <v>1</v>
      </c>
      <c r="G60" s="7">
        <v>378541.26</v>
      </c>
      <c r="H60" s="7">
        <v>9.5</v>
      </c>
      <c r="I60" s="37">
        <f t="shared" si="10"/>
        <v>3596141.97</v>
      </c>
      <c r="J60" s="37">
        <v>3596141.95</v>
      </c>
      <c r="K60" s="47">
        <v>1.2</v>
      </c>
      <c r="L60" s="48">
        <f t="shared" si="11"/>
        <v>4315370.3640000001</v>
      </c>
      <c r="M60" s="48">
        <f t="shared" si="12"/>
        <v>4315370.34</v>
      </c>
      <c r="N60" s="55">
        <v>3180000</v>
      </c>
      <c r="O60" s="48">
        <f t="shared" si="14"/>
        <v>3180000</v>
      </c>
    </row>
    <row r="61" spans="2:15" customFormat="1" ht="33.75" x14ac:dyDescent="0.25">
      <c r="B61" s="66" t="s">
        <v>83</v>
      </c>
      <c r="C61" s="5" t="s">
        <v>38</v>
      </c>
      <c r="D61" s="6" t="s">
        <v>39</v>
      </c>
      <c r="E61" s="62" t="s">
        <v>11</v>
      </c>
      <c r="F61" s="37">
        <v>2</v>
      </c>
      <c r="G61" s="7">
        <v>4617.22</v>
      </c>
      <c r="H61" s="7">
        <v>9.5</v>
      </c>
      <c r="I61" s="37">
        <f t="shared" si="10"/>
        <v>43863.590000000004</v>
      </c>
      <c r="J61" s="37">
        <v>87727.12</v>
      </c>
      <c r="K61" s="47">
        <v>1.2</v>
      </c>
      <c r="L61" s="48">
        <f t="shared" si="11"/>
        <v>52636.308000000005</v>
      </c>
      <c r="M61" s="48">
        <f t="shared" si="12"/>
        <v>105272.54399999999</v>
      </c>
      <c r="N61" s="55">
        <v>62250</v>
      </c>
      <c r="O61" s="48">
        <f t="shared" si="14"/>
        <v>124500</v>
      </c>
    </row>
    <row r="62" spans="2:15" customFormat="1" ht="45" x14ac:dyDescent="0.25">
      <c r="B62" s="66" t="s">
        <v>84</v>
      </c>
      <c r="C62" s="5" t="s">
        <v>41</v>
      </c>
      <c r="D62" s="6" t="s">
        <v>42</v>
      </c>
      <c r="E62" s="62" t="s">
        <v>11</v>
      </c>
      <c r="F62" s="37">
        <v>1</v>
      </c>
      <c r="G62" s="7">
        <v>16503.3</v>
      </c>
      <c r="H62" s="7">
        <v>9.5</v>
      </c>
      <c r="I62" s="37">
        <f t="shared" si="10"/>
        <v>156781.35</v>
      </c>
      <c r="J62" s="37">
        <v>156781.35</v>
      </c>
      <c r="K62" s="47">
        <v>1.2</v>
      </c>
      <c r="L62" s="48">
        <f t="shared" si="11"/>
        <v>188137.62</v>
      </c>
      <c r="M62" s="48">
        <f t="shared" si="12"/>
        <v>188137.62</v>
      </c>
      <c r="N62" s="55">
        <v>134400</v>
      </c>
      <c r="O62" s="48">
        <f t="shared" si="14"/>
        <v>134400</v>
      </c>
    </row>
    <row r="63" spans="2:15" customFormat="1" ht="33.75" x14ac:dyDescent="0.25">
      <c r="B63" s="66" t="s">
        <v>85</v>
      </c>
      <c r="C63" s="5" t="s">
        <v>44</v>
      </c>
      <c r="D63" s="6" t="s">
        <v>14</v>
      </c>
      <c r="E63" s="62" t="s">
        <v>11</v>
      </c>
      <c r="F63" s="37">
        <v>1</v>
      </c>
      <c r="G63" s="7">
        <v>439.8</v>
      </c>
      <c r="H63" s="7">
        <v>9.5</v>
      </c>
      <c r="I63" s="37">
        <f t="shared" si="10"/>
        <v>4178.1000000000004</v>
      </c>
      <c r="J63" s="37">
        <v>4178.13</v>
      </c>
      <c r="K63" s="47">
        <v>1.2</v>
      </c>
      <c r="L63" s="48">
        <f t="shared" si="11"/>
        <v>5013.72</v>
      </c>
      <c r="M63" s="48">
        <f t="shared" si="12"/>
        <v>5013.7560000000003</v>
      </c>
      <c r="N63" s="55">
        <v>0</v>
      </c>
      <c r="O63" s="48">
        <f t="shared" si="14"/>
        <v>0</v>
      </c>
    </row>
    <row r="64" spans="2:15" customFormat="1" ht="33.75" x14ac:dyDescent="0.25">
      <c r="B64" s="66" t="s">
        <v>86</v>
      </c>
      <c r="C64" s="5" t="s">
        <v>46</v>
      </c>
      <c r="D64" s="6" t="s">
        <v>14</v>
      </c>
      <c r="E64" s="62" t="s">
        <v>17</v>
      </c>
      <c r="F64" s="37">
        <v>0.36</v>
      </c>
      <c r="G64" s="7">
        <v>39241.019999999997</v>
      </c>
      <c r="H64" s="7">
        <v>9.5</v>
      </c>
      <c r="I64" s="37">
        <f t="shared" si="10"/>
        <v>372789.68999999994</v>
      </c>
      <c r="J64" s="37">
        <v>134204.28</v>
      </c>
      <c r="K64" s="47">
        <v>1.2</v>
      </c>
      <c r="L64" s="48">
        <f t="shared" si="11"/>
        <v>447347.62799999991</v>
      </c>
      <c r="M64" s="48">
        <f t="shared" si="12"/>
        <v>161045.136</v>
      </c>
      <c r="N64" s="55">
        <v>225000</v>
      </c>
      <c r="O64" s="48">
        <f t="shared" si="14"/>
        <v>81000</v>
      </c>
    </row>
    <row r="65" spans="2:15" customFormat="1" ht="33.75" x14ac:dyDescent="0.25">
      <c r="B65" s="66" t="s">
        <v>87</v>
      </c>
      <c r="C65" s="5" t="s">
        <v>16</v>
      </c>
      <c r="D65" s="6" t="s">
        <v>14</v>
      </c>
      <c r="E65" s="62" t="s">
        <v>17</v>
      </c>
      <c r="F65" s="37">
        <v>2.9000000000000001E-2</v>
      </c>
      <c r="G65" s="7">
        <v>29076.36</v>
      </c>
      <c r="H65" s="7">
        <v>9.5</v>
      </c>
      <c r="I65" s="37">
        <f t="shared" si="10"/>
        <v>276225.42</v>
      </c>
      <c r="J65" s="37">
        <v>8010.54</v>
      </c>
      <c r="K65" s="47">
        <v>1.2</v>
      </c>
      <c r="L65" s="48">
        <f t="shared" si="11"/>
        <v>331470.50399999996</v>
      </c>
      <c r="M65" s="48">
        <f t="shared" si="12"/>
        <v>9612.6479999999992</v>
      </c>
      <c r="N65" s="55">
        <v>197000</v>
      </c>
      <c r="O65" s="48">
        <f t="shared" si="14"/>
        <v>5713</v>
      </c>
    </row>
    <row r="66" spans="2:15" customFormat="1" ht="33.75" x14ac:dyDescent="0.25">
      <c r="B66" s="75" t="s">
        <v>88</v>
      </c>
      <c r="C66" s="76" t="s">
        <v>26</v>
      </c>
      <c r="D66" s="77" t="s">
        <v>27</v>
      </c>
      <c r="E66" s="78" t="s">
        <v>10</v>
      </c>
      <c r="F66" s="79">
        <v>15.561</v>
      </c>
      <c r="G66" s="80">
        <v>196.81</v>
      </c>
      <c r="H66" s="80">
        <v>9.5</v>
      </c>
      <c r="I66" s="79">
        <f t="shared" si="10"/>
        <v>1869.6949999999999</v>
      </c>
      <c r="J66" s="79">
        <v>29094.32</v>
      </c>
      <c r="K66" s="81">
        <v>1.2</v>
      </c>
      <c r="L66" s="82">
        <f t="shared" si="11"/>
        <v>2243.634</v>
      </c>
      <c r="M66" s="82">
        <f t="shared" si="12"/>
        <v>34913.184000000001</v>
      </c>
      <c r="N66" s="83">
        <v>5760</v>
      </c>
      <c r="O66" s="82">
        <f t="shared" si="14"/>
        <v>89631.360000000001</v>
      </c>
    </row>
    <row r="67" spans="2:15" customFormat="1" ht="15" customHeight="1" x14ac:dyDescent="0.25">
      <c r="B67" s="20" t="s">
        <v>89</v>
      </c>
      <c r="C67" s="20"/>
      <c r="D67" s="21"/>
      <c r="E67" s="30"/>
      <c r="F67" s="21"/>
      <c r="G67" s="8"/>
      <c r="H67" s="8">
        <v>9.5</v>
      </c>
      <c r="I67" s="38"/>
      <c r="J67" s="30"/>
      <c r="K67" s="36">
        <v>1.2</v>
      </c>
      <c r="L67" s="39"/>
      <c r="M67" s="39"/>
      <c r="N67" s="39"/>
      <c r="O67" s="39"/>
    </row>
    <row r="68" spans="2:15" customFormat="1" ht="22.5" x14ac:dyDescent="0.25">
      <c r="B68" s="75" t="s">
        <v>90</v>
      </c>
      <c r="C68" s="76" t="s">
        <v>8</v>
      </c>
      <c r="D68" s="77" t="s">
        <v>9</v>
      </c>
      <c r="E68" s="78" t="s">
        <v>10</v>
      </c>
      <c r="F68" s="84">
        <v>14.62</v>
      </c>
      <c r="G68" s="80">
        <v>654.08000000000004</v>
      </c>
      <c r="H68" s="80">
        <v>9.5</v>
      </c>
      <c r="I68" s="79">
        <f t="shared" si="10"/>
        <v>6213.76</v>
      </c>
      <c r="J68" s="79">
        <v>90844.59</v>
      </c>
      <c r="K68" s="81">
        <v>1.2</v>
      </c>
      <c r="L68" s="82">
        <f t="shared" si="11"/>
        <v>7456.5119999999997</v>
      </c>
      <c r="M68" s="82">
        <f t="shared" si="12"/>
        <v>109013.50799999999</v>
      </c>
      <c r="N68" s="83">
        <v>5760</v>
      </c>
      <c r="O68" s="82">
        <f>N68*F68</f>
        <v>84211.199999999997</v>
      </c>
    </row>
    <row r="69" spans="2:15" customFormat="1" ht="33.75" x14ac:dyDescent="0.25">
      <c r="B69" s="66" t="s">
        <v>91</v>
      </c>
      <c r="C69" s="5" t="s">
        <v>31</v>
      </c>
      <c r="D69" s="6" t="s">
        <v>32</v>
      </c>
      <c r="E69" s="62" t="s">
        <v>33</v>
      </c>
      <c r="F69" s="37">
        <v>1</v>
      </c>
      <c r="G69" s="7">
        <v>175555.37</v>
      </c>
      <c r="H69" s="7">
        <v>9.5</v>
      </c>
      <c r="I69" s="37">
        <f t="shared" si="10"/>
        <v>1667776.0149999999</v>
      </c>
      <c r="J69" s="37">
        <v>1667775.97</v>
      </c>
      <c r="K69" s="47">
        <v>1.2</v>
      </c>
      <c r="L69" s="48">
        <f t="shared" si="11"/>
        <v>2001331.2179999999</v>
      </c>
      <c r="M69" s="48">
        <f t="shared" si="12"/>
        <v>2001331.1639999999</v>
      </c>
      <c r="N69" s="55">
        <v>1310200</v>
      </c>
      <c r="O69" s="48">
        <f t="shared" ref="O69:O76" si="15">N69*F69</f>
        <v>1310200</v>
      </c>
    </row>
    <row r="70" spans="2:15" customFormat="1" ht="45" x14ac:dyDescent="0.25">
      <c r="B70" s="66" t="s">
        <v>92</v>
      </c>
      <c r="C70" s="5" t="s">
        <v>35</v>
      </c>
      <c r="D70" s="6" t="s">
        <v>36</v>
      </c>
      <c r="E70" s="62" t="s">
        <v>33</v>
      </c>
      <c r="F70" s="37">
        <v>1</v>
      </c>
      <c r="G70" s="7">
        <v>378541.26</v>
      </c>
      <c r="H70" s="7">
        <v>9.5</v>
      </c>
      <c r="I70" s="37">
        <f t="shared" si="10"/>
        <v>3596141.97</v>
      </c>
      <c r="J70" s="37">
        <v>3596141.95</v>
      </c>
      <c r="K70" s="47">
        <v>1.2</v>
      </c>
      <c r="L70" s="48">
        <f t="shared" si="11"/>
        <v>4315370.3640000001</v>
      </c>
      <c r="M70" s="48">
        <f t="shared" si="12"/>
        <v>4315370.34</v>
      </c>
      <c r="N70" s="55">
        <v>3180000</v>
      </c>
      <c r="O70" s="48">
        <f t="shared" si="15"/>
        <v>3180000</v>
      </c>
    </row>
    <row r="71" spans="2:15" customFormat="1" ht="33.75" x14ac:dyDescent="0.25">
      <c r="B71" s="66" t="s">
        <v>93</v>
      </c>
      <c r="C71" s="5" t="s">
        <v>38</v>
      </c>
      <c r="D71" s="6" t="s">
        <v>39</v>
      </c>
      <c r="E71" s="62" t="s">
        <v>11</v>
      </c>
      <c r="F71" s="37">
        <v>2</v>
      </c>
      <c r="G71" s="7">
        <v>4617.22</v>
      </c>
      <c r="H71" s="7">
        <v>9.5</v>
      </c>
      <c r="I71" s="37">
        <f t="shared" si="10"/>
        <v>43863.590000000004</v>
      </c>
      <c r="J71" s="37">
        <v>87727.12</v>
      </c>
      <c r="K71" s="47">
        <v>1.2</v>
      </c>
      <c r="L71" s="48">
        <f t="shared" si="11"/>
        <v>52636.308000000005</v>
      </c>
      <c r="M71" s="48">
        <f t="shared" si="12"/>
        <v>105272.54399999999</v>
      </c>
      <c r="N71" s="55">
        <v>62250</v>
      </c>
      <c r="O71" s="48">
        <f t="shared" si="15"/>
        <v>124500</v>
      </c>
    </row>
    <row r="72" spans="2:15" customFormat="1" ht="45" x14ac:dyDescent="0.25">
      <c r="B72" s="66" t="s">
        <v>94</v>
      </c>
      <c r="C72" s="5" t="s">
        <v>41</v>
      </c>
      <c r="D72" s="6" t="s">
        <v>42</v>
      </c>
      <c r="E72" s="62" t="s">
        <v>11</v>
      </c>
      <c r="F72" s="37">
        <v>1</v>
      </c>
      <c r="G72" s="7">
        <v>16503.3</v>
      </c>
      <c r="H72" s="7">
        <v>9.5</v>
      </c>
      <c r="I72" s="37">
        <f t="shared" si="10"/>
        <v>156781.35</v>
      </c>
      <c r="J72" s="37">
        <v>156781.35</v>
      </c>
      <c r="K72" s="47">
        <v>1.2</v>
      </c>
      <c r="L72" s="48">
        <f t="shared" si="11"/>
        <v>188137.62</v>
      </c>
      <c r="M72" s="48">
        <f t="shared" si="12"/>
        <v>188137.62</v>
      </c>
      <c r="N72" s="55">
        <v>134400</v>
      </c>
      <c r="O72" s="48">
        <f t="shared" si="15"/>
        <v>134400</v>
      </c>
    </row>
    <row r="73" spans="2:15" customFormat="1" ht="33.75" x14ac:dyDescent="0.25">
      <c r="B73" s="66" t="s">
        <v>95</v>
      </c>
      <c r="C73" s="5" t="s">
        <v>44</v>
      </c>
      <c r="D73" s="6" t="s">
        <v>14</v>
      </c>
      <c r="E73" s="62" t="s">
        <v>11</v>
      </c>
      <c r="F73" s="37">
        <v>1</v>
      </c>
      <c r="G73" s="7">
        <v>439.8</v>
      </c>
      <c r="H73" s="7">
        <v>9.5</v>
      </c>
      <c r="I73" s="37">
        <f t="shared" si="10"/>
        <v>4178.1000000000004</v>
      </c>
      <c r="J73" s="37">
        <v>4178.13</v>
      </c>
      <c r="K73" s="47">
        <v>1.2</v>
      </c>
      <c r="L73" s="48">
        <f t="shared" si="11"/>
        <v>5013.72</v>
      </c>
      <c r="M73" s="48">
        <f t="shared" si="12"/>
        <v>5013.7560000000003</v>
      </c>
      <c r="N73" s="55">
        <v>0</v>
      </c>
      <c r="O73" s="48">
        <f t="shared" si="15"/>
        <v>0</v>
      </c>
    </row>
    <row r="74" spans="2:15" customFormat="1" ht="33.75" x14ac:dyDescent="0.25">
      <c r="B74" s="66" t="s">
        <v>96</v>
      </c>
      <c r="C74" s="5" t="s">
        <v>46</v>
      </c>
      <c r="D74" s="6" t="s">
        <v>14</v>
      </c>
      <c r="E74" s="62" t="s">
        <v>17</v>
      </c>
      <c r="F74" s="46">
        <v>0.36</v>
      </c>
      <c r="G74" s="7">
        <v>39241.019999999997</v>
      </c>
      <c r="H74" s="7">
        <v>9.5</v>
      </c>
      <c r="I74" s="37">
        <f t="shared" si="10"/>
        <v>372789.68999999994</v>
      </c>
      <c r="J74" s="37">
        <v>134204.28</v>
      </c>
      <c r="K74" s="47">
        <v>1.2</v>
      </c>
      <c r="L74" s="48">
        <f t="shared" si="11"/>
        <v>447347.62799999991</v>
      </c>
      <c r="M74" s="48">
        <f t="shared" si="12"/>
        <v>161045.136</v>
      </c>
      <c r="N74" s="55">
        <v>225000</v>
      </c>
      <c r="O74" s="48">
        <f t="shared" si="15"/>
        <v>81000</v>
      </c>
    </row>
    <row r="75" spans="2:15" customFormat="1" ht="33.75" x14ac:dyDescent="0.25">
      <c r="B75" s="66" t="s">
        <v>97</v>
      </c>
      <c r="C75" s="5" t="s">
        <v>16</v>
      </c>
      <c r="D75" s="6" t="s">
        <v>14</v>
      </c>
      <c r="E75" s="62" t="s">
        <v>17</v>
      </c>
      <c r="F75" s="37">
        <v>2.9000000000000001E-2</v>
      </c>
      <c r="G75" s="7">
        <v>29076.36</v>
      </c>
      <c r="H75" s="7">
        <v>9.5</v>
      </c>
      <c r="I75" s="37">
        <f t="shared" si="10"/>
        <v>276225.42</v>
      </c>
      <c r="J75" s="37">
        <v>8010.54</v>
      </c>
      <c r="K75" s="47">
        <v>1.2</v>
      </c>
      <c r="L75" s="48">
        <f t="shared" si="11"/>
        <v>331470.50399999996</v>
      </c>
      <c r="M75" s="48">
        <f t="shared" si="12"/>
        <v>9612.6479999999992</v>
      </c>
      <c r="N75" s="55">
        <v>197000</v>
      </c>
      <c r="O75" s="48">
        <f t="shared" si="15"/>
        <v>5713</v>
      </c>
    </row>
    <row r="76" spans="2:15" customFormat="1" ht="33.75" x14ac:dyDescent="0.25">
      <c r="B76" s="75" t="s">
        <v>98</v>
      </c>
      <c r="C76" s="76" t="s">
        <v>26</v>
      </c>
      <c r="D76" s="77" t="s">
        <v>27</v>
      </c>
      <c r="E76" s="78" t="s">
        <v>10</v>
      </c>
      <c r="F76" s="79">
        <v>15.561</v>
      </c>
      <c r="G76" s="80">
        <v>196.81</v>
      </c>
      <c r="H76" s="80">
        <v>9.5</v>
      </c>
      <c r="I76" s="79">
        <f t="shared" ref="I76:I96" si="16">G76*H76</f>
        <v>1869.6949999999999</v>
      </c>
      <c r="J76" s="79">
        <v>29094.32</v>
      </c>
      <c r="K76" s="81">
        <v>1.2</v>
      </c>
      <c r="L76" s="82">
        <f t="shared" ref="L76:L96" si="17">I76*K76</f>
        <v>2243.634</v>
      </c>
      <c r="M76" s="82">
        <f t="shared" ref="M76:M96" si="18">J76*K76</f>
        <v>34913.184000000001</v>
      </c>
      <c r="N76" s="83">
        <v>5760</v>
      </c>
      <c r="O76" s="82">
        <f t="shared" si="15"/>
        <v>89631.360000000001</v>
      </c>
    </row>
    <row r="77" spans="2:15" customFormat="1" ht="15" customHeight="1" x14ac:dyDescent="0.25">
      <c r="B77" s="20" t="s">
        <v>99</v>
      </c>
      <c r="C77" s="20"/>
      <c r="D77" s="21"/>
      <c r="E77" s="30"/>
      <c r="F77" s="21"/>
      <c r="G77" s="8"/>
      <c r="H77" s="8">
        <v>9.5</v>
      </c>
      <c r="I77" s="38"/>
      <c r="J77" s="30"/>
      <c r="K77" s="36">
        <v>1.2</v>
      </c>
      <c r="L77" s="39"/>
      <c r="M77" s="39"/>
      <c r="N77" s="39"/>
      <c r="O77" s="39"/>
    </row>
    <row r="78" spans="2:15" customFormat="1" ht="22.5" x14ac:dyDescent="0.25">
      <c r="B78" s="75" t="s">
        <v>100</v>
      </c>
      <c r="C78" s="76" t="s">
        <v>8</v>
      </c>
      <c r="D78" s="77" t="s">
        <v>9</v>
      </c>
      <c r="E78" s="78" t="s">
        <v>10</v>
      </c>
      <c r="F78" s="84">
        <v>14.49</v>
      </c>
      <c r="G78" s="80">
        <v>654.08000000000004</v>
      </c>
      <c r="H78" s="80">
        <v>9.5</v>
      </c>
      <c r="I78" s="79">
        <f t="shared" si="16"/>
        <v>6213.76</v>
      </c>
      <c r="J78" s="79">
        <v>90036.81</v>
      </c>
      <c r="K78" s="81">
        <v>1.2</v>
      </c>
      <c r="L78" s="82">
        <f t="shared" si="17"/>
        <v>7456.5119999999997</v>
      </c>
      <c r="M78" s="82">
        <f t="shared" si="18"/>
        <v>108044.17199999999</v>
      </c>
      <c r="N78" s="83">
        <v>5760</v>
      </c>
      <c r="O78" s="82">
        <f>N78*F78</f>
        <v>83462.399999999994</v>
      </c>
    </row>
    <row r="79" spans="2:15" customFormat="1" ht="33.75" x14ac:dyDescent="0.25">
      <c r="B79" s="66" t="s">
        <v>101</v>
      </c>
      <c r="C79" s="5" t="s">
        <v>31</v>
      </c>
      <c r="D79" s="6" t="s">
        <v>32</v>
      </c>
      <c r="E79" s="62" t="s">
        <v>33</v>
      </c>
      <c r="F79" s="37">
        <v>1</v>
      </c>
      <c r="G79" s="7">
        <v>175555.37</v>
      </c>
      <c r="H79" s="7">
        <v>9.5</v>
      </c>
      <c r="I79" s="37">
        <f t="shared" si="16"/>
        <v>1667776.0149999999</v>
      </c>
      <c r="J79" s="37">
        <v>1667775.97</v>
      </c>
      <c r="K79" s="47">
        <v>1.2</v>
      </c>
      <c r="L79" s="48">
        <f t="shared" si="17"/>
        <v>2001331.2179999999</v>
      </c>
      <c r="M79" s="48">
        <f t="shared" si="18"/>
        <v>2001331.1639999999</v>
      </c>
      <c r="N79" s="55">
        <v>1310200</v>
      </c>
      <c r="O79" s="48">
        <f t="shared" ref="O79:O86" si="19">N79*F79</f>
        <v>1310200</v>
      </c>
    </row>
    <row r="80" spans="2:15" customFormat="1" ht="45" x14ac:dyDescent="0.25">
      <c r="B80" s="66" t="s">
        <v>102</v>
      </c>
      <c r="C80" s="5" t="s">
        <v>103</v>
      </c>
      <c r="D80" s="6" t="s">
        <v>36</v>
      </c>
      <c r="E80" s="62" t="s">
        <v>33</v>
      </c>
      <c r="F80" s="37">
        <v>1</v>
      </c>
      <c r="G80" s="7">
        <v>378541.26</v>
      </c>
      <c r="H80" s="7">
        <v>9.5</v>
      </c>
      <c r="I80" s="37">
        <f t="shared" si="16"/>
        <v>3596141.97</v>
      </c>
      <c r="J80" s="37">
        <v>3596141.95</v>
      </c>
      <c r="K80" s="47">
        <v>1.2</v>
      </c>
      <c r="L80" s="48">
        <f t="shared" si="17"/>
        <v>4315370.3640000001</v>
      </c>
      <c r="M80" s="48">
        <f t="shared" si="18"/>
        <v>4315370.34</v>
      </c>
      <c r="N80" s="55">
        <v>3180000</v>
      </c>
      <c r="O80" s="48">
        <f t="shared" si="19"/>
        <v>3180000</v>
      </c>
    </row>
    <row r="81" spans="2:15" customFormat="1" ht="33.75" x14ac:dyDescent="0.25">
      <c r="B81" s="66" t="s">
        <v>104</v>
      </c>
      <c r="C81" s="5" t="s">
        <v>38</v>
      </c>
      <c r="D81" s="6" t="s">
        <v>39</v>
      </c>
      <c r="E81" s="62" t="s">
        <v>11</v>
      </c>
      <c r="F81" s="37">
        <v>2</v>
      </c>
      <c r="G81" s="7">
        <v>4617.22</v>
      </c>
      <c r="H81" s="7">
        <v>9.5</v>
      </c>
      <c r="I81" s="37">
        <f t="shared" si="16"/>
        <v>43863.590000000004</v>
      </c>
      <c r="J81" s="37">
        <v>87727.12</v>
      </c>
      <c r="K81" s="47">
        <v>1.2</v>
      </c>
      <c r="L81" s="48">
        <f t="shared" si="17"/>
        <v>52636.308000000005</v>
      </c>
      <c r="M81" s="48">
        <f t="shared" si="18"/>
        <v>105272.54399999999</v>
      </c>
      <c r="N81" s="55">
        <v>62250</v>
      </c>
      <c r="O81" s="48">
        <f t="shared" si="19"/>
        <v>124500</v>
      </c>
    </row>
    <row r="82" spans="2:15" customFormat="1" ht="45" x14ac:dyDescent="0.25">
      <c r="B82" s="66" t="s">
        <v>105</v>
      </c>
      <c r="C82" s="5" t="s">
        <v>41</v>
      </c>
      <c r="D82" s="6" t="s">
        <v>42</v>
      </c>
      <c r="E82" s="62" t="s">
        <v>11</v>
      </c>
      <c r="F82" s="37">
        <v>1</v>
      </c>
      <c r="G82" s="7">
        <v>16503.3</v>
      </c>
      <c r="H82" s="7">
        <v>9.5</v>
      </c>
      <c r="I82" s="37">
        <f t="shared" si="16"/>
        <v>156781.35</v>
      </c>
      <c r="J82" s="37">
        <v>156781.35</v>
      </c>
      <c r="K82" s="47">
        <v>1.2</v>
      </c>
      <c r="L82" s="48">
        <f t="shared" si="17"/>
        <v>188137.62</v>
      </c>
      <c r="M82" s="48">
        <f t="shared" si="18"/>
        <v>188137.62</v>
      </c>
      <c r="N82" s="55">
        <v>134400</v>
      </c>
      <c r="O82" s="48">
        <f t="shared" si="19"/>
        <v>134400</v>
      </c>
    </row>
    <row r="83" spans="2:15" customFormat="1" ht="33.75" x14ac:dyDescent="0.25">
      <c r="B83" s="66" t="s">
        <v>106</v>
      </c>
      <c r="C83" s="5" t="s">
        <v>44</v>
      </c>
      <c r="D83" s="6" t="s">
        <v>14</v>
      </c>
      <c r="E83" s="62" t="s">
        <v>11</v>
      </c>
      <c r="F83" s="37">
        <v>1</v>
      </c>
      <c r="G83" s="7">
        <v>439.8</v>
      </c>
      <c r="H83" s="7">
        <v>9.5</v>
      </c>
      <c r="I83" s="37">
        <f t="shared" si="16"/>
        <v>4178.1000000000004</v>
      </c>
      <c r="J83" s="37">
        <v>4178.13</v>
      </c>
      <c r="K83" s="47">
        <v>1.2</v>
      </c>
      <c r="L83" s="48">
        <f t="shared" si="17"/>
        <v>5013.72</v>
      </c>
      <c r="M83" s="48">
        <f t="shared" si="18"/>
        <v>5013.7560000000003</v>
      </c>
      <c r="N83" s="55">
        <v>0</v>
      </c>
      <c r="O83" s="48">
        <f t="shared" si="19"/>
        <v>0</v>
      </c>
    </row>
    <row r="84" spans="2:15" customFormat="1" ht="33.75" x14ac:dyDescent="0.25">
      <c r="B84" s="66" t="s">
        <v>107</v>
      </c>
      <c r="C84" s="5" t="s">
        <v>46</v>
      </c>
      <c r="D84" s="6" t="s">
        <v>14</v>
      </c>
      <c r="E84" s="62" t="s">
        <v>17</v>
      </c>
      <c r="F84" s="46">
        <v>0.36</v>
      </c>
      <c r="G84" s="7">
        <v>39241.019999999997</v>
      </c>
      <c r="H84" s="7">
        <v>9.5</v>
      </c>
      <c r="I84" s="37">
        <f t="shared" si="16"/>
        <v>372789.68999999994</v>
      </c>
      <c r="J84" s="37">
        <v>134204.28</v>
      </c>
      <c r="K84" s="47">
        <v>1.2</v>
      </c>
      <c r="L84" s="48">
        <f t="shared" si="17"/>
        <v>447347.62799999991</v>
      </c>
      <c r="M84" s="48">
        <f t="shared" si="18"/>
        <v>161045.136</v>
      </c>
      <c r="N84" s="55">
        <v>225000</v>
      </c>
      <c r="O84" s="48">
        <f t="shared" si="19"/>
        <v>81000</v>
      </c>
    </row>
    <row r="85" spans="2:15" customFormat="1" ht="33.75" x14ac:dyDescent="0.25">
      <c r="B85" s="66" t="s">
        <v>108</v>
      </c>
      <c r="C85" s="5" t="s">
        <v>16</v>
      </c>
      <c r="D85" s="6" t="s">
        <v>14</v>
      </c>
      <c r="E85" s="62" t="s">
        <v>17</v>
      </c>
      <c r="F85" s="37">
        <v>2.9000000000000001E-2</v>
      </c>
      <c r="G85" s="7">
        <v>29076.36</v>
      </c>
      <c r="H85" s="7">
        <v>9.5</v>
      </c>
      <c r="I85" s="37">
        <f t="shared" si="16"/>
        <v>276225.42</v>
      </c>
      <c r="J85" s="37">
        <v>8010.54</v>
      </c>
      <c r="K85" s="47">
        <v>1.2</v>
      </c>
      <c r="L85" s="48">
        <f t="shared" si="17"/>
        <v>331470.50399999996</v>
      </c>
      <c r="M85" s="48">
        <f t="shared" si="18"/>
        <v>9612.6479999999992</v>
      </c>
      <c r="N85" s="55">
        <v>197000</v>
      </c>
      <c r="O85" s="48">
        <f t="shared" si="19"/>
        <v>5713</v>
      </c>
    </row>
    <row r="86" spans="2:15" customFormat="1" ht="33.75" x14ac:dyDescent="0.25">
      <c r="B86" s="75" t="s">
        <v>109</v>
      </c>
      <c r="C86" s="76" t="s">
        <v>26</v>
      </c>
      <c r="D86" s="77" t="s">
        <v>27</v>
      </c>
      <c r="E86" s="78" t="s">
        <v>10</v>
      </c>
      <c r="F86" s="79">
        <v>15.561</v>
      </c>
      <c r="G86" s="80">
        <v>196.81</v>
      </c>
      <c r="H86" s="80">
        <v>9.5</v>
      </c>
      <c r="I86" s="79">
        <f t="shared" si="16"/>
        <v>1869.6949999999999</v>
      </c>
      <c r="J86" s="79">
        <v>29094.32</v>
      </c>
      <c r="K86" s="81">
        <v>1.2</v>
      </c>
      <c r="L86" s="82">
        <f t="shared" si="17"/>
        <v>2243.634</v>
      </c>
      <c r="M86" s="82">
        <f t="shared" si="18"/>
        <v>34913.184000000001</v>
      </c>
      <c r="N86" s="83">
        <v>5760</v>
      </c>
      <c r="O86" s="82">
        <f t="shared" si="19"/>
        <v>89631.360000000001</v>
      </c>
    </row>
    <row r="87" spans="2:15" customFormat="1" ht="15" customHeight="1" x14ac:dyDescent="0.25">
      <c r="B87" s="20" t="s">
        <v>110</v>
      </c>
      <c r="C87" s="20"/>
      <c r="D87" s="21"/>
      <c r="E87" s="30"/>
      <c r="F87" s="21"/>
      <c r="G87" s="8"/>
      <c r="H87" s="8">
        <v>9.5</v>
      </c>
      <c r="I87" s="38"/>
      <c r="J87" s="30"/>
      <c r="K87" s="36">
        <v>1.2</v>
      </c>
      <c r="L87" s="39"/>
      <c r="M87" s="39"/>
      <c r="N87" s="39"/>
      <c r="O87" s="39"/>
    </row>
    <row r="88" spans="2:15" customFormat="1" ht="22.5" x14ac:dyDescent="0.25">
      <c r="B88" s="75" t="s">
        <v>111</v>
      </c>
      <c r="C88" s="76" t="s">
        <v>8</v>
      </c>
      <c r="D88" s="77" t="s">
        <v>9</v>
      </c>
      <c r="E88" s="78" t="s">
        <v>10</v>
      </c>
      <c r="F88" s="84">
        <v>14.49</v>
      </c>
      <c r="G88" s="80">
        <v>654.08000000000004</v>
      </c>
      <c r="H88" s="80">
        <v>9.5</v>
      </c>
      <c r="I88" s="79">
        <f t="shared" si="16"/>
        <v>6213.76</v>
      </c>
      <c r="J88" s="79">
        <v>90036.81</v>
      </c>
      <c r="K88" s="81">
        <v>1.2</v>
      </c>
      <c r="L88" s="82">
        <f t="shared" si="17"/>
        <v>7456.5119999999997</v>
      </c>
      <c r="M88" s="82">
        <f t="shared" si="18"/>
        <v>108044.17199999999</v>
      </c>
      <c r="N88" s="83">
        <v>5760</v>
      </c>
      <c r="O88" s="82">
        <f>N88*F88</f>
        <v>83462.399999999994</v>
      </c>
    </row>
    <row r="89" spans="2:15" customFormat="1" ht="33.75" x14ac:dyDescent="0.25">
      <c r="B89" s="66" t="s">
        <v>112</v>
      </c>
      <c r="C89" s="5" t="s">
        <v>31</v>
      </c>
      <c r="D89" s="6" t="s">
        <v>32</v>
      </c>
      <c r="E89" s="62" t="s">
        <v>33</v>
      </c>
      <c r="F89" s="37">
        <v>1</v>
      </c>
      <c r="G89" s="7">
        <v>175555.37</v>
      </c>
      <c r="H89" s="7">
        <v>9.5</v>
      </c>
      <c r="I89" s="37">
        <f t="shared" si="16"/>
        <v>1667776.0149999999</v>
      </c>
      <c r="J89" s="37">
        <v>1667775.97</v>
      </c>
      <c r="K89" s="47">
        <v>1.2</v>
      </c>
      <c r="L89" s="48">
        <f t="shared" si="17"/>
        <v>2001331.2179999999</v>
      </c>
      <c r="M89" s="48">
        <f t="shared" si="18"/>
        <v>2001331.1639999999</v>
      </c>
      <c r="N89" s="55">
        <v>1310200</v>
      </c>
      <c r="O89" s="48">
        <f t="shared" ref="O89:O96" si="20">N89*F89</f>
        <v>1310200</v>
      </c>
    </row>
    <row r="90" spans="2:15" customFormat="1" ht="45" x14ac:dyDescent="0.25">
      <c r="B90" s="66" t="s">
        <v>113</v>
      </c>
      <c r="C90" s="5" t="s">
        <v>35</v>
      </c>
      <c r="D90" s="6" t="s">
        <v>36</v>
      </c>
      <c r="E90" s="62" t="s">
        <v>33</v>
      </c>
      <c r="F90" s="37">
        <v>1</v>
      </c>
      <c r="G90" s="7">
        <v>378541.26</v>
      </c>
      <c r="H90" s="7">
        <v>9.5</v>
      </c>
      <c r="I90" s="37">
        <f t="shared" si="16"/>
        <v>3596141.97</v>
      </c>
      <c r="J90" s="37">
        <v>3596141.95</v>
      </c>
      <c r="K90" s="47">
        <v>1.2</v>
      </c>
      <c r="L90" s="48">
        <f t="shared" si="17"/>
        <v>4315370.3640000001</v>
      </c>
      <c r="M90" s="48">
        <f t="shared" si="18"/>
        <v>4315370.34</v>
      </c>
      <c r="N90" s="55">
        <v>3180000</v>
      </c>
      <c r="O90" s="48">
        <f t="shared" si="20"/>
        <v>3180000</v>
      </c>
    </row>
    <row r="91" spans="2:15" customFormat="1" ht="33.75" x14ac:dyDescent="0.25">
      <c r="B91" s="66" t="s">
        <v>114</v>
      </c>
      <c r="C91" s="5" t="s">
        <v>38</v>
      </c>
      <c r="D91" s="6" t="s">
        <v>39</v>
      </c>
      <c r="E91" s="62" t="s">
        <v>11</v>
      </c>
      <c r="F91" s="37">
        <v>2</v>
      </c>
      <c r="G91" s="7">
        <v>4617.22</v>
      </c>
      <c r="H91" s="7">
        <v>9.5</v>
      </c>
      <c r="I91" s="37">
        <f t="shared" si="16"/>
        <v>43863.590000000004</v>
      </c>
      <c r="J91" s="37">
        <v>87727.12</v>
      </c>
      <c r="K91" s="47">
        <v>1.2</v>
      </c>
      <c r="L91" s="48">
        <f t="shared" si="17"/>
        <v>52636.308000000005</v>
      </c>
      <c r="M91" s="48">
        <f t="shared" si="18"/>
        <v>105272.54399999999</v>
      </c>
      <c r="N91" s="55">
        <v>62250</v>
      </c>
      <c r="O91" s="48">
        <f t="shared" si="20"/>
        <v>124500</v>
      </c>
    </row>
    <row r="92" spans="2:15" customFormat="1" ht="45" x14ac:dyDescent="0.25">
      <c r="B92" s="66" t="s">
        <v>115</v>
      </c>
      <c r="C92" s="5" t="s">
        <v>41</v>
      </c>
      <c r="D92" s="6" t="s">
        <v>42</v>
      </c>
      <c r="E92" s="62" t="s">
        <v>11</v>
      </c>
      <c r="F92" s="37">
        <v>1</v>
      </c>
      <c r="G92" s="7">
        <v>16503.3</v>
      </c>
      <c r="H92" s="7">
        <v>9.5</v>
      </c>
      <c r="I92" s="37">
        <f t="shared" si="16"/>
        <v>156781.35</v>
      </c>
      <c r="J92" s="37">
        <v>156781.35</v>
      </c>
      <c r="K92" s="47">
        <v>1.2</v>
      </c>
      <c r="L92" s="48">
        <f t="shared" si="17"/>
        <v>188137.62</v>
      </c>
      <c r="M92" s="48">
        <f t="shared" si="18"/>
        <v>188137.62</v>
      </c>
      <c r="N92" s="55">
        <v>134400</v>
      </c>
      <c r="O92" s="48">
        <f t="shared" si="20"/>
        <v>134400</v>
      </c>
    </row>
    <row r="93" spans="2:15" customFormat="1" ht="33.75" x14ac:dyDescent="0.25">
      <c r="B93" s="66" t="s">
        <v>116</v>
      </c>
      <c r="C93" s="5" t="s">
        <v>44</v>
      </c>
      <c r="D93" s="6" t="s">
        <v>14</v>
      </c>
      <c r="E93" s="62" t="s">
        <v>11</v>
      </c>
      <c r="F93" s="37">
        <v>1</v>
      </c>
      <c r="G93" s="7">
        <v>439.8</v>
      </c>
      <c r="H93" s="7">
        <v>9.5</v>
      </c>
      <c r="I93" s="37">
        <f t="shared" si="16"/>
        <v>4178.1000000000004</v>
      </c>
      <c r="J93" s="37">
        <v>4178.13</v>
      </c>
      <c r="K93" s="47">
        <v>1.2</v>
      </c>
      <c r="L93" s="48">
        <f t="shared" si="17"/>
        <v>5013.72</v>
      </c>
      <c r="M93" s="48">
        <f t="shared" si="18"/>
        <v>5013.7560000000003</v>
      </c>
      <c r="N93" s="55">
        <v>0</v>
      </c>
      <c r="O93" s="48">
        <f t="shared" si="20"/>
        <v>0</v>
      </c>
    </row>
    <row r="94" spans="2:15" customFormat="1" ht="33.75" x14ac:dyDescent="0.25">
      <c r="B94" s="66" t="s">
        <v>117</v>
      </c>
      <c r="C94" s="5" t="s">
        <v>46</v>
      </c>
      <c r="D94" s="6" t="s">
        <v>14</v>
      </c>
      <c r="E94" s="62" t="s">
        <v>17</v>
      </c>
      <c r="F94" s="46">
        <v>0.36</v>
      </c>
      <c r="G94" s="7">
        <v>39241.019999999997</v>
      </c>
      <c r="H94" s="7">
        <v>9.5</v>
      </c>
      <c r="I94" s="37">
        <f t="shared" si="16"/>
        <v>372789.68999999994</v>
      </c>
      <c r="J94" s="37">
        <v>134204.28</v>
      </c>
      <c r="K94" s="47">
        <v>1.2</v>
      </c>
      <c r="L94" s="48">
        <f t="shared" si="17"/>
        <v>447347.62799999991</v>
      </c>
      <c r="M94" s="48">
        <f t="shared" si="18"/>
        <v>161045.136</v>
      </c>
      <c r="N94" s="55">
        <v>225000</v>
      </c>
      <c r="O94" s="48">
        <f t="shared" si="20"/>
        <v>81000</v>
      </c>
    </row>
    <row r="95" spans="2:15" customFormat="1" ht="33.75" x14ac:dyDescent="0.25">
      <c r="B95" s="66" t="s">
        <v>118</v>
      </c>
      <c r="C95" s="5" t="s">
        <v>16</v>
      </c>
      <c r="D95" s="6" t="s">
        <v>14</v>
      </c>
      <c r="E95" s="62" t="s">
        <v>17</v>
      </c>
      <c r="F95" s="37">
        <v>2.9000000000000001E-2</v>
      </c>
      <c r="G95" s="7">
        <v>29076.36</v>
      </c>
      <c r="H95" s="7">
        <v>9.5</v>
      </c>
      <c r="I95" s="37">
        <f t="shared" si="16"/>
        <v>276225.42</v>
      </c>
      <c r="J95" s="37">
        <v>8010.54</v>
      </c>
      <c r="K95" s="47">
        <v>1.2</v>
      </c>
      <c r="L95" s="48">
        <f t="shared" si="17"/>
        <v>331470.50399999996</v>
      </c>
      <c r="M95" s="48">
        <f t="shared" si="18"/>
        <v>9612.6479999999992</v>
      </c>
      <c r="N95" s="55">
        <v>197000</v>
      </c>
      <c r="O95" s="48">
        <f t="shared" si="20"/>
        <v>5713</v>
      </c>
    </row>
    <row r="96" spans="2:15" customFormat="1" ht="33.75" x14ac:dyDescent="0.25">
      <c r="B96" s="75" t="s">
        <v>119</v>
      </c>
      <c r="C96" s="76" t="s">
        <v>26</v>
      </c>
      <c r="D96" s="77" t="s">
        <v>27</v>
      </c>
      <c r="E96" s="78" t="s">
        <v>10</v>
      </c>
      <c r="F96" s="79">
        <v>15.561</v>
      </c>
      <c r="G96" s="80">
        <v>196.81</v>
      </c>
      <c r="H96" s="80">
        <v>9.5</v>
      </c>
      <c r="I96" s="79">
        <f t="shared" si="16"/>
        <v>1869.6949999999999</v>
      </c>
      <c r="J96" s="79">
        <v>29094.32</v>
      </c>
      <c r="K96" s="81">
        <v>1.2</v>
      </c>
      <c r="L96" s="82">
        <f t="shared" si="17"/>
        <v>2243.634</v>
      </c>
      <c r="M96" s="82">
        <f t="shared" si="18"/>
        <v>34913.184000000001</v>
      </c>
      <c r="N96" s="83">
        <v>5760</v>
      </c>
      <c r="O96" s="82">
        <f t="shared" si="20"/>
        <v>89631.360000000001</v>
      </c>
    </row>
    <row r="97" spans="2:16" customFormat="1" ht="13.5" customHeight="1" x14ac:dyDescent="0.25">
      <c r="B97" s="49"/>
      <c r="C97" s="69" t="s">
        <v>126</v>
      </c>
      <c r="D97" s="70"/>
      <c r="E97" s="70"/>
      <c r="F97" s="70"/>
      <c r="G97" s="70"/>
      <c r="H97" s="70"/>
      <c r="I97" s="71"/>
      <c r="J97" s="72">
        <f>SUM(J10:J96)</f>
        <v>72119884.070000038</v>
      </c>
      <c r="K97" s="73"/>
      <c r="L97" s="74"/>
      <c r="M97" s="72">
        <f>SUM(M10:M96)</f>
        <v>86543860.884000033</v>
      </c>
      <c r="N97" s="74"/>
      <c r="O97" s="72">
        <f>SUM(O10:O96)</f>
        <v>64419890.204335384</v>
      </c>
      <c r="P97" s="14">
        <f>M97-O97</f>
        <v>22123970.679664649</v>
      </c>
    </row>
  </sheetData>
  <autoFilter ref="B8:J97" xr:uid="{00000000-0001-0000-0000-000000000000}"/>
  <mergeCells count="1">
    <mergeCell ref="C97:I9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выгрузка материалов - ЛСР по ук</vt:lpstr>
      <vt:lpstr>'выгрузка материалов - ЛСР по ук'!Заголовки_для_печати</vt:lpstr>
      <vt:lpstr>'выгрузка материалов - ЛСР по ук'!Область_печати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Ivanov Andrey</cp:lastModifiedBy>
  <cp:lastPrinted>2025-02-07T12:27:45Z</cp:lastPrinted>
  <dcterms:created xsi:type="dcterms:W3CDTF">2020-09-30T08:50:27Z</dcterms:created>
  <dcterms:modified xsi:type="dcterms:W3CDTF">2025-10-16T13:48:31Z</dcterms:modified>
</cp:coreProperties>
</file>