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627CE58A-0D38-4783-939C-320786E2C53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КС3№2к" sheetId="32" state="hidden" r:id="rId1"/>
    <sheet name="КС3№2" sheetId="16" r:id="rId2"/>
    <sheet name="р2" sheetId="14" r:id="rId3"/>
    <sheet name="кс-2 №2_декабрь" sheetId="31" r:id="rId4"/>
    <sheet name="ноябрь" sheetId="30" state="hidden" r:id="rId5"/>
    <sheet name="кс-2 №2_ЛСР 01" sheetId="28" state="hidden" r:id="rId6"/>
  </sheets>
  <externalReferences>
    <externalReference r:id="rId7"/>
  </externalReferences>
  <definedNames>
    <definedName name="_xlnm.Print_Titles" localSheetId="3">'кс-2 №2_декабрь'!$28:$28</definedName>
    <definedName name="_xlnm.Print_Titles" localSheetId="5">'кс-2 №2_ЛСР 01'!$30:$30</definedName>
    <definedName name="_xlnm.Print_Titles" localSheetId="4">ноябрь!$28:$28</definedName>
    <definedName name="_xlnm.Print_Area" localSheetId="3">'кс-2 №2_декабрь'!$A:$O</definedName>
    <definedName name="_xlnm.Print_Area" localSheetId="5">'кс-2 №2_ЛСР 01'!$A:$O</definedName>
    <definedName name="_xlnm.Print_Area" localSheetId="1">КС3№2!$A$1:$H$98</definedName>
    <definedName name="_xlnm.Print_Area" localSheetId="0">КС3№2к!$A$1:$H$97</definedName>
    <definedName name="_xlnm.Print_Area" localSheetId="4">ноябрь!$A:$O</definedName>
    <definedName name="_xlnm.Print_Area" localSheetId="2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32" l="1"/>
  <c r="G39" i="32"/>
  <c r="F39" i="32"/>
  <c r="H36" i="32"/>
  <c r="G36" i="32" s="1"/>
  <c r="F36" i="32" s="1"/>
  <c r="H35" i="32"/>
  <c r="G35" i="32"/>
  <c r="F35" i="32"/>
  <c r="H34" i="32"/>
  <c r="G34" i="32"/>
  <c r="F34" i="32" s="1"/>
  <c r="F33" i="32" s="1"/>
  <c r="H33" i="32"/>
  <c r="H40" i="32" s="1"/>
  <c r="G33" i="32"/>
  <c r="O31" i="32"/>
  <c r="K31" i="32"/>
  <c r="L31" i="32" s="1"/>
  <c r="H24" i="32"/>
  <c r="H81" i="16"/>
  <c r="H80" i="16"/>
  <c r="I80" i="16"/>
  <c r="H41" i="32" l="1"/>
  <c r="H42" i="32" s="1"/>
  <c r="H80" i="32" s="1"/>
  <c r="H81" i="32" s="1"/>
  <c r="P31" i="32"/>
  <c r="L81" i="32"/>
  <c r="L83" i="32" s="1"/>
  <c r="K81" i="32"/>
  <c r="O81" i="32" s="1"/>
  <c r="K32" i="16"/>
  <c r="H34" i="16" s="1"/>
  <c r="O32" i="16"/>
  <c r="D11" i="14" l="1"/>
  <c r="F11" i="14" l="1"/>
  <c r="G11" i="14" s="1"/>
  <c r="H11" i="14" s="1"/>
  <c r="E11" i="14"/>
  <c r="M21" i="31"/>
  <c r="O347" i="31"/>
  <c r="O348" i="31" s="1"/>
  <c r="L32" i="16" s="1"/>
  <c r="P32" i="16" s="1"/>
  <c r="J11" i="14"/>
  <c r="M21" i="30"/>
  <c r="P449" i="30"/>
  <c r="K11" i="14" l="1"/>
  <c r="M23" i="28"/>
  <c r="H33" i="16" l="1"/>
  <c r="H39" i="16"/>
  <c r="G39" i="16" s="1"/>
  <c r="F39" i="16" s="1"/>
  <c r="H36" i="16"/>
  <c r="G36" i="16" s="1"/>
  <c r="H35" i="16"/>
  <c r="G35" i="16" s="1"/>
  <c r="F35" i="16" s="1"/>
  <c r="H24" i="16"/>
  <c r="F36" i="16" l="1"/>
  <c r="F17" i="14" l="1"/>
  <c r="E17" i="14"/>
  <c r="D17" i="14"/>
  <c r="H17" i="14" l="1"/>
  <c r="G34" i="16" l="1"/>
  <c r="O29" i="16" s="1"/>
  <c r="P29" i="16" s="1"/>
  <c r="K82" i="16"/>
  <c r="L82" i="16"/>
  <c r="L84" i="16" s="1"/>
  <c r="H40" i="16" l="1"/>
  <c r="H41" i="16" s="1"/>
  <c r="F34" i="16"/>
  <c r="F33" i="16" s="1"/>
  <c r="O82" i="16" s="1"/>
  <c r="G33" i="16"/>
  <c r="H42" i="16" l="1"/>
  <c r="H82" i="16" l="1"/>
</calcChain>
</file>

<file path=xl/sharedStrings.xml><?xml version="1.0" encoding="utf-8"?>
<sst xmlns="http://schemas.openxmlformats.org/spreadsheetml/2006/main" count="4911" uniqueCount="901">
  <si>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</si>
  <si>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</si>
  <si>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</si>
  <si>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</si>
  <si>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</si>
  <si>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</si>
  <si>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</si>
  <si>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</si>
  <si>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</si>
  <si>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</si>
  <si>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</si>
  <si>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</si>
  <si>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</si>
  <si>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</si>
  <si>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</si>
  <si>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</si>
  <si>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</si>
  <si>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</si>
  <si>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</si>
  <si>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</si>
  <si>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</si>
  <si>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</si>
  <si>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</si>
  <si>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</si>
  <si>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</si>
  <si>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</si>
  <si>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</si>
  <si>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</si>
  <si>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</si>
  <si>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</si>
  <si>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</si>
  <si>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</si>
  <si>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</si>
  <si>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</si>
  <si>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</si>
  <si>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</si>
  <si>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</si>
  <si>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</si>
  <si>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</si>
  <si>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</si>
  <si>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</si>
  <si>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</si>
  <si>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</si>
  <si>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</si>
  <si>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</si>
  <si>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</si>
  <si>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</si>
  <si>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</si>
  <si>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</si>
  <si>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</si>
  <si>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</si>
  <si>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</si>
  <si>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</si>
  <si>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</si>
  <si>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</si>
  <si>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</si>
  <si>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</si>
  <si>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</si>
  <si>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</si>
  <si>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</si>
  <si>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</si>
  <si>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</si>
  <si>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</si>
  <si>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</si>
  <si>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</si>
  <si>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</si>
  <si>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</si>
  <si>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</si>
  <si>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</si>
  <si>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</si>
  <si>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</si>
  <si>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</si>
  <si>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</si>
  <si>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</si>
  <si>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</si>
  <si>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</si>
  <si>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</si>
  <si>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</si>
  <si>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</si>
  <si>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</si>
  <si>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</si>
  <si>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</si>
  <si>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</si>
  <si>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</si>
  <si>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</si>
  <si>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</si>
  <si>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</si>
  <si>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</si>
  <si>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</si>
  <si>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</si>
  <si>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</si>
  <si>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</si>
  <si>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</si>
  <si>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</si>
  <si>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</si>
  <si>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</si>
  <si>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</si>
  <si>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</si>
  <si>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</si>
  <si>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</si>
  <si>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</si>
  <si>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</si>
  <si>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</si>
  <si>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</si>
  <si>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</si>
  <si>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</si>
  <si>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</si>
  <si>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</si>
  <si>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</si>
  <si>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</si>
  <si>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</si>
  <si>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</si>
  <si>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</si>
  <si>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</si>
  <si>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</si>
  <si>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</si>
  <si>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</si>
  <si>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</si>
  <si>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</si>
  <si>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</si>
  <si>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</si>
  <si>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</si>
  <si>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</si>
  <si>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</si>
  <si>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</si>
  <si>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</si>
  <si>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</si>
  <si>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</si>
  <si>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</si>
  <si>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</si>
  <si>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</si>
  <si>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</si>
  <si>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</si>
  <si>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</si>
  <si>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</si>
  <si>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</si>
  <si>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</si>
  <si>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</si>
  <si>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</si>
  <si>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</si>
  <si>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</si>
  <si>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</si>
  <si>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</si>
  <si>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</si>
  <si>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</si>
  <si>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</si>
  <si>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</si>
  <si>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</si>
  <si>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</si>
  <si>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</si>
  <si>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</si>
  <si>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</si>
  <si>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</si>
  <si>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</si>
  <si>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</si>
  <si>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</si>
  <si>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</si>
  <si>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</si>
  <si>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</si>
  <si>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</si>
  <si>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</si>
  <si>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</si>
  <si>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</si>
  <si>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</si>
  <si>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</si>
  <si>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</si>
  <si>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</si>
  <si>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</si>
  <si>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</si>
  <si>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</si>
  <si>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</si>
  <si>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</si>
  <si>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</si>
  <si>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</si>
  <si>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</si>
  <si>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</si>
  <si>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</si>
  <si>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</si>
  <si>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</si>
  <si>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</si>
  <si>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</si>
  <si>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</si>
  <si>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</si>
  <si>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</si>
  <si>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</si>
  <si>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</si>
  <si>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</si>
  <si>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</si>
  <si>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</si>
  <si>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</si>
  <si>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</si>
  <si>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</si>
  <si>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</si>
  <si>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</si>
  <si>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</si>
  <si>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</si>
  <si>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</si>
  <si>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</si>
  <si>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</si>
  <si>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</si>
  <si>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</si>
  <si>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</si>
  <si>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</si>
  <si>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</si>
  <si>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</si>
  <si>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</si>
  <si>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</si>
  <si>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</si>
  <si>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</si>
  <si>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</si>
  <si>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</si>
  <si>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</si>
  <si>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</si>
  <si>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</si>
  <si>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</si>
  <si>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</si>
  <si>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</si>
  <si>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</si>
  <si>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</si>
  <si>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</si>
  <si>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</si>
  <si>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</si>
  <si>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</si>
  <si>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</si>
  <si>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</si>
  <si>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</si>
  <si>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</si>
  <si>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</si>
  <si>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</si>
  <si>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</si>
  <si>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</si>
  <si>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</si>
  <si>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</si>
  <si>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</si>
  <si>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</si>
  <si>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</si>
  <si>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</si>
  <si>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</si>
  <si>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</si>
  <si>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</si>
  <si>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</si>
  <si>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</si>
  <si>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</si>
  <si>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</si>
  <si>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</si>
  <si>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</si>
  <si>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</si>
  <si>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</si>
  <si>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</si>
  <si>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</si>
  <si>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</si>
  <si>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</si>
  <si>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</si>
  <si>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</si>
  <si>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</si>
  <si>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</si>
  <si>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</si>
  <si>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</si>
  <si>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</si>
  <si>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</si>
  <si>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</si>
  <si>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</si>
  <si>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</si>
  <si>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</si>
  <si>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</si>
  <si>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</si>
  <si>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</si>
  <si>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</si>
  <si>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</si>
  <si>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</si>
  <si>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</si>
  <si>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</si>
  <si>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</si>
  <si>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</si>
  <si>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</si>
  <si>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</si>
  <si>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</si>
  <si>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</si>
  <si>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</si>
  <si>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</si>
  <si>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</si>
  <si>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</si>
  <si>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</si>
  <si>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</si>
  <si>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</si>
  <si>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</si>
  <si>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</si>
  <si>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</si>
  <si>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</si>
  <si>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</si>
  <si>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</si>
  <si>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</si>
  <si>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 xml:space="preserve">Зачет аванса </t>
  </si>
  <si>
    <t>В.С.Степанкевич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</si>
  <si>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</si>
  <si>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</si>
  <si>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</si>
  <si>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</si>
  <si>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</si>
  <si>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</si>
  <si>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</si>
  <si>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</si>
  <si>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</si>
  <si>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</si>
  <si>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</si>
  <si>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</si>
  <si>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</si>
  <si>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</si>
  <si>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</si>
  <si>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</si>
  <si>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</si>
  <si>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ФЕР01-02-058-05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</si>
  <si>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</si>
  <si>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</si>
  <si>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</si>
  <si>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</si>
  <si>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</si>
  <si>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</si>
  <si>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</si>
  <si>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</si>
  <si>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</si>
  <si>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</si>
  <si>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</si>
  <si>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</si>
  <si>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</si>
  <si>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</si>
  <si>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</si>
  <si>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</si>
  <si>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</si>
  <si>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</si>
  <si>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</si>
  <si>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</si>
  <si>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</si>
  <si>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</si>
  <si>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</si>
  <si>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</si>
  <si>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</si>
  <si>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</si>
  <si>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</si>
  <si>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</si>
  <si>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</si>
  <si>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</si>
  <si>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</si>
  <si>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</si>
  <si>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</si>
  <si>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</si>
  <si>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</si>
  <si>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</si>
  <si>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</si>
  <si>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</si>
  <si>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</si>
  <si>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</si>
  <si>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</si>
  <si>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</si>
  <si>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</si>
  <si>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</si>
  <si>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</si>
  <si>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</si>
  <si>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</si>
  <si>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</si>
  <si>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</si>
  <si>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</si>
  <si>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</si>
  <si>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</si>
  <si>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</si>
  <si>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</si>
  <si>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</si>
  <si>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</si>
  <si>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</si>
  <si>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</si>
  <si>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</si>
  <si>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</si>
  <si>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</si>
  <si>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</si>
  <si>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</si>
  <si>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</si>
  <si>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</si>
  <si>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</si>
  <si>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</si>
  <si>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</si>
  <si>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</si>
  <si>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</si>
  <si>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</si>
  <si>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</si>
  <si>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</si>
  <si>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</si>
  <si>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</si>
  <si>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</si>
  <si>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</si>
  <si>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</si>
  <si>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</si>
  <si>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</si>
  <si>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</si>
  <si>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</si>
  <si>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</si>
  <si>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</si>
  <si>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</si>
  <si>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</si>
  <si>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</si>
  <si>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</si>
  <si>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</si>
  <si>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</si>
  <si>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>0,165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</si>
  <si>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</si>
  <si>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</si>
  <si>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</si>
  <si>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</si>
  <si>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</si>
  <si>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</si>
  <si>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</si>
  <si>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</si>
  <si>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</si>
  <si>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</si>
  <si>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</si>
  <si>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</si>
  <si>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</si>
  <si>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</si>
  <si>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</si>
  <si>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</si>
  <si>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</si>
  <si>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</si>
  <si>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</si>
  <si>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</si>
  <si>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</si>
  <si>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</si>
  <si>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</si>
  <si>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</si>
  <si>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</si>
  <si>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</si>
  <si>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</si>
  <si>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</si>
  <si>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</si>
  <si>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</si>
  <si>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</si>
  <si>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</si>
  <si>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</si>
  <si>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</si>
  <si>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</si>
  <si>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</si>
  <si>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</si>
  <si>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</si>
  <si>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</si>
  <si>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</si>
  <si>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</si>
  <si>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</si>
  <si>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</si>
  <si>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</si>
  <si>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</si>
  <si>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</si>
  <si>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</si>
  <si>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</si>
  <si>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</si>
  <si>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</si>
  <si>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</si>
  <si>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</si>
  <si>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</si>
  <si>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</si>
  <si>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</si>
  <si>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</si>
  <si>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</si>
  <si>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</si>
  <si>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</si>
  <si>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</si>
  <si>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</si>
  <si>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</si>
  <si>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</si>
  <si>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</si>
  <si>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</si>
  <si>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</si>
  <si>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</si>
  <si>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</si>
  <si>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</si>
  <si>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</si>
  <si>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</si>
  <si>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</si>
  <si>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</si>
  <si>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</si>
  <si>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</si>
  <si>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</si>
  <si>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</si>
  <si>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</si>
  <si>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</si>
  <si>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</si>
  <si>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</si>
  <si>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</si>
  <si>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</si>
  <si>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</si>
  <si>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</si>
  <si>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</si>
  <si>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</si>
  <si>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</si>
  <si>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</si>
  <si>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</si>
  <si>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</si>
  <si>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</si>
  <si>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</si>
  <si>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</si>
  <si>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</si>
  <si>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</si>
  <si>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</si>
  <si>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</si>
  <si>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</si>
  <si>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</si>
  <si>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</si>
  <si>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</si>
  <si>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</si>
  <si>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</si>
  <si>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</si>
  <si>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</si>
  <si>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</si>
  <si>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</si>
  <si>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</si>
  <si>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</si>
  <si>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</si>
  <si>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</si>
  <si>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</si>
  <si>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</si>
  <si>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</si>
  <si>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</si>
  <si>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</si>
  <si>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</si>
  <si>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</si>
  <si>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</si>
  <si>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</si>
  <si>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</si>
  <si>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</si>
  <si>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</si>
  <si>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</si>
  <si>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</si>
  <si>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</si>
  <si>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</si>
  <si>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Договор №3</t>
  </si>
  <si>
    <t>ноябрь</t>
  </si>
  <si>
    <t>Раздел 1. Ремонт и устройство пути №3</t>
  </si>
  <si>
    <t>Демонтажные работы. Сопутствующие работы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</si>
  <si>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</si>
  <si>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0,6738</t>
  </si>
  <si>
    <t>Объем=67,38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</si>
  <si>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</si>
  <si>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</si>
  <si>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</si>
  <si>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</si>
  <si>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</si>
  <si>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</si>
  <si>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</si>
  <si>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</si>
  <si>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</si>
  <si>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</si>
  <si>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</si>
  <si>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</si>
  <si>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</si>
  <si>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</si>
  <si>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ФЕР28-01-087-01</t>
  </si>
  <si>
    <t>Разборка переездов шириной, м: 6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</si>
  <si>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</si>
  <si>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</si>
  <si>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</si>
  <si>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</si>
  <si>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</si>
  <si>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</si>
  <si>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</si>
  <si>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</si>
  <si>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</si>
  <si>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</si>
  <si>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</si>
  <si>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</si>
  <si>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</si>
  <si>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</si>
  <si>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</si>
  <si>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</si>
  <si>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</si>
  <si>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</si>
  <si>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</si>
  <si>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</si>
  <si>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</si>
  <si>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</si>
  <si>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</si>
  <si>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</si>
  <si>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</si>
  <si>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</si>
  <si>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</si>
  <si>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20 248,81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</si>
  <si>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</si>
  <si>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</si>
  <si>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</si>
  <si>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</si>
  <si>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Объем=16,5 / 100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</si>
  <si>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</si>
  <si>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</si>
  <si>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</si>
  <si>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</si>
  <si>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</si>
  <si>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</si>
  <si>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</si>
  <si>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</si>
  <si>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</si>
  <si>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</si>
  <si>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</si>
  <si>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</si>
  <si>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</si>
  <si>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</si>
  <si>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</si>
  <si>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</si>
  <si>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</si>
  <si>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</si>
  <si>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</si>
  <si>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</si>
  <si>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</si>
  <si>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</si>
  <si>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</si>
  <si>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</si>
  <si>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</si>
  <si>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</si>
  <si>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</si>
  <si>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</si>
  <si>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140,49</t>
  </si>
  <si>
    <t>460,81</t>
  </si>
  <si>
    <t>6 455,95</t>
  </si>
  <si>
    <t>Погрузка при автомобильных перевозках переводов стрелочных и пересечений, рельс</t>
  </si>
  <si>
    <t>85,61</t>
  </si>
  <si>
    <t>718,27</t>
  </si>
  <si>
    <t>10 062,96</t>
  </si>
  <si>
    <t>1,11</t>
  </si>
  <si>
    <t>47,71</t>
  </si>
  <si>
    <t>668,42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</si>
  <si>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</si>
  <si>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</si>
  <si>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</si>
  <si>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</si>
  <si>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</si>
  <si>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</si>
  <si>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</si>
  <si>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</si>
  <si>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</si>
  <si>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</si>
  <si>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</si>
  <si>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</si>
  <si>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</si>
  <si>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</si>
  <si>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</si>
  <si>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</si>
  <si>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</si>
  <si>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</si>
  <si>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</si>
  <si>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</si>
  <si>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ФЕР27-04-016-04</t>
  </si>
  <si>
    <t>Устройство прослойки из нетканого синтетического материала (НСМ) в земляном полотне: сплошной</t>
  </si>
  <si>
    <t>0,8087</t>
  </si>
  <si>
    <t>Объем=808,7 / 1000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</si>
  <si>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</si>
  <si>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</si>
  <si>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</si>
  <si>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</si>
  <si>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</si>
  <si>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</si>
  <si>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</si>
  <si>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</si>
  <si>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1,7263</t>
  </si>
  <si>
    <t>Объем=172,63 / 100</t>
  </si>
  <si>
    <t>189,89</t>
  </si>
  <si>
    <t>21 960,75</t>
  </si>
  <si>
    <t>192 156,56</t>
  </si>
  <si>
    <t>Объем=172,63*1,1</t>
  </si>
  <si>
    <t>3,021</t>
  </si>
  <si>
    <t>Объем=302,1 / 100</t>
  </si>
  <si>
    <t>ООО "НГПС" КП от 17.06.2024 г. п.2</t>
  </si>
  <si>
    <t>380,65</t>
  </si>
  <si>
    <t>523,81</t>
  </si>
  <si>
    <t>207 834,36</t>
  </si>
  <si>
    <t>1 818 550,65</t>
  </si>
  <si>
    <t>Объем=302,1*1,26</t>
  </si>
  <si>
    <t>Цена=5500/8,75/1,2</t>
  </si>
  <si>
    <t>АО "НТПК" Счет №6846 от августа 2024 г. п.3</t>
  </si>
  <si>
    <t>779,24</t>
  </si>
  <si>
    <t>Цена=8182/8,75/1,2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</si>
  <si>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</si>
  <si>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</si>
  <si>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</si>
  <si>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</si>
  <si>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</si>
  <si>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</si>
  <si>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</si>
  <si>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</si>
  <si>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</si>
  <si>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</si>
  <si>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</si>
  <si>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</si>
  <si>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</si>
  <si>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</si>
  <si>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</si>
  <si>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</si>
  <si>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</si>
  <si>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</si>
  <si>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</si>
  <si>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</si>
  <si>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</si>
  <si>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</si>
  <si>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</si>
  <si>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</si>
  <si>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</si>
  <si>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ФССЦ-25.1.05.01-0002</t>
  </si>
  <si>
    <t>Накладка рельсовая двухголовая 2Р65</t>
  </si>
  <si>
    <t>145,30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</si>
  <si>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</si>
  <si>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</si>
  <si>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</si>
  <si>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</si>
  <si>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</si>
  <si>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</si>
  <si>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</si>
  <si>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-770</t>
  </si>
  <si>
    <t>-33 579,70</t>
  </si>
  <si>
    <t>-293 822,38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</si>
  <si>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</si>
  <si>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</si>
  <si>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</si>
  <si>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</si>
  <si>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</si>
  <si>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</si>
  <si>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</si>
  <si>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</si>
  <si>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</si>
  <si>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</si>
  <si>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</si>
  <si>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</si>
  <si>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</si>
  <si>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</si>
  <si>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-4 312,00</t>
  </si>
  <si>
    <t>-37 730,00</t>
  </si>
  <si>
    <t>АО "НТПК" Счет №6846 от августа 2024 г. п.6</t>
  </si>
  <si>
    <t>770</t>
  </si>
  <si>
    <t>12,57</t>
  </si>
  <si>
    <t>10 088,90</t>
  </si>
  <si>
    <t>88 277,88</t>
  </si>
  <si>
    <t>Цена=132/8,75/1,2</t>
  </si>
  <si>
    <t>-1 925,00</t>
  </si>
  <si>
    <t>-16 843,75</t>
  </si>
  <si>
    <t>АО "НТПК" Счет №6846 от августа 2024 г. п.5</t>
  </si>
  <si>
    <t>11,24</t>
  </si>
  <si>
    <t>9 021,42</t>
  </si>
  <si>
    <t>78 937,43</t>
  </si>
  <si>
    <t>Цена=118/8,75/1,2</t>
  </si>
  <si>
    <t>0,0877</t>
  </si>
  <si>
    <t>Объем=87,7 / 1000</t>
  </si>
  <si>
    <t>-102,61</t>
  </si>
  <si>
    <t>-20 194,67</t>
  </si>
  <si>
    <t>-176 703,36</t>
  </si>
  <si>
    <t>110,5</t>
  </si>
  <si>
    <t>60 332,84</t>
  </si>
  <si>
    <t>527 912,35</t>
  </si>
  <si>
    <t>Итого по разделу 1 Ремонт и устройство пути №3</t>
  </si>
  <si>
    <t xml:space="preserve">     Договорной коэффициент 1,125841</t>
  </si>
  <si>
    <t xml:space="preserve">     Итого с учетом доп. работ и затрат</t>
  </si>
  <si>
    <t>12.07.2024</t>
  </si>
  <si>
    <t xml:space="preserve">всего без НДС, с договорным коэффициентом </t>
  </si>
  <si>
    <t>Ремонт пути №3 от СП 24 до СП 35.</t>
  </si>
  <si>
    <t>Смета № 05, Ремонт пути №3 от СП 24 до СП 35.</t>
  </si>
  <si>
    <t>№05</t>
  </si>
  <si>
    <t>0,187</t>
  </si>
  <si>
    <t>Объем=187/1000</t>
  </si>
  <si>
    <t>-345</t>
  </si>
  <si>
    <t>-64 894,50</t>
  </si>
  <si>
    <t>-567 826,88</t>
  </si>
  <si>
    <t>345</t>
  </si>
  <si>
    <t>280 225,77</t>
  </si>
  <si>
    <t>2 451 975,49</t>
  </si>
  <si>
    <t>-1,032</t>
  </si>
  <si>
    <t>-11 298,34</t>
  </si>
  <si>
    <t>-98 860,48</t>
  </si>
  <si>
    <t>-0,643</t>
  </si>
  <si>
    <t>-7 625,34</t>
  </si>
  <si>
    <t>-66 721,73</t>
  </si>
  <si>
    <t>-0,123</t>
  </si>
  <si>
    <t>-1 282,15</t>
  </si>
  <si>
    <t>-11 218,81</t>
  </si>
  <si>
    <t>-60</t>
  </si>
  <si>
    <t>-8 718,00</t>
  </si>
  <si>
    <t>-76 282,50</t>
  </si>
  <si>
    <t>-374</t>
  </si>
  <si>
    <t>-131 348,80</t>
  </si>
  <si>
    <t>-1 149 302,00</t>
  </si>
  <si>
    <t>За декабрь, 2024 г.</t>
  </si>
  <si>
    <t>0,041</t>
  </si>
  <si>
    <t>0,0016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</si>
  <si>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</si>
  <si>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</si>
  <si>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</si>
  <si>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</si>
  <si>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27,56</t>
  </si>
  <si>
    <t>90,40</t>
  </si>
  <si>
    <t>1 266,50</t>
  </si>
  <si>
    <t>16,79</t>
  </si>
  <si>
    <t>140,87</t>
  </si>
  <si>
    <t>1 973,59</t>
  </si>
  <si>
    <t>0,219</t>
  </si>
  <si>
    <t>9,41</t>
  </si>
  <si>
    <t>131,83</t>
  </si>
  <si>
    <t>44,57</t>
  </si>
  <si>
    <t>129,70</t>
  </si>
  <si>
    <t>1 865,09</t>
  </si>
  <si>
    <t>0,01695</t>
  </si>
  <si>
    <t>0,1913</t>
  </si>
  <si>
    <t>210,43</t>
  </si>
  <si>
    <t>2 348,40</t>
  </si>
  <si>
    <t>20 548,50</t>
  </si>
  <si>
    <t>0,3387</t>
  </si>
  <si>
    <t>37,26</t>
  </si>
  <si>
    <t>4 309,11</t>
  </si>
  <si>
    <t>37 704,71</t>
  </si>
  <si>
    <t>0,593</t>
  </si>
  <si>
    <t>74,69</t>
  </si>
  <si>
    <t>40 780,63</t>
  </si>
  <si>
    <t>356 830,51</t>
  </si>
  <si>
    <t>0,063</t>
  </si>
  <si>
    <t>-115</t>
  </si>
  <si>
    <t>-21 631,50</t>
  </si>
  <si>
    <t>-189 275,63</t>
  </si>
  <si>
    <t>115</t>
  </si>
  <si>
    <t>93 408,59</t>
  </si>
  <si>
    <t>817 325,16</t>
  </si>
  <si>
    <t>-0,348</t>
  </si>
  <si>
    <t>-3 809,90</t>
  </si>
  <si>
    <t>-33 336,63</t>
  </si>
  <si>
    <t>0,301</t>
  </si>
  <si>
    <t>8 157,51</t>
  </si>
  <si>
    <t>71 378,21</t>
  </si>
  <si>
    <t>-0,217</t>
  </si>
  <si>
    <t>-2 573,40</t>
  </si>
  <si>
    <t>-22 517,25</t>
  </si>
  <si>
    <t>0,377</t>
  </si>
  <si>
    <t>13 112,09</t>
  </si>
  <si>
    <t>114 730,79</t>
  </si>
  <si>
    <t>-0,042</t>
  </si>
  <si>
    <t>-437,81</t>
  </si>
  <si>
    <t>-3 830,84</t>
  </si>
  <si>
    <t>1 253,61</t>
  </si>
  <si>
    <t>10 969,09</t>
  </si>
  <si>
    <t>-20</t>
  </si>
  <si>
    <t>-2 906,00</t>
  </si>
  <si>
    <t>-25 427,50</t>
  </si>
  <si>
    <t>0,248</t>
  </si>
  <si>
    <t>11 398,85</t>
  </si>
  <si>
    <t>99 739,94</t>
  </si>
  <si>
    <t>-150</t>
  </si>
  <si>
    <t>-6 541,50</t>
  </si>
  <si>
    <t>-57 238,13</t>
  </si>
  <si>
    <t>1,05</t>
  </si>
  <si>
    <t>44 430,60</t>
  </si>
  <si>
    <t>388 767,75</t>
  </si>
  <si>
    <t>-126</t>
  </si>
  <si>
    <t>-44 251,20</t>
  </si>
  <si>
    <t>-387 198,00</t>
  </si>
  <si>
    <t>5,32</t>
  </si>
  <si>
    <t>105 625,82</t>
  </si>
  <si>
    <t>924 225,93</t>
  </si>
  <si>
    <t>-840,00</t>
  </si>
  <si>
    <t>-7 350,00</t>
  </si>
  <si>
    <t>150</t>
  </si>
  <si>
    <t>1 965,37</t>
  </si>
  <si>
    <t>17 196,99</t>
  </si>
  <si>
    <t>-375,00</t>
  </si>
  <si>
    <t>-3 281,25</t>
  </si>
  <si>
    <t>1 757,42</t>
  </si>
  <si>
    <t>15 377,43</t>
  </si>
  <si>
    <t>0,0198</t>
  </si>
  <si>
    <t>-23,17</t>
  </si>
  <si>
    <t>-4 560,09</t>
  </si>
  <si>
    <t>-39 900,79</t>
  </si>
  <si>
    <t>38,5</t>
  </si>
  <si>
    <t>21 020,95</t>
  </si>
  <si>
    <t>183 933,31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</si>
  <si>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</si>
  <si>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</si>
  <si>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</si>
  <si>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0,25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</si>
  <si>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</si>
  <si>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</si>
  <si>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</si>
  <si>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</si>
  <si>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</si>
  <si>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</si>
  <si>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</si>
  <si>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</si>
  <si>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</si>
  <si>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</si>
  <si>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</si>
  <si>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</si>
  <si>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</si>
  <si>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</si>
  <si>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</si>
  <si>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</si>
  <si>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</si>
  <si>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</si>
  <si>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</si>
  <si>
    <t>декабрь</t>
  </si>
  <si>
    <t>Реестр актов выполненных работ к КС-3 №2 от 24.12.2024 г. (Договор  №3 от 12 июля 2024г)</t>
  </si>
  <si>
    <t>Выполнение СМР по Договору подряда № 3 от 12.07.2024. Ремонт пути №3 от СП 24 до СП 35.</t>
  </si>
  <si>
    <t>Гарантийное удержание 5%</t>
  </si>
  <si>
    <t>К оплате, с учетом авансового платежа и гарантийного удержания</t>
  </si>
  <si>
    <t>-</t>
  </si>
  <si>
    <t xml:space="preserve">К оплате, с учетом авансового платежа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</si>
</sst>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20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5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171" fontId="5" fillId="3" borderId="9" xfId="12" applyFont="1" applyFill="1" applyBorder="1" applyAlignment="1">
      <alignment horizontal="center"/>
    </xf>
    <xf numFmtId="0" fontId="46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46" fillId="0" borderId="0" xfId="0" applyFont="1"/>
    <xf numFmtId="0" fontId="49" fillId="0" borderId="0" xfId="0" applyFont="1"/>
    <xf numFmtId="0" fontId="48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0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0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0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1" fillId="0" borderId="4" xfId="0" applyNumberFormat="1" applyFont="1" applyBorder="1" applyAlignment="1">
      <alignment horizontal="center" vertical="top" wrapText="1"/>
    </xf>
    <xf numFmtId="49" fontId="51" fillId="0" borderId="5" xfId="0" applyNumberFormat="1" applyFont="1" applyBorder="1" applyAlignment="1">
      <alignment horizontal="center" vertical="top" wrapText="1"/>
    </xf>
    <xf numFmtId="49" fontId="51" fillId="0" borderId="5" xfId="0" applyNumberFormat="1" applyFont="1" applyBorder="1" applyAlignment="1">
      <alignment horizontal="left" vertical="top" wrapText="1"/>
    </xf>
    <xf numFmtId="49" fontId="51" fillId="0" borderId="5" xfId="0" applyNumberFormat="1" applyFont="1" applyBorder="1" applyAlignment="1">
      <alignment horizontal="right" vertical="top" wrapText="1"/>
    </xf>
    <xf numFmtId="49" fontId="51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1" fillId="0" borderId="0" xfId="0" applyNumberFormat="1" applyFont="1" applyAlignment="1">
      <alignment horizontal="center" vertical="top" wrapText="1"/>
    </xf>
    <xf numFmtId="49" fontId="51" fillId="0" borderId="0" xfId="0" applyNumberFormat="1" applyFont="1" applyAlignment="1">
      <alignment horizontal="left" vertical="top" wrapText="1"/>
    </xf>
    <xf numFmtId="0" fontId="51" fillId="0" borderId="5" xfId="0" applyFont="1" applyBorder="1" applyAlignment="1">
      <alignment horizontal="center" vertical="top" wrapText="1"/>
    </xf>
    <xf numFmtId="0" fontId="51" fillId="0" borderId="5" xfId="0" applyFont="1" applyBorder="1" applyAlignment="1">
      <alignment horizontal="right" vertical="top" wrapText="1"/>
    </xf>
    <xf numFmtId="2" fontId="51" fillId="0" borderId="5" xfId="0" applyNumberFormat="1" applyFont="1" applyBorder="1" applyAlignment="1">
      <alignment horizontal="right" vertical="top" wrapText="1"/>
    </xf>
    <xf numFmtId="4" fontId="51" fillId="0" borderId="6" xfId="0" applyNumberFormat="1" applyFont="1" applyBorder="1" applyAlignment="1">
      <alignment horizontal="right" vertical="top" wrapText="1"/>
    </xf>
    <xf numFmtId="2" fontId="51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1" fillId="0" borderId="7" xfId="0" applyNumberFormat="1" applyFont="1" applyBorder="1" applyAlignment="1">
      <alignment horizontal="center" vertical="top"/>
    </xf>
    <xf numFmtId="4" fontId="51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1" fillId="0" borderId="5" xfId="0" applyNumberFormat="1" applyFont="1" applyBorder="1" applyAlignment="1">
      <alignment horizontal="right" vertical="top"/>
    </xf>
    <xf numFmtId="0" fontId="51" fillId="0" borderId="5" xfId="0" applyFont="1" applyBorder="1" applyAlignment="1">
      <alignment horizontal="center" vertical="top"/>
    </xf>
    <xf numFmtId="0" fontId="51" fillId="0" borderId="6" xfId="0" applyFont="1" applyBorder="1" applyAlignment="1">
      <alignment horizontal="right" vertical="top"/>
    </xf>
    <xf numFmtId="0" fontId="51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1" fillId="0" borderId="0" xfId="0" applyNumberFormat="1" applyFont="1" applyAlignment="1">
      <alignment horizontal="right" vertical="top" wrapText="1"/>
    </xf>
    <xf numFmtId="4" fontId="51" fillId="0" borderId="0" xfId="0" applyNumberFormat="1" applyFont="1" applyAlignment="1">
      <alignment horizontal="right" vertical="top"/>
    </xf>
    <xf numFmtId="0" fontId="51" fillId="0" borderId="0" xfId="0" applyFont="1" applyAlignment="1">
      <alignment horizontal="center" vertical="top"/>
    </xf>
    <xf numFmtId="4" fontId="51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6" fillId="0" borderId="0" xfId="0" applyNumberFormat="1" applyFont="1"/>
    <xf numFmtId="49" fontId="46" fillId="0" borderId="5" xfId="0" applyNumberFormat="1" applyFont="1" applyBorder="1"/>
    <xf numFmtId="49" fontId="46" fillId="0" borderId="0" xfId="0" applyNumberFormat="1" applyFont="1" applyAlignment="1">
      <alignment vertical="center"/>
    </xf>
    <xf numFmtId="49" fontId="46" fillId="0" borderId="11" xfId="0" applyNumberFormat="1" applyFont="1" applyBorder="1" applyAlignment="1">
      <alignment horizontal="center" vertical="center" wrapText="1"/>
    </xf>
    <xf numFmtId="49" fontId="47" fillId="0" borderId="4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right" vertical="top" wrapText="1"/>
    </xf>
    <xf numFmtId="49" fontId="47" fillId="0" borderId="6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0" xfId="0" applyNumberFormat="1" applyFont="1" applyAlignment="1">
      <alignment horizontal="center" vertical="top" wrapText="1"/>
    </xf>
    <xf numFmtId="49" fontId="46" fillId="0" borderId="7" xfId="0" applyNumberFormat="1" applyFont="1" applyBorder="1"/>
    <xf numFmtId="49" fontId="46" fillId="0" borderId="0" xfId="0" applyNumberFormat="1" applyFont="1" applyAlignment="1">
      <alignment vertical="center" wrapText="1"/>
    </xf>
    <xf numFmtId="49" fontId="46" fillId="0" borderId="0" xfId="0" applyNumberFormat="1" applyFont="1" applyAlignment="1">
      <alignment horizontal="right" vertical="top" wrapText="1"/>
    </xf>
    <xf numFmtId="49" fontId="46" fillId="0" borderId="0" xfId="0" applyNumberFormat="1" applyFont="1" applyAlignment="1">
      <alignment horizontal="center" vertical="center" wrapText="1"/>
    </xf>
    <xf numFmtId="49" fontId="46" fillId="0" borderId="0" xfId="0" applyNumberFormat="1" applyFont="1" applyAlignment="1">
      <alignment horizontal="center" vertical="top" wrapText="1"/>
    </xf>
    <xf numFmtId="0" fontId="46" fillId="0" borderId="0" xfId="0" applyFont="1" applyAlignment="1">
      <alignment horizontal="center" vertical="top" wrapText="1"/>
    </xf>
    <xf numFmtId="2" fontId="46" fillId="0" borderId="0" xfId="0" applyNumberFormat="1" applyFont="1" applyAlignment="1">
      <alignment horizontal="right" vertical="top" wrapText="1"/>
    </xf>
    <xf numFmtId="2" fontId="46" fillId="0" borderId="0" xfId="0" applyNumberFormat="1" applyFont="1" applyAlignment="1">
      <alignment horizontal="center" vertical="top" wrapText="1"/>
    </xf>
    <xf numFmtId="4" fontId="46" fillId="0" borderId="8" xfId="0" applyNumberFormat="1" applyFont="1" applyBorder="1" applyAlignment="1">
      <alignment horizontal="right" vertical="top" wrapText="1"/>
    </xf>
    <xf numFmtId="49" fontId="46" fillId="0" borderId="7" xfId="0" applyNumberFormat="1" applyFont="1" applyBorder="1" applyAlignment="1">
      <alignment horizontal="right" vertical="top"/>
    </xf>
    <xf numFmtId="1" fontId="46" fillId="0" borderId="0" xfId="0" applyNumberFormat="1" applyFont="1" applyAlignment="1">
      <alignment horizontal="center" vertical="top" wrapText="1"/>
    </xf>
    <xf numFmtId="166" fontId="46" fillId="0" borderId="0" xfId="0" applyNumberFormat="1" applyFont="1" applyAlignment="1">
      <alignment horizontal="center" vertical="top" wrapText="1"/>
    </xf>
    <xf numFmtId="0" fontId="46" fillId="0" borderId="0" xfId="0" applyFont="1" applyAlignment="1">
      <alignment horizontal="right" vertical="top" wrapText="1"/>
    </xf>
    <xf numFmtId="0" fontId="46" fillId="0" borderId="8" xfId="0" applyFont="1" applyBorder="1" applyAlignment="1">
      <alignment horizontal="right" vertical="top" wrapText="1"/>
    </xf>
    <xf numFmtId="49" fontId="46" fillId="0" borderId="7" xfId="0" applyNumberFormat="1" applyFont="1" applyBorder="1" applyAlignment="1">
      <alignment horizontal="center" vertical="top"/>
    </xf>
    <xf numFmtId="49" fontId="46" fillId="0" borderId="5" xfId="0" applyNumberFormat="1" applyFont="1" applyBorder="1" applyAlignment="1">
      <alignment horizontal="center" vertical="top" wrapText="1"/>
    </xf>
    <xf numFmtId="0" fontId="46" fillId="0" borderId="5" xfId="0" applyFont="1" applyBorder="1" applyAlignment="1">
      <alignment horizontal="center" vertical="top" wrapText="1"/>
    </xf>
    <xf numFmtId="2" fontId="46" fillId="0" borderId="5" xfId="0" applyNumberFormat="1" applyFont="1" applyBorder="1" applyAlignment="1">
      <alignment horizontal="right" vertical="top" wrapText="1"/>
    </xf>
    <xf numFmtId="4" fontId="46" fillId="0" borderId="6" xfId="0" applyNumberFormat="1" applyFont="1" applyBorder="1" applyAlignment="1">
      <alignment horizontal="right" vertical="top" wrapText="1"/>
    </xf>
    <xf numFmtId="0" fontId="47" fillId="0" borderId="5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right" vertical="top" wrapText="1"/>
    </xf>
    <xf numFmtId="4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4" fontId="46" fillId="0" borderId="0" xfId="0" applyNumberFormat="1" applyFont="1" applyAlignment="1">
      <alignment horizontal="right" vertical="top" wrapText="1"/>
    </xf>
    <xf numFmtId="2" fontId="46" fillId="0" borderId="8" xfId="0" applyNumberFormat="1" applyFont="1" applyBorder="1" applyAlignment="1">
      <alignment horizontal="right" vertical="top" wrapText="1"/>
    </xf>
    <xf numFmtId="164" fontId="46" fillId="0" borderId="0" xfId="0" applyNumberFormat="1" applyFont="1" applyAlignment="1">
      <alignment horizontal="center" vertical="top" wrapText="1"/>
    </xf>
    <xf numFmtId="4" fontId="46" fillId="0" borderId="5" xfId="0" applyNumberFormat="1" applyFont="1" applyBorder="1" applyAlignment="1">
      <alignment horizontal="right" vertical="top" wrapText="1"/>
    </xf>
    <xf numFmtId="165" fontId="46" fillId="0" borderId="0" xfId="0" applyNumberFormat="1" applyFont="1" applyAlignment="1">
      <alignment horizontal="center" vertical="top" wrapText="1"/>
    </xf>
    <xf numFmtId="169" fontId="46" fillId="0" borderId="0" xfId="0" applyNumberFormat="1" applyFont="1" applyAlignment="1">
      <alignment horizontal="center" vertical="top" wrapText="1"/>
    </xf>
    <xf numFmtId="167" fontId="46" fillId="0" borderId="0" xfId="0" applyNumberFormat="1" applyFont="1" applyAlignment="1">
      <alignment horizontal="center" vertical="top" wrapText="1"/>
    </xf>
    <xf numFmtId="168" fontId="46" fillId="0" borderId="0" xfId="0" applyNumberFormat="1" applyFont="1" applyAlignment="1">
      <alignment horizontal="center" vertical="top" wrapText="1"/>
    </xf>
    <xf numFmtId="2" fontId="47" fillId="0" borderId="5" xfId="0" applyNumberFormat="1" applyFont="1" applyBorder="1" applyAlignment="1">
      <alignment horizontal="right" vertical="top" wrapText="1"/>
    </xf>
    <xf numFmtId="2" fontId="46" fillId="0" borderId="6" xfId="0" applyNumberFormat="1" applyFont="1" applyBorder="1" applyAlignment="1">
      <alignment horizontal="right" vertical="top" wrapText="1"/>
    </xf>
    <xf numFmtId="2" fontId="47" fillId="0" borderId="6" xfId="0" applyNumberFormat="1" applyFont="1" applyBorder="1" applyAlignment="1">
      <alignment horizontal="right" vertical="top" wrapText="1"/>
    </xf>
    <xf numFmtId="49" fontId="46" fillId="0" borderId="4" xfId="0" applyNumberFormat="1" applyFont="1" applyBorder="1"/>
    <xf numFmtId="4" fontId="47" fillId="0" borderId="5" xfId="0" applyNumberFormat="1" applyFont="1" applyBorder="1" applyAlignment="1">
      <alignment horizontal="right" vertical="top"/>
    </xf>
    <xf numFmtId="0" fontId="47" fillId="0" borderId="5" xfId="0" applyFont="1" applyBorder="1" applyAlignment="1">
      <alignment horizontal="center" vertical="top"/>
    </xf>
    <xf numFmtId="0" fontId="47" fillId="0" borderId="6" xfId="0" applyFont="1" applyBorder="1" applyAlignment="1">
      <alignment horizontal="right" vertical="top"/>
    </xf>
    <xf numFmtId="0" fontId="47" fillId="0" borderId="5" xfId="0" applyFont="1" applyBorder="1" applyAlignment="1">
      <alignment horizontal="right" vertical="top"/>
    </xf>
    <xf numFmtId="4" fontId="46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center" vertical="top"/>
    </xf>
    <xf numFmtId="4" fontId="46" fillId="0" borderId="8" xfId="0" applyNumberFormat="1" applyFont="1" applyBorder="1" applyAlignment="1">
      <alignment horizontal="right" vertical="top"/>
    </xf>
    <xf numFmtId="0" fontId="46" fillId="0" borderId="0" xfId="0" applyFont="1" applyAlignment="1">
      <alignment horizontal="right" vertical="top"/>
    </xf>
    <xf numFmtId="0" fontId="46" fillId="0" borderId="8" xfId="0" applyFont="1" applyBorder="1" applyAlignment="1">
      <alignment horizontal="right" vertical="top"/>
    </xf>
    <xf numFmtId="49" fontId="47" fillId="0" borderId="0" xfId="0" applyNumberFormat="1" applyFont="1" applyAlignment="1">
      <alignment horizontal="right" vertical="top" wrapText="1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6" fillId="0" borderId="9" xfId="0" applyNumberFormat="1" applyFont="1" applyBorder="1" applyAlignment="1">
      <alignment horizontal="center" vertical="center"/>
    </xf>
    <xf numFmtId="49" fontId="46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0" xfId="0" applyNumberFormat="1" applyFont="1" applyAlignment="1">
      <alignment horizontal="left" vertical="top" wrapText="1"/>
    </xf>
    <xf numFmtId="0" fontId="19" fillId="2" borderId="9" xfId="8" applyFont="1" applyFill="1" applyBorder="1" applyAlignment="1">
      <alignment horizontal="left" vertical="center" wrapText="1"/>
    </xf>
    <xf numFmtId="170" fontId="17" fillId="0" borderId="0" xfId="9" applyNumberFormat="1"/>
    <xf numFmtId="4" fontId="19" fillId="0" borderId="9" xfId="8" applyNumberFormat="1" applyFont="1" applyBorder="1" applyAlignment="1">
      <alignment horizontal="center" vertical="center"/>
    </xf>
    <xf numFmtId="2" fontId="52" fillId="0" borderId="0" xfId="0" applyNumberFormat="1" applyFont="1"/>
    <xf numFmtId="49" fontId="10" fillId="0" borderId="0" xfId="0" applyNumberFormat="1" applyFont="1" applyAlignment="1">
      <alignment horizontal="center"/>
    </xf>
    <xf numFmtId="49" fontId="46" fillId="0" borderId="9" xfId="0" applyNumberFormat="1" applyFont="1" applyBorder="1" applyAlignment="1">
      <alignment horizontal="center" vertical="center"/>
    </xf>
    <xf numFmtId="49" fontId="46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0" xfId="0" applyNumberFormat="1" applyFont="1" applyAlignment="1">
      <alignment horizontal="left" vertical="top" wrapText="1"/>
    </xf>
    <xf numFmtId="2" fontId="46" fillId="0" borderId="0" xfId="0" applyNumberFormat="1" applyFont="1" applyAlignment="1">
      <alignment horizontal="right" vertical="top"/>
    </xf>
    <xf numFmtId="4" fontId="0" fillId="0" borderId="0" xfId="0" applyNumberFormat="1"/>
    <xf numFmtId="4" fontId="47" fillId="2" borderId="8" xfId="0" applyNumberFormat="1" applyFont="1" applyFill="1" applyBorder="1" applyAlignment="1">
      <alignment horizontal="right" vertical="top"/>
    </xf>
    <xf numFmtId="0" fontId="37" fillId="0" borderId="0" xfId="17" applyFont="1" applyAlignment="1">
      <alignment horizontal="center" vertical="center"/>
    </xf>
    <xf numFmtId="0" fontId="27" fillId="0" borderId="1" xfId="11" applyFont="1" applyBorder="1"/>
    <xf numFmtId="0" fontId="27" fillId="0" borderId="2" xfId="11" applyFont="1" applyBorder="1"/>
    <xf numFmtId="0" fontId="4" fillId="0" borderId="0" xfId="11" applyFont="1" applyAlignment="1">
      <alignment horizontal="right"/>
    </xf>
    <xf numFmtId="0" fontId="5" fillId="0" borderId="0" xfId="11" applyFont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49" fontId="41" fillId="0" borderId="11" xfId="16" applyNumberFormat="1" applyFont="1" applyBorder="1"/>
    <xf numFmtId="171" fontId="43" fillId="0" borderId="11" xfId="12" applyFont="1" applyBorder="1"/>
    <xf numFmtId="171" fontId="43" fillId="0" borderId="11" xfId="12" applyFont="1" applyBorder="1" applyAlignment="1">
      <alignment horizontal="center" vertical="center"/>
    </xf>
    <xf numFmtId="171" fontId="43" fillId="0" borderId="11" xfId="11" applyNumberFormat="1" applyFont="1" applyBorder="1" applyAlignment="1">
      <alignment horizontal="center" vertical="center"/>
    </xf>
    <xf numFmtId="0" fontId="22" fillId="2" borderId="0" xfId="11" applyFont="1" applyFill="1" applyAlignment="1">
      <alignment vertical="center"/>
    </xf>
    <xf numFmtId="0" fontId="4" fillId="2" borderId="0" xfId="11" applyFont="1" applyFill="1" applyAlignment="1">
      <alignment vertical="center"/>
    </xf>
    <xf numFmtId="4" fontId="31" fillId="0" borderId="0" xfId="12" applyNumberFormat="1" applyFont="1" applyAlignment="1">
      <alignment horizontal="left" vertic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2" borderId="10" xfId="11" applyFont="1" applyFill="1" applyBorder="1" applyAlignment="1">
      <alignment horizontal="left" vertical="center" wrapText="1"/>
    </xf>
    <xf numFmtId="0" fontId="37" fillId="0" borderId="0" xfId="17" applyFont="1" applyAlignment="1">
      <alignment horizontal="center" vertic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4" fontId="34" fillId="0" borderId="0" xfId="15" applyNumberFormat="1" applyFont="1" applyAlignment="1">
      <alignment horizontal="center" vertical="top" wrapText="1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35" fillId="0" borderId="0" xfId="16" applyAlignment="1">
      <alignment horizontal="center" vertical="center" wrapText="1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30" fillId="0" borderId="0" xfId="11" applyFont="1"/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5" fillId="0" borderId="0" xfId="11" applyFont="1" applyAlignment="1">
      <alignment horizontal="center"/>
    </xf>
    <xf numFmtId="0" fontId="4" fillId="0" borderId="0" xfId="11" applyFont="1" applyAlignment="1">
      <alignment horizontal="right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32" fillId="0" borderId="5" xfId="11" applyFont="1" applyBorder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2" fillId="0" borderId="0" xfId="11" applyFont="1" applyAlignment="1">
      <alignment horizontal="left" vertical="center" wrapText="1"/>
    </xf>
    <xf numFmtId="0" fontId="22" fillId="0" borderId="8" xfId="11" applyFont="1" applyBorder="1" applyAlignment="1">
      <alignment horizontal="left" vertical="center" wrapText="1"/>
    </xf>
    <xf numFmtId="0" fontId="27" fillId="0" borderId="1" xfId="11" applyFont="1" applyBorder="1" applyAlignment="1">
      <alignment wrapText="1"/>
    </xf>
    <xf numFmtId="0" fontId="27" fillId="0" borderId="2" xfId="11" applyFont="1" applyBorder="1" applyAlignment="1">
      <alignment wrapText="1"/>
    </xf>
    <xf numFmtId="0" fontId="27" fillId="0" borderId="3" xfId="11" applyFont="1" applyBorder="1" applyAlignment="1">
      <alignment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6" fillId="2" borderId="10" xfId="3" applyFont="1" applyFill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47" fillId="0" borderId="0" xfId="0" applyNumberFormat="1" applyFont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0" fontId="47" fillId="0" borderId="5" xfId="0" applyFont="1" applyBorder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8" xfId="0" applyFont="1" applyBorder="1" applyAlignment="1">
      <alignment horizontal="left" vertical="top" wrapText="1"/>
    </xf>
    <xf numFmtId="49" fontId="46" fillId="0" borderId="8" xfId="0" applyNumberFormat="1" applyFont="1" applyBorder="1" applyAlignment="1">
      <alignment horizontal="left" vertical="top" wrapText="1"/>
    </xf>
    <xf numFmtId="0" fontId="47" fillId="0" borderId="1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49" fontId="46" fillId="0" borderId="9" xfId="0" applyNumberFormat="1" applyFont="1" applyBorder="1" applyAlignment="1">
      <alignment horizontal="center" vertical="center"/>
    </xf>
    <xf numFmtId="49" fontId="46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51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51" fillId="0" borderId="5" xfId="0" applyNumberFormat="1" applyFont="1" applyBorder="1" applyAlignment="1">
      <alignment horizontal="left" vertical="top" wrapText="1"/>
    </xf>
    <xf numFmtId="0" fontId="51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2&#8470;1_12.24_&#1082;&#1089;-3,2_&#1051;&#1057;&#1056;%20&#8470;_&#1050;&#1086;&#1083;&#1086;&#1084;&#1085;&#1072;_&#1057;&#1055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"/>
      <sheetName val="р1"/>
      <sheetName val="ЛСР  Ремонт пути №3_на подп (2)"/>
      <sheetName val="КС3№2"/>
      <sheetName val="р2"/>
      <sheetName val="кс-2 №2_ЛСР 01"/>
    </sheetNames>
    <sheetDataSet>
      <sheetData sheetId="0"/>
      <sheetData sheetId="1">
        <row r="11">
          <cell r="F11">
            <v>19596860.219999999</v>
          </cell>
          <cell r="H11">
            <v>23516232.263999999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4E31-7F83-4348-AF7E-E8C365A6E70B}">
  <dimension ref="A1:Q97"/>
  <sheetViews>
    <sheetView view="pageBreakPreview" topLeftCell="A9" zoomScaleNormal="100" zoomScaleSheetLayoutView="100" workbookViewId="0">
      <selection activeCell="D86" sqref="D86:E86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20.2851562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136</v>
      </c>
    </row>
    <row r="2" spans="1:14" x14ac:dyDescent="0.2">
      <c r="G2" s="46"/>
      <c r="H2" s="47" t="s">
        <v>137</v>
      </c>
    </row>
    <row r="3" spans="1:14" x14ac:dyDescent="0.2">
      <c r="G3" s="46"/>
      <c r="H3" s="47" t="s">
        <v>138</v>
      </c>
    </row>
    <row r="4" spans="1:14" ht="9.75" customHeight="1" x14ac:dyDescent="0.2"/>
    <row r="5" spans="1:14" ht="16.350000000000001" customHeight="1" x14ac:dyDescent="0.2">
      <c r="G5" s="396"/>
      <c r="H5" s="50" t="s">
        <v>0</v>
      </c>
    </row>
    <row r="6" spans="1:14" x14ac:dyDescent="0.2">
      <c r="G6" s="398" t="s">
        <v>1</v>
      </c>
      <c r="H6" s="52" t="s">
        <v>139</v>
      </c>
    </row>
    <row r="7" spans="1:14" ht="25.9" customHeight="1" x14ac:dyDescent="0.2">
      <c r="A7" s="45" t="s">
        <v>3</v>
      </c>
      <c r="C7" s="410"/>
      <c r="D7" s="410"/>
      <c r="E7" s="410"/>
      <c r="F7" s="410"/>
      <c r="G7" s="398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398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140</v>
      </c>
      <c r="B9" s="56"/>
      <c r="C9" s="411" t="s">
        <v>299</v>
      </c>
      <c r="D9" s="411"/>
      <c r="E9" s="411"/>
      <c r="F9" s="411"/>
      <c r="G9" s="398" t="s">
        <v>4</v>
      </c>
      <c r="H9" s="212" t="s">
        <v>296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294</v>
      </c>
      <c r="B11" s="56"/>
      <c r="C11" s="412" t="s">
        <v>300</v>
      </c>
      <c r="D11" s="412"/>
      <c r="E11" s="412"/>
      <c r="F11" s="412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398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141</v>
      </c>
      <c r="B13" s="56"/>
      <c r="C13" s="410" t="s">
        <v>142</v>
      </c>
      <c r="D13" s="410"/>
      <c r="E13" s="410"/>
      <c r="F13" s="410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143</v>
      </c>
      <c r="B14" s="56"/>
      <c r="C14" s="413" t="s">
        <v>755</v>
      </c>
      <c r="D14" s="413"/>
      <c r="E14" s="413"/>
      <c r="F14" s="413"/>
      <c r="G14" s="60"/>
      <c r="H14" s="53"/>
      <c r="I14" s="61"/>
    </row>
    <row r="15" spans="1:14" ht="78" customHeight="1" x14ac:dyDescent="0.2">
      <c r="D15" s="45" t="s">
        <v>144</v>
      </c>
      <c r="E15" s="62"/>
      <c r="F15" s="62"/>
      <c r="G15" s="63" t="s">
        <v>145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395" t="s">
        <v>146</v>
      </c>
      <c r="G16" s="398" t="s">
        <v>147</v>
      </c>
      <c r="H16" s="53"/>
    </row>
    <row r="17" spans="1:16" s="46" customFormat="1" ht="15" customHeight="1" thickBot="1" x14ac:dyDescent="0.25">
      <c r="D17" s="60"/>
      <c r="E17" s="60"/>
      <c r="F17" s="398" t="s">
        <v>148</v>
      </c>
      <c r="G17" s="63" t="s">
        <v>16</v>
      </c>
      <c r="H17" s="65" t="s">
        <v>49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45485</v>
      </c>
    </row>
    <row r="19" spans="1:16" s="46" customFormat="1" ht="15" customHeight="1" x14ac:dyDescent="0.2">
      <c r="C19" s="66"/>
      <c r="D19" s="69"/>
      <c r="F19" s="395"/>
      <c r="G19" s="398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144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149</v>
      </c>
      <c r="F22" s="75" t="s">
        <v>150</v>
      </c>
      <c r="G22" s="408" t="s">
        <v>21</v>
      </c>
      <c r="H22" s="409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1</v>
      </c>
      <c r="F24" s="204">
        <v>45630</v>
      </c>
      <c r="G24" s="82">
        <v>45485</v>
      </c>
      <c r="H24" s="81">
        <f>F24</f>
        <v>45630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396" t="s">
        <v>151</v>
      </c>
    </row>
    <row r="27" spans="1:16" x14ac:dyDescent="0.2">
      <c r="D27" s="86"/>
      <c r="E27" s="396" t="s">
        <v>152</v>
      </c>
      <c r="F27" s="86"/>
      <c r="G27" s="86"/>
    </row>
    <row r="28" spans="1:16" ht="20.25" customHeight="1" x14ac:dyDescent="0.2">
      <c r="A28" s="199" t="s">
        <v>27</v>
      </c>
      <c r="B28" s="415" t="s">
        <v>153</v>
      </c>
      <c r="C28" s="416"/>
      <c r="D28" s="417"/>
      <c r="E28" s="397" t="s">
        <v>154</v>
      </c>
      <c r="F28" s="88" t="s">
        <v>155</v>
      </c>
      <c r="G28" s="89"/>
      <c r="H28" s="90"/>
      <c r="J28" s="418" t="s">
        <v>531</v>
      </c>
      <c r="K28" s="418"/>
      <c r="L28" s="418"/>
      <c r="M28" s="418"/>
      <c r="N28" s="418"/>
      <c r="O28" s="392"/>
      <c r="P28" s="392"/>
    </row>
    <row r="29" spans="1:16" ht="24.75" customHeight="1" x14ac:dyDescent="0.2">
      <c r="A29" s="200" t="s">
        <v>156</v>
      </c>
      <c r="B29" s="419" t="s">
        <v>157</v>
      </c>
      <c r="C29" s="420"/>
      <c r="D29" s="421"/>
      <c r="E29" s="92"/>
      <c r="F29" s="399" t="s">
        <v>158</v>
      </c>
      <c r="G29" s="94"/>
      <c r="H29" s="399" t="s">
        <v>159</v>
      </c>
      <c r="J29" s="422" t="s">
        <v>207</v>
      </c>
      <c r="K29" s="422"/>
      <c r="L29" s="198">
        <v>29206115.32</v>
      </c>
      <c r="M29" s="174"/>
      <c r="N29" s="175"/>
      <c r="O29" s="180"/>
      <c r="P29" s="180"/>
    </row>
    <row r="30" spans="1:16" ht="17.25" customHeight="1" x14ac:dyDescent="0.25">
      <c r="A30" s="200" t="s">
        <v>160</v>
      </c>
      <c r="B30" s="419"/>
      <c r="C30" s="420"/>
      <c r="D30" s="421"/>
      <c r="E30" s="92"/>
      <c r="F30" s="399" t="s">
        <v>161</v>
      </c>
      <c r="G30" s="91" t="s">
        <v>162</v>
      </c>
      <c r="H30" s="399" t="s">
        <v>163</v>
      </c>
      <c r="J30" s="177"/>
      <c r="K30" s="179" t="s">
        <v>208</v>
      </c>
      <c r="L30" s="179" t="s">
        <v>209</v>
      </c>
      <c r="M30" s="197" t="s">
        <v>215</v>
      </c>
      <c r="N30" s="197" t="s">
        <v>216</v>
      </c>
      <c r="O30" s="392" t="s">
        <v>291</v>
      </c>
      <c r="P30" s="392"/>
    </row>
    <row r="31" spans="1:16" x14ac:dyDescent="0.2">
      <c r="A31" s="95"/>
      <c r="B31" s="423"/>
      <c r="C31" s="424"/>
      <c r="D31" s="425"/>
      <c r="E31" s="96"/>
      <c r="F31" s="97" t="s">
        <v>164</v>
      </c>
      <c r="G31" s="98"/>
      <c r="H31" s="97" t="s">
        <v>165</v>
      </c>
      <c r="J31" s="207" t="s">
        <v>532</v>
      </c>
      <c r="K31" s="205">
        <f>[1]р1!F11</f>
        <v>19596860.219999999</v>
      </c>
      <c r="L31" s="205">
        <f>K31*1.2</f>
        <v>23516232.263999999</v>
      </c>
      <c r="M31" s="183">
        <v>1</v>
      </c>
      <c r="N31" s="182">
        <v>1</v>
      </c>
      <c r="O31" s="180">
        <f>[1]р1!H11</f>
        <v>23516232.263999999</v>
      </c>
      <c r="P31" s="180">
        <f>L31-O31</f>
        <v>0</v>
      </c>
    </row>
    <row r="32" spans="1:16" ht="13.5" thickBot="1" x14ac:dyDescent="0.25">
      <c r="A32" s="99">
        <v>1</v>
      </c>
      <c r="B32" s="427">
        <v>2</v>
      </c>
      <c r="C32" s="428"/>
      <c r="D32" s="429"/>
      <c r="E32" s="99">
        <v>3</v>
      </c>
      <c r="F32" s="99">
        <v>4</v>
      </c>
      <c r="G32" s="99">
        <v>5</v>
      </c>
      <c r="H32" s="99">
        <v>6</v>
      </c>
      <c r="J32" s="207"/>
      <c r="K32" s="206"/>
      <c r="L32" s="205"/>
      <c r="M32" s="183"/>
      <c r="N32" s="182"/>
      <c r="O32" s="180"/>
      <c r="P32" s="392"/>
    </row>
    <row r="33" spans="1:17" ht="27" customHeight="1" thickBot="1" x14ac:dyDescent="0.25">
      <c r="A33" s="100"/>
      <c r="B33" s="430" t="s">
        <v>166</v>
      </c>
      <c r="C33" s="431"/>
      <c r="D33" s="432"/>
      <c r="E33" s="101" t="s">
        <v>167</v>
      </c>
      <c r="F33" s="102">
        <f>F34</f>
        <v>19596860.219999999</v>
      </c>
      <c r="G33" s="102">
        <f>G34</f>
        <v>19596860.219999999</v>
      </c>
      <c r="H33" s="102">
        <f>H34</f>
        <v>19596860.219999999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18.75" customHeight="1" x14ac:dyDescent="0.2">
      <c r="A34" s="103" t="s">
        <v>41</v>
      </c>
      <c r="B34" s="433" t="s">
        <v>168</v>
      </c>
      <c r="C34" s="434"/>
      <c r="D34" s="435"/>
      <c r="E34" s="95"/>
      <c r="F34" s="104">
        <f>G34</f>
        <v>19596860.219999999</v>
      </c>
      <c r="G34" s="105">
        <f>K31+K32+K33</f>
        <v>19596860.219999999</v>
      </c>
      <c r="H34" s="195">
        <f>K31</f>
        <v>19596860.219999999</v>
      </c>
      <c r="I34" s="48"/>
      <c r="J34" s="203"/>
      <c r="K34" s="181"/>
      <c r="L34" s="181"/>
      <c r="M34" s="186"/>
      <c r="N34" s="185"/>
      <c r="O34" s="392"/>
      <c r="P34" s="392"/>
    </row>
    <row r="35" spans="1:17" hidden="1" x14ac:dyDescent="0.2">
      <c r="A35" s="103" t="s">
        <v>25</v>
      </c>
      <c r="B35" s="433" t="s">
        <v>168</v>
      </c>
      <c r="C35" s="434"/>
      <c r="D35" s="435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211</v>
      </c>
      <c r="K35" s="181"/>
      <c r="L35" s="181"/>
      <c r="M35" s="186"/>
      <c r="N35" s="182"/>
      <c r="O35" s="392"/>
      <c r="P35" s="392"/>
    </row>
    <row r="36" spans="1:17" hidden="1" x14ac:dyDescent="0.2">
      <c r="A36" s="103" t="s">
        <v>49</v>
      </c>
      <c r="B36" s="433" t="s">
        <v>169</v>
      </c>
      <c r="C36" s="434"/>
      <c r="D36" s="435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212</v>
      </c>
      <c r="K36" s="181"/>
      <c r="L36" s="181"/>
      <c r="M36" s="186"/>
      <c r="N36" s="182"/>
      <c r="O36" s="414"/>
      <c r="P36" s="414"/>
    </row>
    <row r="37" spans="1:17" hidden="1" x14ac:dyDescent="0.2">
      <c r="A37" s="103" t="s">
        <v>51</v>
      </c>
      <c r="B37" s="433" t="s">
        <v>170</v>
      </c>
      <c r="C37" s="434"/>
      <c r="D37" s="435"/>
      <c r="E37" s="95"/>
      <c r="F37" s="104"/>
      <c r="G37" s="105"/>
      <c r="H37" s="106"/>
      <c r="I37" s="48"/>
      <c r="J37" s="203" t="s">
        <v>213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33" t="s">
        <v>171</v>
      </c>
      <c r="C38" s="434"/>
      <c r="D38" s="435"/>
      <c r="E38" s="95"/>
      <c r="F38" s="104"/>
      <c r="G38" s="105"/>
      <c r="H38" s="106"/>
      <c r="I38" s="48"/>
      <c r="J38" s="203" t="s">
        <v>214</v>
      </c>
      <c r="K38" s="181"/>
      <c r="L38" s="181"/>
      <c r="M38" s="186"/>
      <c r="N38" s="183"/>
      <c r="O38" s="392"/>
      <c r="P38" s="392"/>
    </row>
    <row r="39" spans="1:17" hidden="1" x14ac:dyDescent="0.2">
      <c r="A39" s="103" t="s">
        <v>66</v>
      </c>
      <c r="B39" s="433" t="s">
        <v>172</v>
      </c>
      <c r="C39" s="434"/>
      <c r="D39" s="435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210</v>
      </c>
      <c r="K39" s="181"/>
      <c r="L39" s="181"/>
      <c r="M39" s="186"/>
      <c r="N39" s="182"/>
      <c r="O39" s="392"/>
      <c r="P39" s="392"/>
    </row>
    <row r="40" spans="1:17" ht="14.25" customHeight="1" x14ac:dyDescent="0.2">
      <c r="A40" s="109"/>
      <c r="E40" s="426" t="s">
        <v>173</v>
      </c>
      <c r="F40" s="426"/>
      <c r="G40" s="426"/>
      <c r="H40" s="110">
        <f>H33</f>
        <v>19596860.219999999</v>
      </c>
      <c r="I40" s="48"/>
      <c r="J40" s="203"/>
      <c r="K40" s="181"/>
      <c r="L40" s="181"/>
      <c r="M40" s="186"/>
      <c r="N40" s="184"/>
      <c r="O40" s="392"/>
      <c r="P40" s="392"/>
    </row>
    <row r="41" spans="1:17" ht="14.25" customHeight="1" x14ac:dyDescent="0.2">
      <c r="A41" s="109"/>
      <c r="E41" s="426" t="s">
        <v>174</v>
      </c>
      <c r="F41" s="426"/>
      <c r="G41" s="426"/>
      <c r="H41" s="110">
        <f>ROUND(H40*0.2,2)</f>
        <v>3919372.04</v>
      </c>
      <c r="I41" s="48"/>
      <c r="J41" s="203"/>
      <c r="K41" s="181"/>
      <c r="L41" s="181"/>
      <c r="M41" s="186"/>
      <c r="N41" s="184"/>
      <c r="O41" s="180"/>
      <c r="P41" s="392"/>
    </row>
    <row r="42" spans="1:17" ht="14.25" customHeight="1" x14ac:dyDescent="0.2">
      <c r="A42" s="109"/>
      <c r="E42" s="426" t="s">
        <v>175</v>
      </c>
      <c r="F42" s="426"/>
      <c r="G42" s="426"/>
      <c r="H42" s="110">
        <f>H40+H41</f>
        <v>23516232.259999998</v>
      </c>
      <c r="I42" s="48"/>
      <c r="J42" s="203"/>
      <c r="K42" s="181"/>
      <c r="L42" s="181"/>
      <c r="M42" s="186"/>
      <c r="N42" s="182"/>
      <c r="O42" s="392"/>
      <c r="P42" s="392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392"/>
      <c r="P43" s="392"/>
    </row>
    <row r="44" spans="1:17" ht="12.75" hidden="1" customHeight="1" x14ac:dyDescent="0.2">
      <c r="A44" s="112" t="s">
        <v>176</v>
      </c>
      <c r="B44" s="118"/>
      <c r="C44" s="118"/>
      <c r="D44" s="119" t="s">
        <v>177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392"/>
      <c r="P44" s="392"/>
    </row>
    <row r="45" spans="1:17" ht="12.75" hidden="1" customHeight="1" x14ac:dyDescent="0.2">
      <c r="A45" s="52"/>
      <c r="B45" s="121"/>
      <c r="C45" s="121"/>
      <c r="D45" s="394" t="s">
        <v>178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392"/>
      <c r="P45" s="392"/>
    </row>
    <row r="46" spans="1:17" ht="12.75" hidden="1" customHeight="1" x14ac:dyDescent="0.2">
      <c r="A46" s="52"/>
      <c r="B46" s="121"/>
      <c r="C46" s="121"/>
      <c r="D46" s="394" t="s">
        <v>179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392"/>
      <c r="P46" s="392"/>
    </row>
    <row r="47" spans="1:17" ht="12.75" hidden="1" customHeight="1" x14ac:dyDescent="0.2">
      <c r="A47" s="52"/>
      <c r="B47" s="121"/>
      <c r="C47" s="121"/>
      <c r="D47" s="394" t="s">
        <v>177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392"/>
      <c r="P47" s="392"/>
    </row>
    <row r="48" spans="1:17" ht="12.75" hidden="1" customHeight="1" x14ac:dyDescent="0.2">
      <c r="A48" s="52"/>
      <c r="B48" s="121"/>
      <c r="C48" s="121"/>
      <c r="D48" s="394" t="s">
        <v>180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392"/>
      <c r="P48" s="392"/>
    </row>
    <row r="49" spans="1:16" ht="12.75" hidden="1" customHeight="1" x14ac:dyDescent="0.2">
      <c r="A49" s="103" t="s">
        <v>181</v>
      </c>
      <c r="B49" s="125"/>
      <c r="C49" s="125"/>
      <c r="D49" s="114" t="s">
        <v>177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392"/>
      <c r="P49" s="392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392"/>
      <c r="P50" s="392"/>
    </row>
    <row r="51" spans="1:16" ht="12.75" hidden="1" customHeight="1" x14ac:dyDescent="0.2">
      <c r="A51" s="103" t="s">
        <v>182</v>
      </c>
      <c r="B51" s="125"/>
      <c r="C51" s="125"/>
      <c r="D51" s="114" t="s">
        <v>183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392"/>
      <c r="P51" s="392"/>
    </row>
    <row r="52" spans="1:16" ht="15.75" hidden="1" customHeight="1" x14ac:dyDescent="0.2">
      <c r="A52" s="103"/>
      <c r="B52" s="125"/>
      <c r="C52" s="125"/>
      <c r="D52" s="114" t="s">
        <v>184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392"/>
      <c r="P52" s="392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400"/>
      <c r="H53" s="132"/>
      <c r="I53" s="48"/>
      <c r="J53" s="203"/>
      <c r="K53" s="181"/>
      <c r="L53" s="181"/>
      <c r="M53" s="186"/>
      <c r="N53" s="182"/>
      <c r="O53" s="392"/>
      <c r="P53" s="392"/>
    </row>
    <row r="54" spans="1:16" ht="15.75" hidden="1" customHeight="1" x14ac:dyDescent="0.2">
      <c r="A54" s="52" t="s">
        <v>185</v>
      </c>
      <c r="B54" s="133"/>
      <c r="C54" s="133"/>
      <c r="D54" s="393" t="s">
        <v>177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392"/>
      <c r="P54" s="392"/>
    </row>
    <row r="55" spans="1:16" ht="12.75" hidden="1" customHeight="1" x14ac:dyDescent="0.2">
      <c r="A55" s="52"/>
      <c r="B55" s="133"/>
      <c r="C55" s="133"/>
      <c r="D55" s="393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182</v>
      </c>
      <c r="B56" s="133"/>
      <c r="C56" s="133"/>
      <c r="D56" s="393" t="s">
        <v>186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393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185</v>
      </c>
      <c r="B58" s="133"/>
      <c r="C58" s="133"/>
      <c r="D58" s="393" t="s">
        <v>177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393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393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393" t="s">
        <v>187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393" t="s">
        <v>177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393" t="s">
        <v>188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393" t="s">
        <v>189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393" t="s">
        <v>177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190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394" t="s">
        <v>191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394" t="s">
        <v>177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394" t="s">
        <v>192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193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177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194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195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395" t="s">
        <v>196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395" t="s">
        <v>197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37" t="s">
        <v>198</v>
      </c>
      <c r="G77" s="437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26" t="s">
        <v>292</v>
      </c>
      <c r="F79" s="227"/>
      <c r="G79" s="227"/>
      <c r="H79" s="228"/>
      <c r="I79" s="225"/>
      <c r="J79" s="203"/>
      <c r="K79" s="181"/>
      <c r="L79" s="181"/>
      <c r="M79" s="186"/>
      <c r="N79" s="187"/>
    </row>
    <row r="80" spans="1:14" ht="13.5" thickBot="1" x14ac:dyDescent="0.25">
      <c r="E80" s="45" t="s">
        <v>900</v>
      </c>
      <c r="F80" s="84"/>
      <c r="G80" s="84"/>
      <c r="H80" s="110">
        <f>H42-H79</f>
        <v>23516232.259999998</v>
      </c>
      <c r="I80" s="48"/>
      <c r="J80" s="209"/>
      <c r="K80" s="191"/>
      <c r="L80" s="191"/>
      <c r="M80" s="192"/>
      <c r="N80" s="193"/>
    </row>
    <row r="81" spans="1:15" ht="13.5" thickTop="1" x14ac:dyDescent="0.2">
      <c r="E81" s="45" t="s">
        <v>199</v>
      </c>
      <c r="F81" s="84"/>
      <c r="G81" s="84"/>
      <c r="H81" s="110">
        <f>H80/120*20</f>
        <v>3919372.043333333</v>
      </c>
      <c r="I81" s="108"/>
      <c r="J81" s="188"/>
      <c r="K81" s="196">
        <f>SUM(K31:K80)</f>
        <v>19596860.219999999</v>
      </c>
      <c r="L81" s="196">
        <f>SUM(L31:L80)</f>
        <v>23516232.263999999</v>
      </c>
      <c r="M81" s="189"/>
      <c r="N81" s="190"/>
      <c r="O81" s="180">
        <f>F33-K81</f>
        <v>0</v>
      </c>
    </row>
    <row r="82" spans="1:15" x14ac:dyDescent="0.2">
      <c r="F82" s="84"/>
      <c r="G82" s="84"/>
      <c r="H82" s="162"/>
      <c r="I82" s="108"/>
      <c r="J82" s="111"/>
      <c r="N82" s="107"/>
    </row>
    <row r="83" spans="1:15" ht="15.75" x14ac:dyDescent="0.25">
      <c r="F83" s="84"/>
      <c r="G83" s="84"/>
      <c r="H83" s="162"/>
      <c r="I83" s="108"/>
      <c r="J83" s="111" t="s">
        <v>217</v>
      </c>
      <c r="K83" s="111"/>
      <c r="L83" s="178">
        <f>L29-L81</f>
        <v>5689883.0560000017</v>
      </c>
      <c r="N83" s="107"/>
    </row>
    <row r="84" spans="1:15" s="164" customFormat="1" ht="52.15" customHeight="1" x14ac:dyDescent="0.2">
      <c r="A84" s="222" t="s">
        <v>140</v>
      </c>
      <c r="B84" s="163"/>
      <c r="C84" s="438" t="s">
        <v>412</v>
      </c>
      <c r="D84" s="438"/>
      <c r="E84" s="438"/>
      <c r="F84" s="439"/>
      <c r="G84" s="439"/>
      <c r="H84" s="164" t="s">
        <v>293</v>
      </c>
      <c r="I84" s="165"/>
      <c r="J84" s="166"/>
      <c r="K84" s="167"/>
      <c r="L84" s="48"/>
      <c r="M84" s="167"/>
      <c r="N84" s="107"/>
    </row>
    <row r="85" spans="1:15" s="164" customFormat="1" ht="9.75" customHeight="1" x14ac:dyDescent="0.2">
      <c r="A85" s="223"/>
      <c r="C85" s="440" t="s">
        <v>200</v>
      </c>
      <c r="D85" s="440"/>
      <c r="E85" s="440"/>
      <c r="F85" s="441" t="s">
        <v>201</v>
      </c>
      <c r="G85" s="441"/>
      <c r="H85" s="168" t="s">
        <v>202</v>
      </c>
      <c r="I85" s="169"/>
      <c r="J85" s="166"/>
      <c r="K85" s="167"/>
      <c r="L85" s="48"/>
      <c r="M85" s="167"/>
      <c r="N85" s="107"/>
    </row>
    <row r="86" spans="1:15" s="168" customFormat="1" ht="15.75" customHeight="1" x14ac:dyDescent="0.2">
      <c r="A86" s="224"/>
      <c r="D86" s="436"/>
      <c r="E86" s="436"/>
      <c r="F86" s="164"/>
      <c r="G86" s="164"/>
      <c r="H86" s="164"/>
      <c r="I86" s="165"/>
      <c r="J86" s="166"/>
      <c r="K86" s="170"/>
      <c r="L86" s="48"/>
      <c r="M86" s="167"/>
      <c r="N86" s="107"/>
    </row>
    <row r="87" spans="1:15" s="164" customFormat="1" ht="12.75" hidden="1" customHeight="1" x14ac:dyDescent="0.2">
      <c r="A87" s="223"/>
      <c r="J87" s="167"/>
      <c r="K87" s="167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x14ac:dyDescent="0.2">
      <c r="A89" s="223"/>
      <c r="B89" s="84" t="s">
        <v>203</v>
      </c>
      <c r="J89" s="167"/>
      <c r="K89" s="167"/>
      <c r="L89" s="48"/>
      <c r="M89" s="167"/>
      <c r="N89" s="107"/>
    </row>
    <row r="90" spans="1:15" s="164" customFormat="1" x14ac:dyDescent="0.2">
      <c r="A90" s="223"/>
      <c r="J90" s="167"/>
      <c r="K90" s="167"/>
      <c r="L90" s="48"/>
      <c r="M90" s="16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C93" s="442"/>
      <c r="D93" s="443"/>
      <c r="E93" s="443"/>
      <c r="F93" s="443"/>
      <c r="G93" s="443"/>
      <c r="H93" s="171"/>
      <c r="J93" s="167"/>
      <c r="K93" s="167"/>
      <c r="L93" s="167"/>
      <c r="M93" s="167"/>
    </row>
    <row r="94" spans="1:15" s="164" customFormat="1" ht="30.6" customHeight="1" x14ac:dyDescent="0.2">
      <c r="A94" s="222" t="s">
        <v>294</v>
      </c>
      <c r="B94" s="396"/>
      <c r="C94" s="442" t="s">
        <v>204</v>
      </c>
      <c r="D94" s="443"/>
      <c r="E94" s="443"/>
      <c r="F94" s="444"/>
      <c r="G94" s="444"/>
      <c r="H94" s="171" t="s">
        <v>205</v>
      </c>
      <c r="J94" s="167"/>
      <c r="K94" s="167"/>
      <c r="L94" s="167"/>
      <c r="M94" s="167"/>
    </row>
    <row r="95" spans="1:15" s="164" customFormat="1" x14ac:dyDescent="0.2">
      <c r="D95" s="172" t="s">
        <v>200</v>
      </c>
      <c r="E95" s="168"/>
      <c r="F95" s="441" t="s">
        <v>201</v>
      </c>
      <c r="G95" s="441"/>
      <c r="H95" s="173" t="s">
        <v>202</v>
      </c>
      <c r="J95" s="167"/>
      <c r="K95" s="167"/>
      <c r="L95" s="167"/>
      <c r="M95" s="167"/>
    </row>
    <row r="96" spans="1:15" s="164" customFormat="1" x14ac:dyDescent="0.2">
      <c r="D96" s="436" t="s">
        <v>206</v>
      </c>
      <c r="E96" s="436"/>
      <c r="J96" s="167"/>
      <c r="K96" s="167"/>
      <c r="L96" s="167"/>
      <c r="M96" s="167"/>
    </row>
    <row r="97" spans="2:13" s="164" customFormat="1" x14ac:dyDescent="0.2">
      <c r="B97" s="84" t="s">
        <v>203</v>
      </c>
      <c r="J97" s="167"/>
      <c r="K97" s="167"/>
      <c r="L97" s="167"/>
      <c r="M97" s="167"/>
    </row>
  </sheetData>
  <mergeCells count="36"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1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8"/>
  <sheetViews>
    <sheetView tabSelected="1" view="pageBreakPreview" topLeftCell="A10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20.28515625" style="45" customWidth="1"/>
    <col min="9" max="9" width="31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136</v>
      </c>
    </row>
    <row r="2" spans="1:14" x14ac:dyDescent="0.2">
      <c r="G2" s="46"/>
      <c r="H2" s="47" t="s">
        <v>137</v>
      </c>
    </row>
    <row r="3" spans="1:14" x14ac:dyDescent="0.2">
      <c r="G3" s="46"/>
      <c r="H3" s="47" t="s">
        <v>138</v>
      </c>
    </row>
    <row r="4" spans="1:14" ht="9.75" customHeight="1" x14ac:dyDescent="0.2"/>
    <row r="5" spans="1:14" ht="16.350000000000001" customHeight="1" x14ac:dyDescent="0.2">
      <c r="G5" s="49"/>
      <c r="H5" s="50" t="s">
        <v>0</v>
      </c>
    </row>
    <row r="6" spans="1:14" x14ac:dyDescent="0.2">
      <c r="G6" s="51" t="s">
        <v>1</v>
      </c>
      <c r="H6" s="52" t="s">
        <v>139</v>
      </c>
    </row>
    <row r="7" spans="1:14" ht="25.9" customHeight="1" x14ac:dyDescent="0.2">
      <c r="A7" s="45" t="s">
        <v>3</v>
      </c>
      <c r="C7" s="410"/>
      <c r="D7" s="410"/>
      <c r="E7" s="410"/>
      <c r="F7" s="410"/>
      <c r="G7" s="5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5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140</v>
      </c>
      <c r="B9" s="56"/>
      <c r="C9" s="411" t="s">
        <v>299</v>
      </c>
      <c r="D9" s="411"/>
      <c r="E9" s="411"/>
      <c r="F9" s="411"/>
      <c r="G9" s="51" t="s">
        <v>4</v>
      </c>
      <c r="H9" s="212" t="s">
        <v>296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294</v>
      </c>
      <c r="B11" s="56"/>
      <c r="C11" s="412" t="s">
        <v>300</v>
      </c>
      <c r="D11" s="412"/>
      <c r="E11" s="412"/>
      <c r="F11" s="412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5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141</v>
      </c>
      <c r="B13" s="56"/>
      <c r="C13" s="410" t="s">
        <v>142</v>
      </c>
      <c r="D13" s="410"/>
      <c r="E13" s="410"/>
      <c r="F13" s="410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143</v>
      </c>
      <c r="B14" s="56"/>
      <c r="C14" s="413" t="s">
        <v>755</v>
      </c>
      <c r="D14" s="413"/>
      <c r="E14" s="413"/>
      <c r="F14" s="413"/>
      <c r="G14" s="60"/>
      <c r="H14" s="53"/>
      <c r="I14" s="61"/>
    </row>
    <row r="15" spans="1:14" ht="78" customHeight="1" x14ac:dyDescent="0.2">
      <c r="D15" s="45" t="s">
        <v>144</v>
      </c>
      <c r="E15" s="62"/>
      <c r="F15" s="62"/>
      <c r="G15" s="63" t="s">
        <v>145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64" t="s">
        <v>146</v>
      </c>
      <c r="G16" s="51" t="s">
        <v>147</v>
      </c>
      <c r="H16" s="53"/>
    </row>
    <row r="17" spans="1:16" s="46" customFormat="1" ht="15" customHeight="1" thickBot="1" x14ac:dyDescent="0.25">
      <c r="D17" s="60"/>
      <c r="E17" s="60"/>
      <c r="F17" s="51" t="s">
        <v>148</v>
      </c>
      <c r="G17" s="63" t="s">
        <v>16</v>
      </c>
      <c r="H17" s="65" t="s">
        <v>49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45485</v>
      </c>
    </row>
    <row r="19" spans="1:16" s="46" customFormat="1" ht="15" customHeight="1" x14ac:dyDescent="0.2">
      <c r="C19" s="66"/>
      <c r="D19" s="69"/>
      <c r="F19" s="64"/>
      <c r="G19" s="5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144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149</v>
      </c>
      <c r="F22" s="75" t="s">
        <v>150</v>
      </c>
      <c r="G22" s="408" t="s">
        <v>21</v>
      </c>
      <c r="H22" s="409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2</v>
      </c>
      <c r="F24" s="204">
        <v>45654</v>
      </c>
      <c r="G24" s="82">
        <v>45631</v>
      </c>
      <c r="H24" s="81">
        <f>F24</f>
        <v>45654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49" t="s">
        <v>151</v>
      </c>
    </row>
    <row r="27" spans="1:16" x14ac:dyDescent="0.2">
      <c r="D27" s="86"/>
      <c r="E27" s="49" t="s">
        <v>152</v>
      </c>
      <c r="F27" s="86"/>
      <c r="G27" s="86"/>
    </row>
    <row r="28" spans="1:16" ht="20.25" customHeight="1" x14ac:dyDescent="0.2">
      <c r="A28" s="199" t="s">
        <v>27</v>
      </c>
      <c r="B28" s="415" t="s">
        <v>153</v>
      </c>
      <c r="C28" s="416"/>
      <c r="D28" s="417"/>
      <c r="E28" s="87" t="s">
        <v>154</v>
      </c>
      <c r="F28" s="88" t="s">
        <v>155</v>
      </c>
      <c r="G28" s="89"/>
      <c r="H28" s="90"/>
      <c r="J28" s="418" t="s">
        <v>531</v>
      </c>
      <c r="K28" s="418"/>
      <c r="L28" s="418"/>
      <c r="M28" s="418"/>
      <c r="N28" s="418"/>
      <c r="O28" s="176"/>
      <c r="P28" s="176"/>
    </row>
    <row r="29" spans="1:16" ht="24.75" customHeight="1" x14ac:dyDescent="0.2">
      <c r="A29" s="200" t="s">
        <v>156</v>
      </c>
      <c r="B29" s="419" t="s">
        <v>157</v>
      </c>
      <c r="C29" s="420"/>
      <c r="D29" s="421"/>
      <c r="E29" s="92"/>
      <c r="F29" s="93" t="s">
        <v>158</v>
      </c>
      <c r="G29" s="94"/>
      <c r="H29" s="93" t="s">
        <v>159</v>
      </c>
      <c r="J29" s="422" t="s">
        <v>207</v>
      </c>
      <c r="K29" s="422"/>
      <c r="L29" s="198">
        <v>29206115.32</v>
      </c>
      <c r="M29" s="174"/>
      <c r="N29" s="175"/>
      <c r="O29" s="180">
        <f>G34*1.2</f>
        <v>29206115.316</v>
      </c>
      <c r="P29" s="180">
        <f>L29-O29</f>
        <v>4.0000006556510925E-3</v>
      </c>
    </row>
    <row r="30" spans="1:16" ht="17.25" customHeight="1" x14ac:dyDescent="0.25">
      <c r="A30" s="200" t="s">
        <v>160</v>
      </c>
      <c r="B30" s="419"/>
      <c r="C30" s="420"/>
      <c r="D30" s="421"/>
      <c r="E30" s="92"/>
      <c r="F30" s="93" t="s">
        <v>161</v>
      </c>
      <c r="G30" s="91" t="s">
        <v>162</v>
      </c>
      <c r="H30" s="93" t="s">
        <v>163</v>
      </c>
      <c r="J30" s="177"/>
      <c r="K30" s="179" t="s">
        <v>208</v>
      </c>
      <c r="L30" s="179" t="s">
        <v>209</v>
      </c>
      <c r="M30" s="197" t="s">
        <v>215</v>
      </c>
      <c r="N30" s="197" t="s">
        <v>216</v>
      </c>
      <c r="O30" s="176" t="s">
        <v>291</v>
      </c>
      <c r="P30" s="176"/>
    </row>
    <row r="31" spans="1:16" x14ac:dyDescent="0.2">
      <c r="A31" s="95"/>
      <c r="B31" s="423"/>
      <c r="C31" s="424"/>
      <c r="D31" s="425"/>
      <c r="E31" s="96"/>
      <c r="F31" s="97" t="s">
        <v>164</v>
      </c>
      <c r="G31" s="98"/>
      <c r="H31" s="97" t="s">
        <v>165</v>
      </c>
      <c r="J31" s="207" t="s">
        <v>532</v>
      </c>
      <c r="K31" s="205">
        <v>19596860.219999999</v>
      </c>
      <c r="L31" s="205">
        <v>23516232.263999999</v>
      </c>
      <c r="M31" s="183">
        <v>1</v>
      </c>
      <c r="N31" s="182">
        <v>1</v>
      </c>
      <c r="O31" s="180"/>
      <c r="P31" s="180"/>
    </row>
    <row r="32" spans="1:16" ht="13.5" thickBot="1" x14ac:dyDescent="0.25">
      <c r="A32" s="99">
        <v>1</v>
      </c>
      <c r="B32" s="427">
        <v>2</v>
      </c>
      <c r="C32" s="428"/>
      <c r="D32" s="429"/>
      <c r="E32" s="99">
        <v>3</v>
      </c>
      <c r="F32" s="99">
        <v>4</v>
      </c>
      <c r="G32" s="99">
        <v>5</v>
      </c>
      <c r="H32" s="99">
        <v>6</v>
      </c>
      <c r="J32" s="207" t="s">
        <v>894</v>
      </c>
      <c r="K32" s="206">
        <f>р2!F11</f>
        <v>4741569.2100000009</v>
      </c>
      <c r="L32" s="205">
        <f>K32*1.2</f>
        <v>5689883.0520000011</v>
      </c>
      <c r="M32" s="183">
        <v>2</v>
      </c>
      <c r="N32" s="182">
        <v>2</v>
      </c>
      <c r="O32" s="180">
        <f>'кс-2 №2_декабрь'!O348*1.2</f>
        <v>5689883.0520000011</v>
      </c>
      <c r="P32" s="180">
        <f>L32-O32</f>
        <v>0</v>
      </c>
    </row>
    <row r="33" spans="1:17" ht="27" customHeight="1" thickBot="1" x14ac:dyDescent="0.25">
      <c r="A33" s="100"/>
      <c r="B33" s="430" t="s">
        <v>166</v>
      </c>
      <c r="C33" s="431"/>
      <c r="D33" s="432"/>
      <c r="E33" s="101" t="s">
        <v>167</v>
      </c>
      <c r="F33" s="102">
        <f>F34</f>
        <v>24338429.43</v>
      </c>
      <c r="G33" s="102">
        <f>G34</f>
        <v>24338429.43</v>
      </c>
      <c r="H33" s="102">
        <f>H34</f>
        <v>4741569.2100000009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26.45" customHeight="1" x14ac:dyDescent="0.2">
      <c r="A34" s="103" t="s">
        <v>41</v>
      </c>
      <c r="B34" s="447" t="s">
        <v>896</v>
      </c>
      <c r="C34" s="448"/>
      <c r="D34" s="449"/>
      <c r="E34" s="95"/>
      <c r="F34" s="104">
        <f>G34</f>
        <v>24338429.43</v>
      </c>
      <c r="G34" s="105">
        <f>K31+K32+K33</f>
        <v>24338429.43</v>
      </c>
      <c r="H34" s="195">
        <f>K32</f>
        <v>4741569.2100000009</v>
      </c>
      <c r="I34" s="48"/>
      <c r="J34" s="203"/>
      <c r="K34" s="181"/>
      <c r="L34" s="181"/>
      <c r="M34" s="186"/>
      <c r="N34" s="185"/>
      <c r="O34" s="176"/>
      <c r="P34" s="176"/>
    </row>
    <row r="35" spans="1:17" hidden="1" x14ac:dyDescent="0.2">
      <c r="A35" s="103" t="s">
        <v>25</v>
      </c>
      <c r="B35" s="433" t="s">
        <v>168</v>
      </c>
      <c r="C35" s="434"/>
      <c r="D35" s="435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211</v>
      </c>
      <c r="K35" s="181"/>
      <c r="L35" s="181"/>
      <c r="M35" s="186"/>
      <c r="N35" s="182"/>
      <c r="O35" s="176"/>
      <c r="P35" s="176"/>
    </row>
    <row r="36" spans="1:17" hidden="1" x14ac:dyDescent="0.2">
      <c r="A36" s="103" t="s">
        <v>49</v>
      </c>
      <c r="B36" s="433" t="s">
        <v>169</v>
      </c>
      <c r="C36" s="434"/>
      <c r="D36" s="435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212</v>
      </c>
      <c r="K36" s="181"/>
      <c r="L36" s="181"/>
      <c r="M36" s="186"/>
      <c r="N36" s="182"/>
      <c r="O36" s="414"/>
      <c r="P36" s="414"/>
    </row>
    <row r="37" spans="1:17" hidden="1" x14ac:dyDescent="0.2">
      <c r="A37" s="103" t="s">
        <v>51</v>
      </c>
      <c r="B37" s="433" t="s">
        <v>170</v>
      </c>
      <c r="C37" s="434"/>
      <c r="D37" s="435"/>
      <c r="E37" s="95"/>
      <c r="F37" s="104"/>
      <c r="G37" s="105"/>
      <c r="H37" s="106"/>
      <c r="I37" s="48"/>
      <c r="J37" s="203" t="s">
        <v>213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33" t="s">
        <v>171</v>
      </c>
      <c r="C38" s="434"/>
      <c r="D38" s="435"/>
      <c r="E38" s="95"/>
      <c r="F38" s="104"/>
      <c r="G38" s="105"/>
      <c r="H38" s="106"/>
      <c r="I38" s="48"/>
      <c r="J38" s="203" t="s">
        <v>214</v>
      </c>
      <c r="K38" s="181"/>
      <c r="L38" s="181"/>
      <c r="M38" s="186"/>
      <c r="N38" s="183"/>
      <c r="O38" s="176"/>
      <c r="P38" s="176"/>
    </row>
    <row r="39" spans="1:17" hidden="1" x14ac:dyDescent="0.2">
      <c r="A39" s="103" t="s">
        <v>66</v>
      </c>
      <c r="B39" s="433" t="s">
        <v>172</v>
      </c>
      <c r="C39" s="434"/>
      <c r="D39" s="435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210</v>
      </c>
      <c r="K39" s="181"/>
      <c r="L39" s="181"/>
      <c r="M39" s="186"/>
      <c r="N39" s="182"/>
      <c r="O39" s="176"/>
      <c r="P39" s="176"/>
    </row>
    <row r="40" spans="1:17" ht="14.25" customHeight="1" x14ac:dyDescent="0.2">
      <c r="A40" s="109"/>
      <c r="E40" s="426" t="s">
        <v>173</v>
      </c>
      <c r="F40" s="426"/>
      <c r="G40" s="426"/>
      <c r="H40" s="110">
        <f>H33</f>
        <v>4741569.2100000009</v>
      </c>
      <c r="I40" s="48"/>
      <c r="J40" s="203"/>
      <c r="K40" s="181"/>
      <c r="L40" s="181"/>
      <c r="M40" s="186"/>
      <c r="N40" s="184"/>
      <c r="O40" s="176"/>
      <c r="P40" s="176"/>
    </row>
    <row r="41" spans="1:17" ht="14.25" customHeight="1" x14ac:dyDescent="0.2">
      <c r="A41" s="109"/>
      <c r="E41" s="426" t="s">
        <v>174</v>
      </c>
      <c r="F41" s="426"/>
      <c r="G41" s="426"/>
      <c r="H41" s="110">
        <f>ROUND(H40*0.2,2)</f>
        <v>948313.84</v>
      </c>
      <c r="I41" s="48"/>
      <c r="J41" s="203"/>
      <c r="K41" s="181"/>
      <c r="L41" s="181"/>
      <c r="M41" s="186"/>
      <c r="N41" s="184"/>
      <c r="O41" s="180"/>
      <c r="P41" s="176"/>
    </row>
    <row r="42" spans="1:17" ht="14.25" customHeight="1" x14ac:dyDescent="0.2">
      <c r="A42" s="109"/>
      <c r="E42" s="426" t="s">
        <v>175</v>
      </c>
      <c r="F42" s="426"/>
      <c r="G42" s="426"/>
      <c r="H42" s="110">
        <f>H40+H41</f>
        <v>5689883.0500000007</v>
      </c>
      <c r="I42" s="48"/>
      <c r="J42" s="203"/>
      <c r="K42" s="181"/>
      <c r="L42" s="181"/>
      <c r="M42" s="186"/>
      <c r="N42" s="182"/>
      <c r="O42" s="176"/>
      <c r="P42" s="176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176"/>
      <c r="P43" s="176"/>
    </row>
    <row r="44" spans="1:17" ht="12.75" hidden="1" customHeight="1" x14ac:dyDescent="0.2">
      <c r="A44" s="112" t="s">
        <v>176</v>
      </c>
      <c r="B44" s="118"/>
      <c r="C44" s="118"/>
      <c r="D44" s="119" t="s">
        <v>177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176"/>
      <c r="P44" s="176"/>
    </row>
    <row r="45" spans="1:17" ht="12.75" hidden="1" customHeight="1" x14ac:dyDescent="0.2">
      <c r="A45" s="52"/>
      <c r="B45" s="121"/>
      <c r="C45" s="121"/>
      <c r="D45" s="122" t="s">
        <v>178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176"/>
      <c r="P45" s="176"/>
    </row>
    <row r="46" spans="1:17" ht="12.75" hidden="1" customHeight="1" x14ac:dyDescent="0.2">
      <c r="A46" s="52"/>
      <c r="B46" s="121"/>
      <c r="C46" s="121"/>
      <c r="D46" s="122" t="s">
        <v>179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176"/>
      <c r="P46" s="176"/>
    </row>
    <row r="47" spans="1:17" ht="12.75" hidden="1" customHeight="1" x14ac:dyDescent="0.2">
      <c r="A47" s="52"/>
      <c r="B47" s="121"/>
      <c r="C47" s="121"/>
      <c r="D47" s="122" t="s">
        <v>177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176"/>
      <c r="P47" s="176"/>
    </row>
    <row r="48" spans="1:17" ht="12.75" hidden="1" customHeight="1" x14ac:dyDescent="0.2">
      <c r="A48" s="52"/>
      <c r="B48" s="121"/>
      <c r="C48" s="121"/>
      <c r="D48" s="122" t="s">
        <v>180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176"/>
      <c r="P48" s="176"/>
    </row>
    <row r="49" spans="1:16" ht="12.75" hidden="1" customHeight="1" x14ac:dyDescent="0.2">
      <c r="A49" s="103" t="s">
        <v>181</v>
      </c>
      <c r="B49" s="125"/>
      <c r="C49" s="125"/>
      <c r="D49" s="114" t="s">
        <v>177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176"/>
      <c r="P49" s="176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176"/>
      <c r="P50" s="176"/>
    </row>
    <row r="51" spans="1:16" ht="12.75" hidden="1" customHeight="1" x14ac:dyDescent="0.2">
      <c r="A51" s="103" t="s">
        <v>182</v>
      </c>
      <c r="B51" s="125"/>
      <c r="C51" s="125"/>
      <c r="D51" s="114" t="s">
        <v>183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176"/>
      <c r="P51" s="176"/>
    </row>
    <row r="52" spans="1:16" ht="15.75" hidden="1" customHeight="1" x14ac:dyDescent="0.2">
      <c r="A52" s="103"/>
      <c r="B52" s="125"/>
      <c r="C52" s="125"/>
      <c r="D52" s="114" t="s">
        <v>184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176"/>
      <c r="P52" s="176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131"/>
      <c r="H53" s="132"/>
      <c r="I53" s="48"/>
      <c r="J53" s="203"/>
      <c r="K53" s="181"/>
      <c r="L53" s="181"/>
      <c r="M53" s="186"/>
      <c r="N53" s="182"/>
      <c r="O53" s="176"/>
      <c r="P53" s="176"/>
    </row>
    <row r="54" spans="1:16" ht="15.75" hidden="1" customHeight="1" x14ac:dyDescent="0.2">
      <c r="A54" s="52" t="s">
        <v>185</v>
      </c>
      <c r="B54" s="133"/>
      <c r="C54" s="133"/>
      <c r="D54" s="134" t="s">
        <v>177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176"/>
      <c r="P54" s="176"/>
    </row>
    <row r="55" spans="1:16" ht="12.75" hidden="1" customHeight="1" x14ac:dyDescent="0.2">
      <c r="A55" s="52"/>
      <c r="B55" s="133"/>
      <c r="C55" s="133"/>
      <c r="D55" s="134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182</v>
      </c>
      <c r="B56" s="133"/>
      <c r="C56" s="133"/>
      <c r="D56" s="134" t="s">
        <v>186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134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185</v>
      </c>
      <c r="B58" s="133"/>
      <c r="C58" s="133"/>
      <c r="D58" s="134" t="s">
        <v>177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134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134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134" t="s">
        <v>187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134" t="s">
        <v>177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134" t="s">
        <v>188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134" t="s">
        <v>189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134" t="s">
        <v>177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190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122" t="s">
        <v>191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122" t="s">
        <v>177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122" t="s">
        <v>192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193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177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194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195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64" t="s">
        <v>196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64" t="s">
        <v>197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37" t="s">
        <v>198</v>
      </c>
      <c r="G77" s="437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26" t="s">
        <v>292</v>
      </c>
      <c r="F79" s="227"/>
      <c r="G79" s="227"/>
      <c r="H79" s="228" t="s">
        <v>899</v>
      </c>
      <c r="I79" s="225"/>
      <c r="J79" s="203"/>
      <c r="K79" s="181"/>
      <c r="L79" s="181"/>
      <c r="M79" s="186"/>
      <c r="N79" s="187"/>
    </row>
    <row r="80" spans="1:14" x14ac:dyDescent="0.2">
      <c r="E80" s="405" t="s">
        <v>897</v>
      </c>
      <c r="F80" s="406"/>
      <c r="G80" s="406"/>
      <c r="H80" s="228">
        <f>0.05*H42+0.01</f>
        <v>284494.16250000003</v>
      </c>
      <c r="I80" s="407">
        <f>1460305.77-1175811.61</f>
        <v>284494.15999999992</v>
      </c>
      <c r="J80" s="401"/>
      <c r="K80" s="402"/>
      <c r="L80" s="402"/>
      <c r="M80" s="403"/>
      <c r="N80" s="404"/>
    </row>
    <row r="81" spans="1:15" ht="25.15" customHeight="1" thickBot="1" x14ac:dyDescent="0.25">
      <c r="E81" s="445" t="s">
        <v>898</v>
      </c>
      <c r="F81" s="445"/>
      <c r="G81" s="446"/>
      <c r="H81" s="110">
        <f>H42-H80</f>
        <v>5405388.8875000011</v>
      </c>
      <c r="I81" s="48"/>
      <c r="J81" s="209"/>
      <c r="K81" s="191"/>
      <c r="L81" s="191"/>
      <c r="M81" s="192"/>
      <c r="N81" s="193"/>
    </row>
    <row r="82" spans="1:15" ht="13.5" thickTop="1" x14ac:dyDescent="0.2">
      <c r="E82" s="45" t="s">
        <v>199</v>
      </c>
      <c r="F82" s="84"/>
      <c r="G82" s="84"/>
      <c r="H82" s="110">
        <f>H81/120*20</f>
        <v>900898.14791666681</v>
      </c>
      <c r="I82" s="108"/>
      <c r="J82" s="188"/>
      <c r="K82" s="196">
        <f>SUM(K31:K81)</f>
        <v>24338429.43</v>
      </c>
      <c r="L82" s="196">
        <f>SUM(L31:L81)</f>
        <v>29206115.316</v>
      </c>
      <c r="M82" s="189"/>
      <c r="N82" s="190"/>
      <c r="O82" s="180">
        <f>F33-K82</f>
        <v>0</v>
      </c>
    </row>
    <row r="83" spans="1:15" x14ac:dyDescent="0.2">
      <c r="F83" s="84"/>
      <c r="G83" s="84"/>
      <c r="H83" s="162"/>
      <c r="I83" s="108"/>
      <c r="J83" s="111"/>
      <c r="N83" s="107"/>
    </row>
    <row r="84" spans="1:15" ht="15.75" x14ac:dyDescent="0.25">
      <c r="F84" s="84"/>
      <c r="G84" s="84"/>
      <c r="H84" s="162"/>
      <c r="I84" s="108"/>
      <c r="J84" s="111" t="s">
        <v>217</v>
      </c>
      <c r="K84" s="111"/>
      <c r="L84" s="178">
        <f>L29-L82</f>
        <v>4.0000006556510925E-3</v>
      </c>
      <c r="N84" s="107"/>
    </row>
    <row r="85" spans="1:15" s="164" customFormat="1" ht="52.15" customHeight="1" x14ac:dyDescent="0.2">
      <c r="A85" s="222" t="s">
        <v>140</v>
      </c>
      <c r="B85" s="163"/>
      <c r="C85" s="438" t="s">
        <v>412</v>
      </c>
      <c r="D85" s="438"/>
      <c r="E85" s="438"/>
      <c r="F85" s="439"/>
      <c r="G85" s="439"/>
      <c r="H85" s="164" t="s">
        <v>293</v>
      </c>
      <c r="I85" s="165"/>
      <c r="J85" s="166"/>
      <c r="K85" s="167"/>
      <c r="L85" s="48"/>
      <c r="M85" s="167"/>
      <c r="N85" s="107"/>
    </row>
    <row r="86" spans="1:15" s="164" customFormat="1" ht="9.75" customHeight="1" x14ac:dyDescent="0.2">
      <c r="A86" s="223"/>
      <c r="C86" s="440" t="s">
        <v>200</v>
      </c>
      <c r="D86" s="440"/>
      <c r="E86" s="440"/>
      <c r="F86" s="441" t="s">
        <v>201</v>
      </c>
      <c r="G86" s="441"/>
      <c r="H86" s="168" t="s">
        <v>202</v>
      </c>
      <c r="I86" s="169"/>
      <c r="J86" s="166"/>
      <c r="K86" s="167"/>
      <c r="L86" s="48"/>
      <c r="M86" s="167"/>
      <c r="N86" s="107"/>
    </row>
    <row r="87" spans="1:15" s="168" customFormat="1" ht="15.75" customHeight="1" x14ac:dyDescent="0.2">
      <c r="A87" s="224"/>
      <c r="D87" s="436"/>
      <c r="E87" s="436"/>
      <c r="F87" s="164"/>
      <c r="G87" s="164"/>
      <c r="H87" s="164"/>
      <c r="I87" s="165"/>
      <c r="J87" s="166"/>
      <c r="K87" s="170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ht="12.75" hidden="1" customHeight="1" x14ac:dyDescent="0.2">
      <c r="A89" s="223"/>
      <c r="J89" s="167"/>
      <c r="K89" s="167"/>
      <c r="L89" s="48"/>
      <c r="M89" s="167"/>
      <c r="N89" s="107"/>
    </row>
    <row r="90" spans="1:15" s="164" customFormat="1" x14ac:dyDescent="0.2">
      <c r="A90" s="223"/>
      <c r="B90" s="84" t="s">
        <v>203</v>
      </c>
      <c r="J90" s="167"/>
      <c r="K90" s="167"/>
      <c r="L90" s="48"/>
      <c r="M90" s="167"/>
      <c r="N90" s="10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J93" s="167"/>
      <c r="K93" s="167"/>
      <c r="L93" s="48"/>
      <c r="M93" s="167"/>
    </row>
    <row r="94" spans="1:15" s="164" customFormat="1" x14ac:dyDescent="0.2">
      <c r="A94" s="223"/>
      <c r="C94" s="442"/>
      <c r="D94" s="443"/>
      <c r="E94" s="443"/>
      <c r="F94" s="443"/>
      <c r="G94" s="443"/>
      <c r="H94" s="171"/>
      <c r="J94" s="167"/>
      <c r="K94" s="167"/>
      <c r="L94" s="167"/>
      <c r="M94" s="167"/>
    </row>
    <row r="95" spans="1:15" s="164" customFormat="1" ht="30.6" customHeight="1" x14ac:dyDescent="0.2">
      <c r="A95" s="222" t="s">
        <v>294</v>
      </c>
      <c r="B95" s="49"/>
      <c r="C95" s="442" t="s">
        <v>204</v>
      </c>
      <c r="D95" s="443"/>
      <c r="E95" s="443"/>
      <c r="F95" s="444"/>
      <c r="G95" s="444"/>
      <c r="H95" s="171" t="s">
        <v>205</v>
      </c>
      <c r="J95" s="167"/>
      <c r="K95" s="167"/>
      <c r="L95" s="167"/>
      <c r="M95" s="167"/>
    </row>
    <row r="96" spans="1:15" s="164" customFormat="1" x14ac:dyDescent="0.2">
      <c r="D96" s="172" t="s">
        <v>200</v>
      </c>
      <c r="E96" s="168"/>
      <c r="F96" s="441" t="s">
        <v>201</v>
      </c>
      <c r="G96" s="441"/>
      <c r="H96" s="173" t="s">
        <v>202</v>
      </c>
      <c r="J96" s="167"/>
      <c r="K96" s="167"/>
      <c r="L96" s="167"/>
      <c r="M96" s="167"/>
    </row>
    <row r="97" spans="2:13" s="164" customFormat="1" x14ac:dyDescent="0.2">
      <c r="D97" s="436" t="s">
        <v>206</v>
      </c>
      <c r="E97" s="436"/>
      <c r="J97" s="167"/>
      <c r="K97" s="167"/>
      <c r="L97" s="167"/>
      <c r="M97" s="167"/>
    </row>
    <row r="98" spans="2:13" s="164" customFormat="1" x14ac:dyDescent="0.2">
      <c r="B98" s="84" t="s">
        <v>203</v>
      </c>
      <c r="J98" s="167"/>
      <c r="K98" s="167"/>
      <c r="L98" s="167"/>
      <c r="M98" s="167"/>
    </row>
  </sheetData>
  <mergeCells count="37">
    <mergeCell ref="O36:P36"/>
    <mergeCell ref="J28:N28"/>
    <mergeCell ref="J29:K29"/>
    <mergeCell ref="C95:E95"/>
    <mergeCell ref="F95:G95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6:G96"/>
    <mergeCell ref="D97:E97"/>
    <mergeCell ref="C85:E85"/>
    <mergeCell ref="F85:G85"/>
    <mergeCell ref="C86:E86"/>
    <mergeCell ref="F86:G86"/>
    <mergeCell ref="D87:E87"/>
    <mergeCell ref="C94:E94"/>
    <mergeCell ref="F94:G94"/>
    <mergeCell ref="E81:G81"/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</mergeCells>
  <phoneticPr fontId="40" type="noConversion"/>
  <pageMargins left="0.7" right="0.7" top="0.75" bottom="0.75" header="0.3" footer="0.3"/>
  <pageSetup paperSize="9" scale="71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0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4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51" t="s">
        <v>295</v>
      </c>
      <c r="C2" s="451"/>
      <c r="D2" s="451"/>
      <c r="E2" s="451"/>
      <c r="F2" s="451"/>
      <c r="G2" s="451"/>
      <c r="H2" s="451"/>
    </row>
    <row r="3" spans="1:11" x14ac:dyDescent="0.25">
      <c r="A3" s="23"/>
      <c r="B3" s="452" t="s">
        <v>124</v>
      </c>
      <c r="C3" s="452"/>
      <c r="D3" s="452"/>
      <c r="E3" s="452"/>
      <c r="F3" s="452"/>
      <c r="G3" s="452"/>
      <c r="H3" s="452"/>
    </row>
    <row r="4" spans="1:11" x14ac:dyDescent="0.25">
      <c r="A4" s="24" t="s">
        <v>297</v>
      </c>
      <c r="B4" s="453" t="s">
        <v>116</v>
      </c>
      <c r="C4" s="453"/>
      <c r="D4" s="453"/>
      <c r="E4" s="453"/>
      <c r="F4" s="453"/>
      <c r="G4" s="453"/>
      <c r="H4" s="453"/>
    </row>
    <row r="5" spans="1:11" x14ac:dyDescent="0.25">
      <c r="A5" s="25"/>
      <c r="B5" s="452" t="s">
        <v>124</v>
      </c>
      <c r="C5" s="452"/>
      <c r="D5" s="452"/>
      <c r="E5" s="452"/>
      <c r="F5" s="452"/>
      <c r="G5" s="452"/>
      <c r="H5" s="452"/>
    </row>
    <row r="6" spans="1:11" ht="34.5" customHeight="1" x14ac:dyDescent="0.25">
      <c r="A6" s="24" t="s">
        <v>125</v>
      </c>
      <c r="B6" s="454" t="s">
        <v>755</v>
      </c>
      <c r="C6" s="454"/>
      <c r="D6" s="454"/>
      <c r="E6" s="454"/>
      <c r="F6" s="454"/>
      <c r="G6" s="454"/>
      <c r="H6" s="454"/>
    </row>
    <row r="7" spans="1:11" x14ac:dyDescent="0.25">
      <c r="A7" s="25"/>
      <c r="B7" s="452" t="s">
        <v>126</v>
      </c>
      <c r="C7" s="452"/>
      <c r="D7" s="452"/>
      <c r="E7" s="452"/>
      <c r="F7" s="452"/>
      <c r="G7" s="452"/>
      <c r="H7" s="452"/>
    </row>
    <row r="8" spans="1:11" x14ac:dyDescent="0.25">
      <c r="A8" s="450" t="s">
        <v>895</v>
      </c>
      <c r="B8" s="450"/>
      <c r="C8" s="450"/>
      <c r="D8" s="450"/>
      <c r="E8" s="450"/>
      <c r="F8" s="450"/>
      <c r="G8" s="450"/>
      <c r="H8" s="450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45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409</v>
      </c>
      <c r="F10" s="28" t="s">
        <v>754</v>
      </c>
      <c r="G10" s="27" t="s">
        <v>131</v>
      </c>
      <c r="H10" s="28" t="s">
        <v>132</v>
      </c>
    </row>
    <row r="11" spans="1:11" ht="54" customHeight="1" x14ac:dyDescent="0.25">
      <c r="A11" s="29">
        <v>1</v>
      </c>
      <c r="B11" s="30" t="s">
        <v>757</v>
      </c>
      <c r="C11" s="379" t="s">
        <v>755</v>
      </c>
      <c r="D11" s="32">
        <f>'кс-2 №2_декабрь'!O332</f>
        <v>4088913.09</v>
      </c>
      <c r="E11" s="32">
        <f>'кс-2 №2_декабрь'!O345</f>
        <v>122667.39</v>
      </c>
      <c r="F11" s="32">
        <f>'кс-2 №2_декабрь'!O348</f>
        <v>4741569.2100000009</v>
      </c>
      <c r="G11" s="381">
        <f>F11*0.2</f>
        <v>948313.84200000018</v>
      </c>
      <c r="H11" s="34">
        <f>F11+G11</f>
        <v>5689883.0520000011</v>
      </c>
      <c r="I11" s="35" t="s">
        <v>298</v>
      </c>
      <c r="J11" s="44">
        <f>ноябрь!O453</f>
        <v>23516232.260000002</v>
      </c>
      <c r="K11" s="211">
        <f>H11-J11</f>
        <v>-17826349.208000001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1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133</v>
      </c>
      <c r="C17" s="41"/>
      <c r="D17" s="43">
        <f>SUM(D11:D16)</f>
        <v>4088913.09</v>
      </c>
      <c r="E17" s="43">
        <f>SUM(E11:E16)</f>
        <v>122667.39</v>
      </c>
      <c r="F17" s="43">
        <f>SUM(F11:F16)</f>
        <v>4741569.2100000009</v>
      </c>
      <c r="G17" s="43"/>
      <c r="H17" s="43">
        <f>SUM(H11:H16)</f>
        <v>5689883.0520000011</v>
      </c>
      <c r="J17" s="44"/>
    </row>
    <row r="20" spans="1:10" x14ac:dyDescent="0.25">
      <c r="G20" s="380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219-1A18-4ECE-8B27-5109D39268D2}">
  <sheetPr>
    <pageSetUpPr fitToPage="1"/>
  </sheetPr>
  <dimension ref="A1:EW359"/>
  <sheetViews>
    <sheetView topLeftCell="A330" workbookViewId="0">
      <selection activeCell="O21" sqref="O21"/>
    </sheetView>
  </sheetViews>
  <sheetFormatPr defaultColWidth="9.140625" defaultRowHeight="11.25" customHeight="1" x14ac:dyDescent="0.2"/>
  <cols>
    <col min="1" max="1" width="11.7109375" style="231" customWidth="1"/>
    <col min="2" max="2" width="6.7109375" style="231" customWidth="1"/>
    <col min="3" max="3" width="16.42578125" style="231" customWidth="1"/>
    <col min="4" max="4" width="10.42578125" style="231" customWidth="1"/>
    <col min="5" max="5" width="13.28515625" style="231" customWidth="1"/>
    <col min="6" max="6" width="8.5703125" style="231" customWidth="1"/>
    <col min="7" max="7" width="9.28515625" style="231" customWidth="1"/>
    <col min="8" max="8" width="12.7109375" style="231" customWidth="1"/>
    <col min="9" max="10" width="12.85546875" style="231" customWidth="1"/>
    <col min="11" max="11" width="11" style="231" customWidth="1"/>
    <col min="12" max="13" width="12.85546875" style="231" customWidth="1"/>
    <col min="14" max="14" width="11" style="231" customWidth="1"/>
    <col min="15" max="15" width="16.7109375" style="231" customWidth="1"/>
    <col min="16" max="18" width="9.140625" style="231"/>
    <col min="19" max="27" width="102.5703125" style="229" hidden="1" customWidth="1"/>
    <col min="28" max="30" width="40.5703125" style="229" hidden="1" customWidth="1"/>
    <col min="31" max="38" width="91" style="229" hidden="1" customWidth="1"/>
    <col min="39" max="41" width="40.5703125" style="229" hidden="1" customWidth="1"/>
    <col min="42" max="49" width="91" style="229" hidden="1" customWidth="1"/>
    <col min="50" max="52" width="40.5703125" style="229" hidden="1" customWidth="1"/>
    <col min="53" max="61" width="102.5703125" style="229" hidden="1" customWidth="1"/>
    <col min="62" max="64" width="40.5703125" style="229" hidden="1" customWidth="1"/>
    <col min="65" max="73" width="102.5703125" style="229" hidden="1" customWidth="1"/>
    <col min="74" max="82" width="40.5703125" style="229" hidden="1" customWidth="1"/>
    <col min="83" max="114" width="169.42578125" style="229" hidden="1" customWidth="1"/>
    <col min="115" max="117" width="32.28515625" style="229" hidden="1" customWidth="1"/>
    <col min="118" max="118" width="144.42578125" style="229" hidden="1" customWidth="1"/>
    <col min="119" max="122" width="32.28515625" style="229" hidden="1" customWidth="1"/>
    <col min="123" max="123" width="144.42578125" style="229" hidden="1" customWidth="1"/>
    <col min="124" max="129" width="103.85546875" style="229" hidden="1" customWidth="1"/>
    <col min="130" max="135" width="65.85546875" style="229" hidden="1" customWidth="1"/>
    <col min="136" max="141" width="73.42578125" style="229" hidden="1" customWidth="1"/>
    <col min="142" max="147" width="65.85546875" style="229" hidden="1" customWidth="1"/>
    <col min="148" max="153" width="73.42578125" style="229" hidden="1" customWidth="1"/>
    <col min="154" max="16384" width="9.140625" style="231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76" t="s">
        <v>0</v>
      </c>
      <c r="N2" s="477"/>
      <c r="O2" s="478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76" t="s">
        <v>2</v>
      </c>
      <c r="N3" s="477"/>
      <c r="O3" s="478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86"/>
      <c r="N4" s="487"/>
      <c r="O4" s="488"/>
    </row>
    <row r="5" spans="1:29" s="2" customFormat="1" ht="12.6" customHeight="1" x14ac:dyDescent="0.25">
      <c r="A5" s="4" t="s">
        <v>3</v>
      </c>
      <c r="B5" s="1"/>
      <c r="C5" s="490"/>
      <c r="D5" s="490"/>
      <c r="E5" s="490"/>
      <c r="F5" s="490"/>
      <c r="G5" s="490"/>
      <c r="H5" s="490"/>
      <c r="I5" s="490"/>
      <c r="J5" s="490"/>
      <c r="K5" s="490"/>
      <c r="L5" s="3" t="s">
        <v>4</v>
      </c>
      <c r="M5" s="483"/>
      <c r="N5" s="484"/>
      <c r="O5" s="485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86"/>
      <c r="N6" s="487"/>
      <c r="O6" s="488"/>
    </row>
    <row r="7" spans="1:29" s="2" customFormat="1" ht="16.5" customHeight="1" x14ac:dyDescent="0.25">
      <c r="A7" s="221" t="s">
        <v>140</v>
      </c>
      <c r="B7" s="1"/>
      <c r="C7" s="458" t="s">
        <v>295</v>
      </c>
      <c r="D7" s="458"/>
      <c r="E7" s="458"/>
      <c r="F7" s="458"/>
      <c r="G7" s="458"/>
      <c r="H7" s="458"/>
      <c r="I7" s="458"/>
      <c r="J7" s="458"/>
      <c r="K7" s="458"/>
      <c r="L7" s="3" t="s">
        <v>4</v>
      </c>
      <c r="M7" s="489" t="s">
        <v>296</v>
      </c>
      <c r="N7" s="484"/>
      <c r="O7" s="485"/>
      <c r="V7" s="5" t="s">
        <v>7</v>
      </c>
      <c r="W7" s="5" t="s">
        <v>5</v>
      </c>
    </row>
    <row r="8" spans="1:29" s="2" customFormat="1" ht="15" x14ac:dyDescent="0.25">
      <c r="A8" s="214"/>
      <c r="B8" s="1"/>
      <c r="C8" s="214"/>
      <c r="D8" s="215"/>
      <c r="E8" s="215"/>
      <c r="F8" s="216" t="s">
        <v>6</v>
      </c>
      <c r="G8" s="215"/>
      <c r="H8" s="217"/>
      <c r="I8" s="215"/>
      <c r="J8" s="215"/>
      <c r="K8" s="215"/>
      <c r="L8" s="3"/>
      <c r="M8" s="486"/>
      <c r="N8" s="487"/>
      <c r="O8" s="488"/>
    </row>
    <row r="9" spans="1:29" s="2" customFormat="1" ht="20.25" customHeight="1" x14ac:dyDescent="0.25">
      <c r="A9" s="221" t="s">
        <v>301</v>
      </c>
      <c r="B9" s="1"/>
      <c r="C9" s="459" t="s">
        <v>116</v>
      </c>
      <c r="D9" s="459"/>
      <c r="E9" s="459"/>
      <c r="F9" s="459"/>
      <c r="G9" s="459"/>
      <c r="H9" s="459"/>
      <c r="I9" s="459"/>
      <c r="J9" s="459"/>
      <c r="K9" s="459"/>
      <c r="L9" s="3" t="s">
        <v>4</v>
      </c>
      <c r="M9" s="489" t="s">
        <v>120</v>
      </c>
      <c r="N9" s="484"/>
      <c r="O9" s="485"/>
      <c r="X9" s="5" t="s">
        <v>5</v>
      </c>
      <c r="Y9" s="5" t="s">
        <v>5</v>
      </c>
    </row>
    <row r="10" spans="1:29" s="2" customFormat="1" ht="13.5" customHeight="1" x14ac:dyDescent="0.25">
      <c r="A10" s="214"/>
      <c r="B10" s="1"/>
      <c r="C10" s="214"/>
      <c r="D10" s="215"/>
      <c r="E10" s="215"/>
      <c r="F10" s="216" t="s">
        <v>6</v>
      </c>
      <c r="G10" s="215"/>
      <c r="H10" s="217"/>
      <c r="I10" s="215"/>
      <c r="J10" s="215"/>
      <c r="K10" s="215"/>
      <c r="L10" s="1"/>
      <c r="M10" s="486"/>
      <c r="N10" s="487"/>
      <c r="O10" s="488"/>
    </row>
    <row r="11" spans="1:29" s="2" customFormat="1" ht="29.25" customHeight="1" x14ac:dyDescent="0.25">
      <c r="A11" s="214" t="s">
        <v>8</v>
      </c>
      <c r="B11" s="1"/>
      <c r="C11" s="481" t="s">
        <v>755</v>
      </c>
      <c r="D11" s="482"/>
      <c r="E11" s="482"/>
      <c r="F11" s="482"/>
      <c r="G11" s="482"/>
      <c r="H11" s="482"/>
      <c r="I11" s="482"/>
      <c r="J11" s="482"/>
      <c r="K11" s="482"/>
      <c r="L11" s="1"/>
      <c r="M11" s="483"/>
      <c r="N11" s="484"/>
      <c r="O11" s="485"/>
      <c r="Z11" s="5" t="s">
        <v>9</v>
      </c>
    </row>
    <row r="12" spans="1:29" s="2" customFormat="1" ht="15" x14ac:dyDescent="0.25">
      <c r="A12" s="214"/>
      <c r="B12" s="1"/>
      <c r="C12" s="218"/>
      <c r="D12" s="218"/>
      <c r="E12" s="218"/>
      <c r="F12" s="219" t="s">
        <v>10</v>
      </c>
      <c r="G12" s="218"/>
      <c r="H12" s="220"/>
      <c r="I12" s="218"/>
      <c r="J12" s="218"/>
      <c r="K12" s="218"/>
      <c r="L12" s="1"/>
      <c r="M12" s="486"/>
      <c r="N12" s="487"/>
      <c r="O12" s="488"/>
    </row>
    <row r="13" spans="1:29" s="2" customFormat="1" ht="31.5" customHeight="1" x14ac:dyDescent="0.25">
      <c r="A13" s="214" t="s">
        <v>11</v>
      </c>
      <c r="B13" s="1"/>
      <c r="C13" s="481" t="s">
        <v>756</v>
      </c>
      <c r="D13" s="482"/>
      <c r="E13" s="482"/>
      <c r="F13" s="482"/>
      <c r="G13" s="482"/>
      <c r="H13" s="482"/>
      <c r="I13" s="482"/>
      <c r="J13" s="482"/>
      <c r="K13" s="482"/>
      <c r="L13" s="1"/>
      <c r="M13" s="483"/>
      <c r="N13" s="484"/>
      <c r="O13" s="485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76"/>
      <c r="N14" s="477"/>
      <c r="O14" s="478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73" t="s">
        <v>49</v>
      </c>
      <c r="N15" s="474"/>
      <c r="O15" s="475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73" t="s">
        <v>753</v>
      </c>
      <c r="N16" s="474"/>
      <c r="O16" s="475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76"/>
      <c r="N17" s="477"/>
      <c r="O17" s="478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83"/>
      <c r="M18" s="383"/>
      <c r="N18" s="383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79" t="s">
        <v>19</v>
      </c>
      <c r="M19" s="479" t="s">
        <v>20</v>
      </c>
      <c r="N19" s="480" t="s">
        <v>21</v>
      </c>
      <c r="O19" s="480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79"/>
      <c r="M20" s="479"/>
      <c r="N20" s="386" t="s">
        <v>22</v>
      </c>
      <c r="O20" s="386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25</v>
      </c>
      <c r="M21" s="202">
        <f>O21</f>
        <v>45650</v>
      </c>
      <c r="N21" s="201">
        <v>45631</v>
      </c>
      <c r="O21" s="201">
        <v>45650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83"/>
      <c r="M22" s="383"/>
      <c r="N22" s="383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3" t="s">
        <v>781</v>
      </c>
      <c r="I23" s="9"/>
      <c r="J23" s="9"/>
      <c r="K23" s="10"/>
      <c r="L23" s="383"/>
      <c r="M23" s="383"/>
      <c r="N23" s="383"/>
      <c r="O23" s="1"/>
    </row>
    <row r="24" spans="1:118" customFormat="1" ht="15" x14ac:dyDescent="0.25">
      <c r="A24" s="317"/>
      <c r="B24" s="315"/>
    </row>
    <row r="25" spans="1:118" customFormat="1" ht="36" customHeight="1" x14ac:dyDescent="0.25">
      <c r="A25" s="471" t="s">
        <v>27</v>
      </c>
      <c r="B25" s="471"/>
      <c r="C25" s="472" t="s">
        <v>28</v>
      </c>
      <c r="D25" s="472" t="s">
        <v>29</v>
      </c>
      <c r="E25" s="472"/>
      <c r="F25" s="472"/>
      <c r="G25" s="472" t="s">
        <v>30</v>
      </c>
      <c r="H25" s="472" t="s">
        <v>31</v>
      </c>
      <c r="I25" s="472"/>
      <c r="J25" s="472"/>
      <c r="K25" s="472" t="s">
        <v>32</v>
      </c>
      <c r="L25" s="472"/>
      <c r="M25" s="472"/>
      <c r="N25" s="472" t="s">
        <v>33</v>
      </c>
      <c r="O25" s="472" t="s">
        <v>34</v>
      </c>
    </row>
    <row r="26" spans="1:118" customFormat="1" ht="20.25" customHeight="1" x14ac:dyDescent="0.25">
      <c r="A26" s="471"/>
      <c r="B26" s="471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</row>
    <row r="27" spans="1:118" customFormat="1" ht="49.5" customHeight="1" x14ac:dyDescent="0.25">
      <c r="A27" s="318" t="s">
        <v>35</v>
      </c>
      <c r="B27" s="318" t="s">
        <v>36</v>
      </c>
      <c r="C27" s="472"/>
      <c r="D27" s="472"/>
      <c r="E27" s="472"/>
      <c r="F27" s="472"/>
      <c r="G27" s="472"/>
      <c r="H27" s="385" t="s">
        <v>37</v>
      </c>
      <c r="I27" s="385" t="s">
        <v>38</v>
      </c>
      <c r="J27" s="385" t="s">
        <v>39</v>
      </c>
      <c r="K27" s="385" t="s">
        <v>37</v>
      </c>
      <c r="L27" s="385" t="s">
        <v>38</v>
      </c>
      <c r="M27" s="385" t="s">
        <v>40</v>
      </c>
      <c r="N27" s="472"/>
      <c r="O27" s="472"/>
    </row>
    <row r="28" spans="1:118" customFormat="1" ht="15" x14ac:dyDescent="0.25">
      <c r="A28" s="384">
        <v>1</v>
      </c>
      <c r="B28" s="384">
        <v>2</v>
      </c>
      <c r="C28" s="384">
        <v>3</v>
      </c>
      <c r="D28" s="471">
        <v>4</v>
      </c>
      <c r="E28" s="471"/>
      <c r="F28" s="471"/>
      <c r="G28" s="384">
        <v>5</v>
      </c>
      <c r="H28" s="384">
        <v>6</v>
      </c>
      <c r="I28" s="384">
        <v>7</v>
      </c>
      <c r="J28" s="384">
        <v>8</v>
      </c>
      <c r="K28" s="384">
        <v>9</v>
      </c>
      <c r="L28" s="384">
        <v>10</v>
      </c>
      <c r="M28" s="384">
        <v>11</v>
      </c>
      <c r="N28" s="384">
        <v>12</v>
      </c>
      <c r="O28" s="384">
        <v>13</v>
      </c>
    </row>
    <row r="29" spans="1:118" customFormat="1" ht="15" x14ac:dyDescent="0.25">
      <c r="A29" s="468" t="s">
        <v>533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70"/>
      <c r="DI29" s="230" t="s">
        <v>533</v>
      </c>
    </row>
    <row r="30" spans="1:118" customFormat="1" ht="15" x14ac:dyDescent="0.25">
      <c r="A30" s="468" t="s">
        <v>534</v>
      </c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70"/>
      <c r="DI30" s="230"/>
      <c r="DJ30" s="230" t="s">
        <v>534</v>
      </c>
    </row>
    <row r="31" spans="1:118" customFormat="1" ht="34.5" x14ac:dyDescent="0.25">
      <c r="A31" s="319" t="s">
        <v>41</v>
      </c>
      <c r="B31" s="320" t="s">
        <v>49</v>
      </c>
      <c r="C31" s="387" t="s">
        <v>544</v>
      </c>
      <c r="D31" s="464" t="s">
        <v>545</v>
      </c>
      <c r="E31" s="464"/>
      <c r="F31" s="464"/>
      <c r="G31" s="320" t="s">
        <v>248</v>
      </c>
      <c r="H31" s="320">
        <v>4.1000000000000002E-2</v>
      </c>
      <c r="I31" s="320" t="s">
        <v>41</v>
      </c>
      <c r="J31" s="320" t="s">
        <v>782</v>
      </c>
      <c r="K31" s="321"/>
      <c r="L31" s="320"/>
      <c r="M31" s="321"/>
      <c r="N31" s="320"/>
      <c r="O31" s="322"/>
      <c r="DI31" s="230"/>
      <c r="DJ31" s="230"/>
      <c r="DK31" s="230" t="s">
        <v>545</v>
      </c>
      <c r="DL31" s="230" t="s">
        <v>5</v>
      </c>
      <c r="DM31" s="230" t="s">
        <v>5</v>
      </c>
    </row>
    <row r="32" spans="1:118" customFormat="1" ht="23.25" x14ac:dyDescent="0.25">
      <c r="A32" s="325"/>
      <c r="B32" s="326"/>
      <c r="C32" s="327" t="s">
        <v>548</v>
      </c>
      <c r="D32" s="465" t="s">
        <v>549</v>
      </c>
      <c r="E32" s="465"/>
      <c r="F32" s="465"/>
      <c r="G32" s="465"/>
      <c r="H32" s="465"/>
      <c r="I32" s="465"/>
      <c r="J32" s="465"/>
      <c r="K32" s="465"/>
      <c r="L32" s="465"/>
      <c r="M32" s="465"/>
      <c r="N32" s="465"/>
      <c r="O32" s="466"/>
      <c r="DI32" s="230"/>
      <c r="DJ32" s="230"/>
      <c r="DK32" s="230"/>
      <c r="DL32" s="230"/>
      <c r="DM32" s="230"/>
      <c r="DN32" s="229" t="s">
        <v>549</v>
      </c>
    </row>
    <row r="33" spans="1:122" customFormat="1" ht="23.25" x14ac:dyDescent="0.25">
      <c r="A33" s="325"/>
      <c r="B33" s="326"/>
      <c r="C33" s="327" t="s">
        <v>550</v>
      </c>
      <c r="D33" s="465" t="s">
        <v>551</v>
      </c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6"/>
      <c r="DI33" s="230"/>
      <c r="DJ33" s="230"/>
      <c r="DK33" s="230"/>
      <c r="DL33" s="230"/>
      <c r="DM33" s="230"/>
      <c r="DN33" s="229" t="s">
        <v>551</v>
      </c>
    </row>
    <row r="34" spans="1:122" customFormat="1" ht="57" x14ac:dyDescent="0.25">
      <c r="A34" s="325"/>
      <c r="B34" s="326"/>
      <c r="C34" s="327" t="s">
        <v>45</v>
      </c>
      <c r="D34" s="465" t="s">
        <v>46</v>
      </c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6"/>
      <c r="DI34" s="230"/>
      <c r="DJ34" s="230"/>
      <c r="DK34" s="230"/>
      <c r="DL34" s="230"/>
      <c r="DM34" s="230"/>
      <c r="DN34" s="229" t="s">
        <v>46</v>
      </c>
    </row>
    <row r="35" spans="1:122" customFormat="1" ht="15" x14ac:dyDescent="0.25">
      <c r="A35" s="325"/>
      <c r="B35" s="328"/>
      <c r="C35" s="327" t="s">
        <v>41</v>
      </c>
      <c r="D35" s="461" t="s">
        <v>47</v>
      </c>
      <c r="E35" s="461"/>
      <c r="F35" s="461"/>
      <c r="G35" s="329"/>
      <c r="H35" s="330"/>
      <c r="I35" s="330"/>
      <c r="J35" s="330"/>
      <c r="K35" s="348">
        <v>11490.2</v>
      </c>
      <c r="L35" s="350">
        <v>1.4490000000000001</v>
      </c>
      <c r="M35" s="331">
        <v>682.62</v>
      </c>
      <c r="N35" s="332">
        <v>46.99</v>
      </c>
      <c r="O35" s="333">
        <v>32076.31</v>
      </c>
      <c r="DI35" s="230"/>
      <c r="DJ35" s="230"/>
      <c r="DK35" s="230"/>
      <c r="DL35" s="230"/>
      <c r="DM35" s="230"/>
      <c r="DO35" s="229" t="s">
        <v>47</v>
      </c>
    </row>
    <row r="36" spans="1:122" customFormat="1" ht="15" x14ac:dyDescent="0.25">
      <c r="A36" s="325"/>
      <c r="B36" s="328"/>
      <c r="C36" s="327" t="s">
        <v>25</v>
      </c>
      <c r="D36" s="461" t="s">
        <v>48</v>
      </c>
      <c r="E36" s="461"/>
      <c r="F36" s="461"/>
      <c r="G36" s="329"/>
      <c r="H36" s="330"/>
      <c r="I36" s="330"/>
      <c r="J36" s="330"/>
      <c r="K36" s="348">
        <v>4269.6400000000003</v>
      </c>
      <c r="L36" s="350">
        <v>1.4490000000000001</v>
      </c>
      <c r="M36" s="331">
        <v>253.66</v>
      </c>
      <c r="N36" s="332">
        <v>14.01</v>
      </c>
      <c r="O36" s="333">
        <v>3553.78</v>
      </c>
      <c r="DI36" s="230"/>
      <c r="DJ36" s="230"/>
      <c r="DK36" s="230"/>
      <c r="DL36" s="230"/>
      <c r="DM36" s="230"/>
      <c r="DO36" s="229" t="s">
        <v>48</v>
      </c>
    </row>
    <row r="37" spans="1:122" customFormat="1" ht="15" x14ac:dyDescent="0.25">
      <c r="A37" s="325"/>
      <c r="B37" s="328"/>
      <c r="C37" s="327" t="s">
        <v>49</v>
      </c>
      <c r="D37" s="461" t="s">
        <v>50</v>
      </c>
      <c r="E37" s="461"/>
      <c r="F37" s="461"/>
      <c r="G37" s="329"/>
      <c r="H37" s="330"/>
      <c r="I37" s="330"/>
      <c r="J37" s="330"/>
      <c r="K37" s="331">
        <v>512.04</v>
      </c>
      <c r="L37" s="350">
        <v>1.4490000000000001</v>
      </c>
      <c r="M37" s="331">
        <v>30.42</v>
      </c>
      <c r="N37" s="332">
        <v>46.99</v>
      </c>
      <c r="O37" s="333">
        <v>1429.44</v>
      </c>
      <c r="DI37" s="230"/>
      <c r="DJ37" s="230"/>
      <c r="DK37" s="230"/>
      <c r="DL37" s="230"/>
      <c r="DM37" s="230"/>
      <c r="DO37" s="229" t="s">
        <v>50</v>
      </c>
    </row>
    <row r="38" spans="1:122" customFormat="1" ht="15" x14ac:dyDescent="0.25">
      <c r="A38" s="334"/>
      <c r="B38" s="328"/>
      <c r="C38" s="327"/>
      <c r="D38" s="461" t="s">
        <v>53</v>
      </c>
      <c r="E38" s="461"/>
      <c r="F38" s="461"/>
      <c r="G38" s="329" t="s">
        <v>54</v>
      </c>
      <c r="H38" s="335">
        <v>1460</v>
      </c>
      <c r="I38" s="350">
        <v>1.4490000000000001</v>
      </c>
      <c r="J38" s="336">
        <v>86.737139999999997</v>
      </c>
      <c r="K38" s="337"/>
      <c r="L38" s="330"/>
      <c r="M38" s="337"/>
      <c r="N38" s="330"/>
      <c r="O38" s="338"/>
      <c r="DI38" s="230"/>
      <c r="DJ38" s="230"/>
      <c r="DK38" s="230"/>
      <c r="DL38" s="230"/>
      <c r="DM38" s="230"/>
      <c r="DP38" s="229" t="s">
        <v>53</v>
      </c>
    </row>
    <row r="39" spans="1:122" customFormat="1" ht="15" x14ac:dyDescent="0.25">
      <c r="A39" s="334"/>
      <c r="B39" s="328"/>
      <c r="C39" s="327"/>
      <c r="D39" s="461" t="s">
        <v>55</v>
      </c>
      <c r="E39" s="461"/>
      <c r="F39" s="461"/>
      <c r="G39" s="329" t="s">
        <v>54</v>
      </c>
      <c r="H39" s="352">
        <v>40.799999999999997</v>
      </c>
      <c r="I39" s="350">
        <v>1.4490000000000001</v>
      </c>
      <c r="J39" s="353">
        <v>2.4238871999999998</v>
      </c>
      <c r="K39" s="337"/>
      <c r="L39" s="330"/>
      <c r="M39" s="337"/>
      <c r="N39" s="330"/>
      <c r="O39" s="338"/>
      <c r="DI39" s="230"/>
      <c r="DJ39" s="230"/>
      <c r="DK39" s="230"/>
      <c r="DL39" s="230"/>
      <c r="DM39" s="230"/>
      <c r="DP39" s="229" t="s">
        <v>55</v>
      </c>
    </row>
    <row r="40" spans="1:122" customFormat="1" ht="15" x14ac:dyDescent="0.25">
      <c r="A40" s="339"/>
      <c r="B40" s="329"/>
      <c r="C40" s="327"/>
      <c r="D40" s="463" t="s">
        <v>56</v>
      </c>
      <c r="E40" s="463"/>
      <c r="F40" s="463"/>
      <c r="G40" s="340"/>
      <c r="H40" s="341"/>
      <c r="I40" s="341"/>
      <c r="J40" s="341"/>
      <c r="K40" s="351">
        <v>15759.84</v>
      </c>
      <c r="L40" s="341"/>
      <c r="M40" s="342">
        <v>936.28</v>
      </c>
      <c r="N40" s="341"/>
      <c r="O40" s="343">
        <v>35630.089999999997</v>
      </c>
      <c r="DI40" s="230"/>
      <c r="DJ40" s="230"/>
      <c r="DK40" s="230"/>
      <c r="DL40" s="230"/>
      <c r="DM40" s="230"/>
      <c r="DQ40" s="229" t="s">
        <v>56</v>
      </c>
    </row>
    <row r="41" spans="1:122" customFormat="1" ht="15" x14ac:dyDescent="0.25">
      <c r="A41" s="334"/>
      <c r="B41" s="328"/>
      <c r="C41" s="327"/>
      <c r="D41" s="461" t="s">
        <v>57</v>
      </c>
      <c r="E41" s="461"/>
      <c r="F41" s="461"/>
      <c r="G41" s="329"/>
      <c r="H41" s="330"/>
      <c r="I41" s="330"/>
      <c r="J41" s="330"/>
      <c r="K41" s="337"/>
      <c r="L41" s="330"/>
      <c r="M41" s="331">
        <v>713.04</v>
      </c>
      <c r="N41" s="330"/>
      <c r="O41" s="333">
        <v>33505.75</v>
      </c>
      <c r="DI41" s="230"/>
      <c r="DJ41" s="230"/>
      <c r="DK41" s="230"/>
      <c r="DL41" s="230"/>
      <c r="DM41" s="230"/>
      <c r="DP41" s="229" t="s">
        <v>57</v>
      </c>
    </row>
    <row r="42" spans="1:122" customFormat="1" ht="33.75" x14ac:dyDescent="0.25">
      <c r="A42" s="334"/>
      <c r="B42" s="328"/>
      <c r="C42" s="327" t="s">
        <v>240</v>
      </c>
      <c r="D42" s="461" t="s">
        <v>241</v>
      </c>
      <c r="E42" s="461"/>
      <c r="F42" s="461"/>
      <c r="G42" s="329" t="s">
        <v>58</v>
      </c>
      <c r="H42" s="335">
        <v>109</v>
      </c>
      <c r="I42" s="330"/>
      <c r="J42" s="335">
        <v>109</v>
      </c>
      <c r="K42" s="337"/>
      <c r="L42" s="330"/>
      <c r="M42" s="331">
        <v>777.21</v>
      </c>
      <c r="N42" s="330"/>
      <c r="O42" s="333">
        <v>36521.269999999997</v>
      </c>
      <c r="DI42" s="230"/>
      <c r="DJ42" s="230"/>
      <c r="DK42" s="230"/>
      <c r="DL42" s="230"/>
      <c r="DM42" s="230"/>
      <c r="DP42" s="229" t="s">
        <v>241</v>
      </c>
    </row>
    <row r="43" spans="1:122" customFormat="1" ht="56.25" x14ac:dyDescent="0.25">
      <c r="A43" s="334"/>
      <c r="B43" s="328"/>
      <c r="C43" s="327" t="s">
        <v>242</v>
      </c>
      <c r="D43" s="461" t="s">
        <v>243</v>
      </c>
      <c r="E43" s="461"/>
      <c r="F43" s="461"/>
      <c r="G43" s="329" t="s">
        <v>58</v>
      </c>
      <c r="H43" s="335">
        <v>65</v>
      </c>
      <c r="I43" s="332">
        <v>0.85</v>
      </c>
      <c r="J43" s="332">
        <v>55.25</v>
      </c>
      <c r="K43" s="337"/>
      <c r="L43" s="330"/>
      <c r="M43" s="331">
        <v>393.95</v>
      </c>
      <c r="N43" s="330"/>
      <c r="O43" s="333">
        <v>18511.93</v>
      </c>
      <c r="DI43" s="230"/>
      <c r="DJ43" s="230"/>
      <c r="DK43" s="230"/>
      <c r="DL43" s="230"/>
      <c r="DM43" s="230"/>
      <c r="DP43" s="229" t="s">
        <v>243</v>
      </c>
    </row>
    <row r="44" spans="1:122" customFormat="1" ht="15" x14ac:dyDescent="0.25">
      <c r="A44" s="325"/>
      <c r="B44" s="324"/>
      <c r="C44" s="388"/>
      <c r="D44" s="462" t="s">
        <v>59</v>
      </c>
      <c r="E44" s="462"/>
      <c r="F44" s="462"/>
      <c r="G44" s="320"/>
      <c r="H44" s="344"/>
      <c r="I44" s="344"/>
      <c r="J44" s="344"/>
      <c r="K44" s="345"/>
      <c r="L44" s="344"/>
      <c r="M44" s="346">
        <v>2107.44</v>
      </c>
      <c r="N44" s="341"/>
      <c r="O44" s="347">
        <v>90663.29</v>
      </c>
      <c r="DI44" s="230"/>
      <c r="DJ44" s="230"/>
      <c r="DK44" s="230"/>
      <c r="DL44" s="230"/>
      <c r="DM44" s="230"/>
      <c r="DR44" s="230" t="s">
        <v>59</v>
      </c>
    </row>
    <row r="45" spans="1:122" customFormat="1" ht="45.75" x14ac:dyDescent="0.25">
      <c r="A45" s="319" t="s">
        <v>25</v>
      </c>
      <c r="B45" s="320" t="s">
        <v>73</v>
      </c>
      <c r="C45" s="387" t="s">
        <v>557</v>
      </c>
      <c r="D45" s="464" t="s">
        <v>587</v>
      </c>
      <c r="E45" s="464"/>
      <c r="F45" s="464"/>
      <c r="G45" s="320" t="s">
        <v>60</v>
      </c>
      <c r="H45" s="320">
        <v>1.6000000000000001E-3</v>
      </c>
      <c r="I45" s="320" t="s">
        <v>41</v>
      </c>
      <c r="J45" s="320" t="s">
        <v>783</v>
      </c>
      <c r="K45" s="321"/>
      <c r="L45" s="320"/>
      <c r="M45" s="321"/>
      <c r="N45" s="320"/>
      <c r="O45" s="322"/>
      <c r="DI45" s="230"/>
      <c r="DJ45" s="230"/>
      <c r="DK45" s="230" t="s">
        <v>587</v>
      </c>
      <c r="DL45" s="230" t="s">
        <v>5</v>
      </c>
      <c r="DM45" s="230" t="s">
        <v>5</v>
      </c>
      <c r="DR45" s="230"/>
    </row>
    <row r="46" spans="1:122" customFormat="1" ht="15" x14ac:dyDescent="0.25">
      <c r="A46" s="325"/>
      <c r="B46" s="326"/>
      <c r="C46" s="327" t="s">
        <v>590</v>
      </c>
      <c r="D46" s="465" t="s">
        <v>591</v>
      </c>
      <c r="E46" s="465"/>
      <c r="F46" s="465"/>
      <c r="G46" s="465"/>
      <c r="H46" s="465"/>
      <c r="I46" s="465"/>
      <c r="J46" s="465"/>
      <c r="K46" s="465"/>
      <c r="L46" s="465"/>
      <c r="M46" s="465"/>
      <c r="N46" s="465"/>
      <c r="O46" s="466"/>
      <c r="DI46" s="230"/>
      <c r="DJ46" s="230"/>
      <c r="DK46" s="230"/>
      <c r="DL46" s="230"/>
      <c r="DM46" s="230"/>
      <c r="DN46" s="229" t="s">
        <v>591</v>
      </c>
      <c r="DR46" s="230"/>
    </row>
    <row r="47" spans="1:122" customFormat="1" ht="23.25" x14ac:dyDescent="0.25">
      <c r="A47" s="325"/>
      <c r="B47" s="326"/>
      <c r="C47" s="327" t="s">
        <v>43</v>
      </c>
      <c r="D47" s="465" t="s">
        <v>44</v>
      </c>
      <c r="E47" s="465"/>
      <c r="F47" s="465"/>
      <c r="G47" s="465"/>
      <c r="H47" s="465"/>
      <c r="I47" s="465"/>
      <c r="J47" s="465"/>
      <c r="K47" s="465"/>
      <c r="L47" s="465"/>
      <c r="M47" s="465"/>
      <c r="N47" s="465"/>
      <c r="O47" s="466"/>
      <c r="DI47" s="230"/>
      <c r="DJ47" s="230"/>
      <c r="DK47" s="230"/>
      <c r="DL47" s="230"/>
      <c r="DM47" s="230"/>
      <c r="DN47" s="229" t="s">
        <v>44</v>
      </c>
      <c r="DR47" s="230"/>
    </row>
    <row r="48" spans="1:122" customFormat="1" ht="57" x14ac:dyDescent="0.25">
      <c r="A48" s="325"/>
      <c r="B48" s="326"/>
      <c r="C48" s="327" t="s">
        <v>45</v>
      </c>
      <c r="D48" s="465" t="s">
        <v>46</v>
      </c>
      <c r="E48" s="465"/>
      <c r="F48" s="465"/>
      <c r="G48" s="465"/>
      <c r="H48" s="465"/>
      <c r="I48" s="465"/>
      <c r="J48" s="465"/>
      <c r="K48" s="465"/>
      <c r="L48" s="465"/>
      <c r="M48" s="465"/>
      <c r="N48" s="465"/>
      <c r="O48" s="466"/>
      <c r="DI48" s="230"/>
      <c r="DJ48" s="230"/>
      <c r="DK48" s="230"/>
      <c r="DL48" s="230"/>
      <c r="DM48" s="230"/>
      <c r="DN48" s="229" t="s">
        <v>46</v>
      </c>
      <c r="DR48" s="230"/>
    </row>
    <row r="49" spans="1:122" customFormat="1" ht="15" x14ac:dyDescent="0.25">
      <c r="A49" s="325"/>
      <c r="B49" s="328"/>
      <c r="C49" s="327" t="s">
        <v>41</v>
      </c>
      <c r="D49" s="461" t="s">
        <v>47</v>
      </c>
      <c r="E49" s="461"/>
      <c r="F49" s="461"/>
      <c r="G49" s="329"/>
      <c r="H49" s="330"/>
      <c r="I49" s="330"/>
      <c r="J49" s="330"/>
      <c r="K49" s="348">
        <v>1201.2</v>
      </c>
      <c r="L49" s="336">
        <v>1.7192499999999999</v>
      </c>
      <c r="M49" s="331">
        <v>3.3</v>
      </c>
      <c r="N49" s="332">
        <v>46.99</v>
      </c>
      <c r="O49" s="349">
        <v>155.07</v>
      </c>
      <c r="DI49" s="230"/>
      <c r="DJ49" s="230"/>
      <c r="DK49" s="230"/>
      <c r="DL49" s="230"/>
      <c r="DM49" s="230"/>
      <c r="DO49" s="229" t="s">
        <v>47</v>
      </c>
      <c r="DR49" s="230"/>
    </row>
    <row r="50" spans="1:122" customFormat="1" ht="15" x14ac:dyDescent="0.25">
      <c r="A50" s="334"/>
      <c r="B50" s="328"/>
      <c r="C50" s="327"/>
      <c r="D50" s="461" t="s">
        <v>53</v>
      </c>
      <c r="E50" s="461"/>
      <c r="F50" s="461"/>
      <c r="G50" s="329" t="s">
        <v>54</v>
      </c>
      <c r="H50" s="335">
        <v>154</v>
      </c>
      <c r="I50" s="336">
        <v>1.7192499999999999</v>
      </c>
      <c r="J50" s="353">
        <v>0.42362319999999998</v>
      </c>
      <c r="K50" s="337"/>
      <c r="L50" s="330"/>
      <c r="M50" s="337"/>
      <c r="N50" s="330"/>
      <c r="O50" s="338"/>
      <c r="DI50" s="230"/>
      <c r="DJ50" s="230"/>
      <c r="DK50" s="230"/>
      <c r="DL50" s="230"/>
      <c r="DM50" s="230"/>
      <c r="DP50" s="229" t="s">
        <v>53</v>
      </c>
      <c r="DR50" s="230"/>
    </row>
    <row r="51" spans="1:122" customFormat="1" ht="15" x14ac:dyDescent="0.25">
      <c r="A51" s="339"/>
      <c r="B51" s="329"/>
      <c r="C51" s="327"/>
      <c r="D51" s="463" t="s">
        <v>56</v>
      </c>
      <c r="E51" s="463"/>
      <c r="F51" s="463"/>
      <c r="G51" s="340"/>
      <c r="H51" s="341"/>
      <c r="I51" s="341"/>
      <c r="J51" s="341"/>
      <c r="K51" s="351">
        <v>1201.2</v>
      </c>
      <c r="L51" s="341"/>
      <c r="M51" s="342">
        <v>3.3</v>
      </c>
      <c r="N51" s="341"/>
      <c r="O51" s="357">
        <v>155.07</v>
      </c>
      <c r="DI51" s="230"/>
      <c r="DJ51" s="230"/>
      <c r="DK51" s="230"/>
      <c r="DL51" s="230"/>
      <c r="DM51" s="230"/>
      <c r="DQ51" s="229" t="s">
        <v>56</v>
      </c>
      <c r="DR51" s="230"/>
    </row>
    <row r="52" spans="1:122" customFormat="1" ht="15" x14ac:dyDescent="0.25">
      <c r="A52" s="334"/>
      <c r="B52" s="328"/>
      <c r="C52" s="327"/>
      <c r="D52" s="461" t="s">
        <v>57</v>
      </c>
      <c r="E52" s="461"/>
      <c r="F52" s="461"/>
      <c r="G52" s="329"/>
      <c r="H52" s="330"/>
      <c r="I52" s="330"/>
      <c r="J52" s="330"/>
      <c r="K52" s="337"/>
      <c r="L52" s="330"/>
      <c r="M52" s="331">
        <v>3.3</v>
      </c>
      <c r="N52" s="330"/>
      <c r="O52" s="349">
        <v>155.07</v>
      </c>
      <c r="DI52" s="230"/>
      <c r="DJ52" s="230"/>
      <c r="DK52" s="230"/>
      <c r="DL52" s="230"/>
      <c r="DM52" s="230"/>
      <c r="DP52" s="229" t="s">
        <v>57</v>
      </c>
      <c r="DR52" s="230"/>
    </row>
    <row r="53" spans="1:122" customFormat="1" ht="33.75" x14ac:dyDescent="0.25">
      <c r="A53" s="334"/>
      <c r="B53" s="328"/>
      <c r="C53" s="327" t="s">
        <v>61</v>
      </c>
      <c r="D53" s="461" t="s">
        <v>62</v>
      </c>
      <c r="E53" s="461"/>
      <c r="F53" s="461"/>
      <c r="G53" s="329" t="s">
        <v>58</v>
      </c>
      <c r="H53" s="335">
        <v>89</v>
      </c>
      <c r="I53" s="330"/>
      <c r="J53" s="335">
        <v>89</v>
      </c>
      <c r="K53" s="337"/>
      <c r="L53" s="330"/>
      <c r="M53" s="331">
        <v>2.94</v>
      </c>
      <c r="N53" s="330"/>
      <c r="O53" s="349">
        <v>138.01</v>
      </c>
      <c r="DI53" s="230"/>
      <c r="DJ53" s="230"/>
      <c r="DK53" s="230"/>
      <c r="DL53" s="230"/>
      <c r="DM53" s="230"/>
      <c r="DP53" s="229" t="s">
        <v>62</v>
      </c>
      <c r="DR53" s="230"/>
    </row>
    <row r="54" spans="1:122" customFormat="1" ht="56.25" x14ac:dyDescent="0.25">
      <c r="A54" s="334"/>
      <c r="B54" s="328"/>
      <c r="C54" s="327" t="s">
        <v>63</v>
      </c>
      <c r="D54" s="461" t="s">
        <v>64</v>
      </c>
      <c r="E54" s="461"/>
      <c r="F54" s="461"/>
      <c r="G54" s="329" t="s">
        <v>58</v>
      </c>
      <c r="H54" s="335">
        <v>40</v>
      </c>
      <c r="I54" s="332">
        <v>0.85</v>
      </c>
      <c r="J54" s="335">
        <v>34</v>
      </c>
      <c r="K54" s="337"/>
      <c r="L54" s="330"/>
      <c r="M54" s="331">
        <v>1.1200000000000001</v>
      </c>
      <c r="N54" s="330"/>
      <c r="O54" s="349">
        <v>52.72</v>
      </c>
      <c r="DI54" s="230"/>
      <c r="DJ54" s="230"/>
      <c r="DK54" s="230"/>
      <c r="DL54" s="230"/>
      <c r="DM54" s="230"/>
      <c r="DP54" s="229" t="s">
        <v>64</v>
      </c>
      <c r="DR54" s="230"/>
    </row>
    <row r="55" spans="1:122" customFormat="1" ht="15" x14ac:dyDescent="0.25">
      <c r="A55" s="325"/>
      <c r="B55" s="324"/>
      <c r="C55" s="388"/>
      <c r="D55" s="462" t="s">
        <v>59</v>
      </c>
      <c r="E55" s="462"/>
      <c r="F55" s="462"/>
      <c r="G55" s="320"/>
      <c r="H55" s="344"/>
      <c r="I55" s="344"/>
      <c r="J55" s="344"/>
      <c r="K55" s="345"/>
      <c r="L55" s="344"/>
      <c r="M55" s="356">
        <v>7.36</v>
      </c>
      <c r="N55" s="341"/>
      <c r="O55" s="358">
        <v>345.8</v>
      </c>
      <c r="DI55" s="230"/>
      <c r="DJ55" s="230"/>
      <c r="DK55" s="230"/>
      <c r="DL55" s="230"/>
      <c r="DM55" s="230"/>
      <c r="DR55" s="230" t="s">
        <v>59</v>
      </c>
    </row>
    <row r="56" spans="1:122" customFormat="1" ht="15" x14ac:dyDescent="0.25">
      <c r="A56" s="468" t="s">
        <v>592</v>
      </c>
      <c r="B56" s="469"/>
      <c r="C56" s="469"/>
      <c r="D56" s="469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70"/>
      <c r="DI56" s="230"/>
      <c r="DJ56" s="230" t="s">
        <v>592</v>
      </c>
      <c r="DK56" s="230"/>
      <c r="DL56" s="230"/>
      <c r="DM56" s="230"/>
      <c r="DR56" s="230"/>
    </row>
    <row r="57" spans="1:122" customFormat="1" ht="68.25" x14ac:dyDescent="0.25">
      <c r="A57" s="319" t="s">
        <v>49</v>
      </c>
      <c r="B57" s="320" t="s">
        <v>98</v>
      </c>
      <c r="C57" s="387" t="s">
        <v>611</v>
      </c>
      <c r="D57" s="464" t="s">
        <v>784</v>
      </c>
      <c r="E57" s="464"/>
      <c r="F57" s="464"/>
      <c r="G57" s="320" t="s">
        <v>595</v>
      </c>
      <c r="H57" s="320">
        <v>0.04</v>
      </c>
      <c r="I57" s="320" t="s">
        <v>41</v>
      </c>
      <c r="J57" s="320" t="s">
        <v>457</v>
      </c>
      <c r="K57" s="321"/>
      <c r="L57" s="320"/>
      <c r="M57" s="321"/>
      <c r="N57" s="320"/>
      <c r="O57" s="322"/>
      <c r="DI57" s="230"/>
      <c r="DJ57" s="230"/>
      <c r="DK57" s="230" t="s">
        <v>784</v>
      </c>
      <c r="DL57" s="230" t="s">
        <v>5</v>
      </c>
      <c r="DM57" s="230" t="s">
        <v>5</v>
      </c>
      <c r="DR57" s="230"/>
    </row>
    <row r="58" spans="1:122" customFormat="1" ht="33.75" x14ac:dyDescent="0.25">
      <c r="A58" s="325"/>
      <c r="B58" s="326"/>
      <c r="C58" s="327" t="s">
        <v>110</v>
      </c>
      <c r="D58" s="465" t="s">
        <v>598</v>
      </c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6"/>
      <c r="DI58" s="230"/>
      <c r="DJ58" s="230"/>
      <c r="DK58" s="230"/>
      <c r="DL58" s="230"/>
      <c r="DM58" s="230"/>
      <c r="DN58" s="229" t="s">
        <v>598</v>
      </c>
      <c r="DR58" s="230"/>
    </row>
    <row r="59" spans="1:122" customFormat="1" ht="23.25" x14ac:dyDescent="0.25">
      <c r="A59" s="325"/>
      <c r="B59" s="326"/>
      <c r="C59" s="327" t="s">
        <v>43</v>
      </c>
      <c r="D59" s="465" t="s">
        <v>44</v>
      </c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6"/>
      <c r="DI59" s="230"/>
      <c r="DJ59" s="230"/>
      <c r="DK59" s="230"/>
      <c r="DL59" s="230"/>
      <c r="DM59" s="230"/>
      <c r="DN59" s="229" t="s">
        <v>44</v>
      </c>
      <c r="DR59" s="230"/>
    </row>
    <row r="60" spans="1:122" customFormat="1" ht="57" x14ac:dyDescent="0.25">
      <c r="A60" s="325"/>
      <c r="B60" s="326"/>
      <c r="C60" s="327" t="s">
        <v>45</v>
      </c>
      <c r="D60" s="465" t="s">
        <v>46</v>
      </c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6"/>
      <c r="DI60" s="230"/>
      <c r="DJ60" s="230"/>
      <c r="DK60" s="230"/>
      <c r="DL60" s="230"/>
      <c r="DM60" s="230"/>
      <c r="DN60" s="229" t="s">
        <v>46</v>
      </c>
      <c r="DR60" s="230"/>
    </row>
    <row r="61" spans="1:122" customFormat="1" ht="15" x14ac:dyDescent="0.25">
      <c r="A61" s="325"/>
      <c r="B61" s="328"/>
      <c r="C61" s="327" t="s">
        <v>41</v>
      </c>
      <c r="D61" s="461" t="s">
        <v>47</v>
      </c>
      <c r="E61" s="461"/>
      <c r="F61" s="461"/>
      <c r="G61" s="329"/>
      <c r="H61" s="330"/>
      <c r="I61" s="330"/>
      <c r="J61" s="330"/>
      <c r="K61" s="348">
        <v>3891.6</v>
      </c>
      <c r="L61" s="354">
        <v>0.79349999999999998</v>
      </c>
      <c r="M61" s="331">
        <v>123.52</v>
      </c>
      <c r="N61" s="332">
        <v>46.99</v>
      </c>
      <c r="O61" s="333">
        <v>5804.2</v>
      </c>
      <c r="DI61" s="230"/>
      <c r="DJ61" s="230"/>
      <c r="DK61" s="230"/>
      <c r="DL61" s="230"/>
      <c r="DM61" s="230"/>
      <c r="DO61" s="229" t="s">
        <v>47</v>
      </c>
      <c r="DR61" s="230"/>
    </row>
    <row r="62" spans="1:122" customFormat="1" ht="15" x14ac:dyDescent="0.25">
      <c r="A62" s="325"/>
      <c r="B62" s="328"/>
      <c r="C62" s="327" t="s">
        <v>25</v>
      </c>
      <c r="D62" s="461" t="s">
        <v>48</v>
      </c>
      <c r="E62" s="461"/>
      <c r="F62" s="461"/>
      <c r="G62" s="329"/>
      <c r="H62" s="330"/>
      <c r="I62" s="330"/>
      <c r="J62" s="330"/>
      <c r="K62" s="348">
        <v>12813.74</v>
      </c>
      <c r="L62" s="354">
        <v>0.86250000000000004</v>
      </c>
      <c r="M62" s="331">
        <v>442.07</v>
      </c>
      <c r="N62" s="332">
        <v>14.01</v>
      </c>
      <c r="O62" s="333">
        <v>6193.4</v>
      </c>
      <c r="DI62" s="230"/>
      <c r="DJ62" s="230"/>
      <c r="DK62" s="230"/>
      <c r="DL62" s="230"/>
      <c r="DM62" s="230"/>
      <c r="DO62" s="229" t="s">
        <v>48</v>
      </c>
      <c r="DR62" s="230"/>
    </row>
    <row r="63" spans="1:122" customFormat="1" ht="15" x14ac:dyDescent="0.25">
      <c r="A63" s="325"/>
      <c r="B63" s="328"/>
      <c r="C63" s="327" t="s">
        <v>49</v>
      </c>
      <c r="D63" s="461" t="s">
        <v>50</v>
      </c>
      <c r="E63" s="461"/>
      <c r="F63" s="461"/>
      <c r="G63" s="329"/>
      <c r="H63" s="330"/>
      <c r="I63" s="330"/>
      <c r="J63" s="330"/>
      <c r="K63" s="348">
        <v>1431.7</v>
      </c>
      <c r="L63" s="354">
        <v>0.86250000000000004</v>
      </c>
      <c r="M63" s="331">
        <v>49.39</v>
      </c>
      <c r="N63" s="332">
        <v>46.99</v>
      </c>
      <c r="O63" s="333">
        <v>2320.84</v>
      </c>
      <c r="DI63" s="230"/>
      <c r="DJ63" s="230"/>
      <c r="DK63" s="230"/>
      <c r="DL63" s="230"/>
      <c r="DM63" s="230"/>
      <c r="DO63" s="229" t="s">
        <v>50</v>
      </c>
      <c r="DR63" s="230"/>
    </row>
    <row r="64" spans="1:122" customFormat="1" ht="15" x14ac:dyDescent="0.25">
      <c r="A64" s="325"/>
      <c r="B64" s="328"/>
      <c r="C64" s="327" t="s">
        <v>51</v>
      </c>
      <c r="D64" s="461" t="s">
        <v>52</v>
      </c>
      <c r="E64" s="461"/>
      <c r="F64" s="461"/>
      <c r="G64" s="329"/>
      <c r="H64" s="330"/>
      <c r="I64" s="330"/>
      <c r="J64" s="330"/>
      <c r="K64" s="348">
        <v>2849.58</v>
      </c>
      <c r="L64" s="335">
        <v>0</v>
      </c>
      <c r="M64" s="331">
        <v>0</v>
      </c>
      <c r="N64" s="332">
        <v>8.75</v>
      </c>
      <c r="O64" s="338"/>
      <c r="DI64" s="230"/>
      <c r="DJ64" s="230"/>
      <c r="DK64" s="230"/>
      <c r="DL64" s="230"/>
      <c r="DM64" s="230"/>
      <c r="DO64" s="229" t="s">
        <v>52</v>
      </c>
      <c r="DR64" s="230"/>
    </row>
    <row r="65" spans="1:122" customFormat="1" ht="15" x14ac:dyDescent="0.25">
      <c r="A65" s="334"/>
      <c r="B65" s="328"/>
      <c r="C65" s="327"/>
      <c r="D65" s="461" t="s">
        <v>53</v>
      </c>
      <c r="E65" s="461"/>
      <c r="F65" s="461"/>
      <c r="G65" s="329" t="s">
        <v>54</v>
      </c>
      <c r="H65" s="335">
        <v>376</v>
      </c>
      <c r="I65" s="354">
        <v>0.79349999999999998</v>
      </c>
      <c r="J65" s="336">
        <v>11.934240000000001</v>
      </c>
      <c r="K65" s="337"/>
      <c r="L65" s="330"/>
      <c r="M65" s="337"/>
      <c r="N65" s="330"/>
      <c r="O65" s="338"/>
      <c r="DI65" s="230"/>
      <c r="DJ65" s="230"/>
      <c r="DK65" s="230"/>
      <c r="DL65" s="230"/>
      <c r="DM65" s="230"/>
      <c r="DP65" s="229" t="s">
        <v>53</v>
      </c>
      <c r="DR65" s="230"/>
    </row>
    <row r="66" spans="1:122" customFormat="1" ht="15" x14ac:dyDescent="0.25">
      <c r="A66" s="334"/>
      <c r="B66" s="328"/>
      <c r="C66" s="327"/>
      <c r="D66" s="461" t="s">
        <v>55</v>
      </c>
      <c r="E66" s="461"/>
      <c r="F66" s="461"/>
      <c r="G66" s="329" t="s">
        <v>54</v>
      </c>
      <c r="H66" s="332">
        <v>108.85</v>
      </c>
      <c r="I66" s="354">
        <v>0.86250000000000004</v>
      </c>
      <c r="J66" s="355">
        <v>3.755325</v>
      </c>
      <c r="K66" s="337"/>
      <c r="L66" s="330"/>
      <c r="M66" s="337"/>
      <c r="N66" s="330"/>
      <c r="O66" s="338"/>
      <c r="DI66" s="230"/>
      <c r="DJ66" s="230"/>
      <c r="DK66" s="230"/>
      <c r="DL66" s="230"/>
      <c r="DM66" s="230"/>
      <c r="DP66" s="229" t="s">
        <v>55</v>
      </c>
      <c r="DR66" s="230"/>
    </row>
    <row r="67" spans="1:122" customFormat="1" ht="15" x14ac:dyDescent="0.25">
      <c r="A67" s="339"/>
      <c r="B67" s="329"/>
      <c r="C67" s="327"/>
      <c r="D67" s="463" t="s">
        <v>56</v>
      </c>
      <c r="E67" s="463"/>
      <c r="F67" s="463"/>
      <c r="G67" s="340"/>
      <c r="H67" s="341"/>
      <c r="I67" s="341"/>
      <c r="J67" s="341"/>
      <c r="K67" s="351">
        <v>19554.919999999998</v>
      </c>
      <c r="L67" s="341"/>
      <c r="M67" s="342">
        <v>565.59</v>
      </c>
      <c r="N67" s="341"/>
      <c r="O67" s="343">
        <v>11997.6</v>
      </c>
      <c r="DI67" s="230"/>
      <c r="DJ67" s="230"/>
      <c r="DK67" s="230"/>
      <c r="DL67" s="230"/>
      <c r="DM67" s="230"/>
      <c r="DQ67" s="229" t="s">
        <v>56</v>
      </c>
      <c r="DR67" s="230"/>
    </row>
    <row r="68" spans="1:122" customFormat="1" ht="15" x14ac:dyDescent="0.25">
      <c r="A68" s="334"/>
      <c r="B68" s="328"/>
      <c r="C68" s="327"/>
      <c r="D68" s="461" t="s">
        <v>57</v>
      </c>
      <c r="E68" s="461"/>
      <c r="F68" s="461"/>
      <c r="G68" s="329"/>
      <c r="H68" s="330"/>
      <c r="I68" s="330"/>
      <c r="J68" s="330"/>
      <c r="K68" s="337"/>
      <c r="L68" s="330"/>
      <c r="M68" s="331">
        <v>172.91</v>
      </c>
      <c r="N68" s="330"/>
      <c r="O68" s="333">
        <v>8125.04</v>
      </c>
      <c r="DI68" s="230"/>
      <c r="DJ68" s="230"/>
      <c r="DK68" s="230"/>
      <c r="DL68" s="230"/>
      <c r="DM68" s="230"/>
      <c r="DP68" s="229" t="s">
        <v>57</v>
      </c>
      <c r="DR68" s="230"/>
    </row>
    <row r="69" spans="1:122" customFormat="1" ht="34.5" x14ac:dyDescent="0.25">
      <c r="A69" s="334"/>
      <c r="B69" s="328"/>
      <c r="C69" s="327" t="s">
        <v>599</v>
      </c>
      <c r="D69" s="461" t="s">
        <v>600</v>
      </c>
      <c r="E69" s="461"/>
      <c r="F69" s="461"/>
      <c r="G69" s="329" t="s">
        <v>58</v>
      </c>
      <c r="H69" s="335">
        <v>117</v>
      </c>
      <c r="I69" s="330"/>
      <c r="J69" s="335">
        <v>117</v>
      </c>
      <c r="K69" s="337"/>
      <c r="L69" s="330"/>
      <c r="M69" s="331">
        <v>202.3</v>
      </c>
      <c r="N69" s="330"/>
      <c r="O69" s="333">
        <v>9506.2999999999993</v>
      </c>
      <c r="DI69" s="230"/>
      <c r="DJ69" s="230"/>
      <c r="DK69" s="230"/>
      <c r="DL69" s="230"/>
      <c r="DM69" s="230"/>
      <c r="DP69" s="229" t="s">
        <v>600</v>
      </c>
      <c r="DR69" s="230"/>
    </row>
    <row r="70" spans="1:122" customFormat="1" ht="56.25" x14ac:dyDescent="0.25">
      <c r="A70" s="334"/>
      <c r="B70" s="328"/>
      <c r="C70" s="327" t="s">
        <v>601</v>
      </c>
      <c r="D70" s="461" t="s">
        <v>602</v>
      </c>
      <c r="E70" s="461"/>
      <c r="F70" s="461"/>
      <c r="G70" s="329" t="s">
        <v>58</v>
      </c>
      <c r="H70" s="335">
        <v>74</v>
      </c>
      <c r="I70" s="332">
        <v>0.85</v>
      </c>
      <c r="J70" s="352">
        <v>62.9</v>
      </c>
      <c r="K70" s="337"/>
      <c r="L70" s="330"/>
      <c r="M70" s="331">
        <v>108.76</v>
      </c>
      <c r="N70" s="330"/>
      <c r="O70" s="333">
        <v>5110.6499999999996</v>
      </c>
      <c r="DI70" s="230"/>
      <c r="DJ70" s="230"/>
      <c r="DK70" s="230"/>
      <c r="DL70" s="230"/>
      <c r="DM70" s="230"/>
      <c r="DP70" s="229" t="s">
        <v>602</v>
      </c>
      <c r="DR70" s="230"/>
    </row>
    <row r="71" spans="1:122" customFormat="1" ht="15" x14ac:dyDescent="0.25">
      <c r="A71" s="325"/>
      <c r="B71" s="324"/>
      <c r="C71" s="388"/>
      <c r="D71" s="462" t="s">
        <v>59</v>
      </c>
      <c r="E71" s="462"/>
      <c r="F71" s="462"/>
      <c r="G71" s="320"/>
      <c r="H71" s="344"/>
      <c r="I71" s="344"/>
      <c r="J71" s="344"/>
      <c r="K71" s="345"/>
      <c r="L71" s="344"/>
      <c r="M71" s="356">
        <v>876.65</v>
      </c>
      <c r="N71" s="341"/>
      <c r="O71" s="347">
        <v>26614.55</v>
      </c>
      <c r="DI71" s="230"/>
      <c r="DJ71" s="230"/>
      <c r="DK71" s="230"/>
      <c r="DL71" s="230"/>
      <c r="DM71" s="230"/>
      <c r="DR71" s="230" t="s">
        <v>59</v>
      </c>
    </row>
    <row r="72" spans="1:122" customFormat="1" ht="34.5" x14ac:dyDescent="0.25">
      <c r="A72" s="319" t="s">
        <v>51</v>
      </c>
      <c r="B72" s="320" t="s">
        <v>100</v>
      </c>
      <c r="C72" s="387" t="s">
        <v>785</v>
      </c>
      <c r="D72" s="464" t="s">
        <v>786</v>
      </c>
      <c r="E72" s="464"/>
      <c r="F72" s="464"/>
      <c r="G72" s="320" t="s">
        <v>571</v>
      </c>
      <c r="H72" s="320">
        <v>0.05</v>
      </c>
      <c r="I72" s="320" t="s">
        <v>41</v>
      </c>
      <c r="J72" s="320" t="s">
        <v>496</v>
      </c>
      <c r="K72" s="321"/>
      <c r="L72" s="320"/>
      <c r="M72" s="321"/>
      <c r="N72" s="320"/>
      <c r="O72" s="322"/>
      <c r="DI72" s="230"/>
      <c r="DJ72" s="230"/>
      <c r="DK72" s="230" t="s">
        <v>786</v>
      </c>
      <c r="DL72" s="230" t="s">
        <v>5</v>
      </c>
      <c r="DM72" s="230" t="s">
        <v>5</v>
      </c>
      <c r="DR72" s="230"/>
    </row>
    <row r="73" spans="1:122" customFormat="1" ht="33.75" x14ac:dyDescent="0.25">
      <c r="A73" s="325"/>
      <c r="B73" s="326"/>
      <c r="C73" s="327" t="s">
        <v>110</v>
      </c>
      <c r="D73" s="465" t="s">
        <v>787</v>
      </c>
      <c r="E73" s="465"/>
      <c r="F73" s="465"/>
      <c r="G73" s="465"/>
      <c r="H73" s="465"/>
      <c r="I73" s="465"/>
      <c r="J73" s="465"/>
      <c r="K73" s="465"/>
      <c r="L73" s="465"/>
      <c r="M73" s="465"/>
      <c r="N73" s="465"/>
      <c r="O73" s="466"/>
      <c r="DI73" s="230"/>
      <c r="DJ73" s="230"/>
      <c r="DK73" s="230"/>
      <c r="DL73" s="230"/>
      <c r="DM73" s="230"/>
      <c r="DN73" s="229" t="s">
        <v>787</v>
      </c>
      <c r="DR73" s="230"/>
    </row>
    <row r="74" spans="1:122" customFormat="1" ht="23.25" x14ac:dyDescent="0.25">
      <c r="A74" s="325"/>
      <c r="B74" s="326"/>
      <c r="C74" s="327" t="s">
        <v>43</v>
      </c>
      <c r="D74" s="465" t="s">
        <v>44</v>
      </c>
      <c r="E74" s="465"/>
      <c r="F74" s="465"/>
      <c r="G74" s="465"/>
      <c r="H74" s="465"/>
      <c r="I74" s="465"/>
      <c r="J74" s="465"/>
      <c r="K74" s="465"/>
      <c r="L74" s="465"/>
      <c r="M74" s="465"/>
      <c r="N74" s="465"/>
      <c r="O74" s="466"/>
      <c r="DI74" s="230"/>
      <c r="DJ74" s="230"/>
      <c r="DK74" s="230"/>
      <c r="DL74" s="230"/>
      <c r="DM74" s="230"/>
      <c r="DN74" s="229" t="s">
        <v>44</v>
      </c>
      <c r="DR74" s="230"/>
    </row>
    <row r="75" spans="1:122" customFormat="1" ht="57" x14ac:dyDescent="0.25">
      <c r="A75" s="325"/>
      <c r="B75" s="326"/>
      <c r="C75" s="327" t="s">
        <v>45</v>
      </c>
      <c r="D75" s="465" t="s">
        <v>46</v>
      </c>
      <c r="E75" s="465"/>
      <c r="F75" s="465"/>
      <c r="G75" s="465"/>
      <c r="H75" s="465"/>
      <c r="I75" s="465"/>
      <c r="J75" s="465"/>
      <c r="K75" s="465"/>
      <c r="L75" s="465"/>
      <c r="M75" s="465"/>
      <c r="N75" s="465"/>
      <c r="O75" s="466"/>
      <c r="DI75" s="230"/>
      <c r="DJ75" s="230"/>
      <c r="DK75" s="230"/>
      <c r="DL75" s="230"/>
      <c r="DM75" s="230"/>
      <c r="DN75" s="229" t="s">
        <v>46</v>
      </c>
      <c r="DR75" s="230"/>
    </row>
    <row r="76" spans="1:122" customFormat="1" ht="15" x14ac:dyDescent="0.25">
      <c r="A76" s="325"/>
      <c r="B76" s="328"/>
      <c r="C76" s="327" t="s">
        <v>41</v>
      </c>
      <c r="D76" s="461" t="s">
        <v>47</v>
      </c>
      <c r="E76" s="461"/>
      <c r="F76" s="461"/>
      <c r="G76" s="329"/>
      <c r="H76" s="330"/>
      <c r="I76" s="330"/>
      <c r="J76" s="330"/>
      <c r="K76" s="331">
        <v>569.85</v>
      </c>
      <c r="L76" s="350">
        <v>1.0580000000000001</v>
      </c>
      <c r="M76" s="331">
        <v>30.15</v>
      </c>
      <c r="N76" s="332">
        <v>46.99</v>
      </c>
      <c r="O76" s="333">
        <v>1416.75</v>
      </c>
      <c r="DI76" s="230"/>
      <c r="DJ76" s="230"/>
      <c r="DK76" s="230"/>
      <c r="DL76" s="230"/>
      <c r="DM76" s="230"/>
      <c r="DO76" s="229" t="s">
        <v>47</v>
      </c>
      <c r="DR76" s="230"/>
    </row>
    <row r="77" spans="1:122" customFormat="1" ht="15" x14ac:dyDescent="0.25">
      <c r="A77" s="325"/>
      <c r="B77" s="328"/>
      <c r="C77" s="327" t="s">
        <v>25</v>
      </c>
      <c r="D77" s="461" t="s">
        <v>48</v>
      </c>
      <c r="E77" s="461"/>
      <c r="F77" s="461"/>
      <c r="G77" s="329"/>
      <c r="H77" s="330"/>
      <c r="I77" s="330"/>
      <c r="J77" s="330"/>
      <c r="K77" s="348">
        <v>2385.3200000000002</v>
      </c>
      <c r="L77" s="332">
        <v>1.1499999999999999</v>
      </c>
      <c r="M77" s="331">
        <v>137.16</v>
      </c>
      <c r="N77" s="332">
        <v>14.01</v>
      </c>
      <c r="O77" s="333">
        <v>1921.61</v>
      </c>
      <c r="DI77" s="230"/>
      <c r="DJ77" s="230"/>
      <c r="DK77" s="230"/>
      <c r="DL77" s="230"/>
      <c r="DM77" s="230"/>
      <c r="DO77" s="229" t="s">
        <v>48</v>
      </c>
      <c r="DR77" s="230"/>
    </row>
    <row r="78" spans="1:122" customFormat="1" ht="15" x14ac:dyDescent="0.25">
      <c r="A78" s="325"/>
      <c r="B78" s="328"/>
      <c r="C78" s="327" t="s">
        <v>49</v>
      </c>
      <c r="D78" s="461" t="s">
        <v>50</v>
      </c>
      <c r="E78" s="461"/>
      <c r="F78" s="461"/>
      <c r="G78" s="329"/>
      <c r="H78" s="330"/>
      <c r="I78" s="330"/>
      <c r="J78" s="330"/>
      <c r="K78" s="331">
        <v>325.85000000000002</v>
      </c>
      <c r="L78" s="332">
        <v>1.1499999999999999</v>
      </c>
      <c r="M78" s="331">
        <v>18.739999999999998</v>
      </c>
      <c r="N78" s="332">
        <v>46.99</v>
      </c>
      <c r="O78" s="349">
        <v>880.59</v>
      </c>
      <c r="DI78" s="230"/>
      <c r="DJ78" s="230"/>
      <c r="DK78" s="230"/>
      <c r="DL78" s="230"/>
      <c r="DM78" s="230"/>
      <c r="DO78" s="229" t="s">
        <v>50</v>
      </c>
      <c r="DR78" s="230"/>
    </row>
    <row r="79" spans="1:122" customFormat="1" ht="15" x14ac:dyDescent="0.25">
      <c r="A79" s="334"/>
      <c r="B79" s="328"/>
      <c r="C79" s="327"/>
      <c r="D79" s="461" t="s">
        <v>53</v>
      </c>
      <c r="E79" s="461"/>
      <c r="F79" s="461"/>
      <c r="G79" s="329" t="s">
        <v>54</v>
      </c>
      <c r="H79" s="352">
        <v>65.2</v>
      </c>
      <c r="I79" s="350">
        <v>1.0580000000000001</v>
      </c>
      <c r="J79" s="336">
        <v>3.4490799999999999</v>
      </c>
      <c r="K79" s="337"/>
      <c r="L79" s="330"/>
      <c r="M79" s="337"/>
      <c r="N79" s="330"/>
      <c r="O79" s="338"/>
      <c r="DI79" s="230"/>
      <c r="DJ79" s="230"/>
      <c r="DK79" s="230"/>
      <c r="DL79" s="230"/>
      <c r="DM79" s="230"/>
      <c r="DP79" s="229" t="s">
        <v>53</v>
      </c>
      <c r="DR79" s="230"/>
    </row>
    <row r="80" spans="1:122" customFormat="1" ht="15" x14ac:dyDescent="0.25">
      <c r="A80" s="334"/>
      <c r="B80" s="328"/>
      <c r="C80" s="327"/>
      <c r="D80" s="461" t="s">
        <v>55</v>
      </c>
      <c r="E80" s="461"/>
      <c r="F80" s="461"/>
      <c r="G80" s="329" t="s">
        <v>54</v>
      </c>
      <c r="H80" s="332">
        <v>24.61</v>
      </c>
      <c r="I80" s="332">
        <v>1.1499999999999999</v>
      </c>
      <c r="J80" s="355">
        <v>1.4150750000000001</v>
      </c>
      <c r="K80" s="337"/>
      <c r="L80" s="330"/>
      <c r="M80" s="337"/>
      <c r="N80" s="330"/>
      <c r="O80" s="338"/>
      <c r="DI80" s="230"/>
      <c r="DJ80" s="230"/>
      <c r="DK80" s="230"/>
      <c r="DL80" s="230"/>
      <c r="DM80" s="230"/>
      <c r="DP80" s="229" t="s">
        <v>55</v>
      </c>
      <c r="DR80" s="230"/>
    </row>
    <row r="81" spans="1:122" customFormat="1" ht="15" x14ac:dyDescent="0.25">
      <c r="A81" s="339"/>
      <c r="B81" s="329"/>
      <c r="C81" s="327"/>
      <c r="D81" s="463" t="s">
        <v>56</v>
      </c>
      <c r="E81" s="463"/>
      <c r="F81" s="463"/>
      <c r="G81" s="340"/>
      <c r="H81" s="341"/>
      <c r="I81" s="341"/>
      <c r="J81" s="341"/>
      <c r="K81" s="351">
        <v>2955.17</v>
      </c>
      <c r="L81" s="341"/>
      <c r="M81" s="342">
        <v>167.31</v>
      </c>
      <c r="N81" s="341"/>
      <c r="O81" s="343">
        <v>3338.36</v>
      </c>
      <c r="DI81" s="230"/>
      <c r="DJ81" s="230"/>
      <c r="DK81" s="230"/>
      <c r="DL81" s="230"/>
      <c r="DM81" s="230"/>
      <c r="DQ81" s="229" t="s">
        <v>56</v>
      </c>
      <c r="DR81" s="230"/>
    </row>
    <row r="82" spans="1:122" customFormat="1" ht="15" x14ac:dyDescent="0.25">
      <c r="A82" s="334"/>
      <c r="B82" s="328"/>
      <c r="C82" s="327"/>
      <c r="D82" s="461" t="s">
        <v>57</v>
      </c>
      <c r="E82" s="461"/>
      <c r="F82" s="461"/>
      <c r="G82" s="329"/>
      <c r="H82" s="330"/>
      <c r="I82" s="330"/>
      <c r="J82" s="330"/>
      <c r="K82" s="337"/>
      <c r="L82" s="330"/>
      <c r="M82" s="331">
        <v>48.89</v>
      </c>
      <c r="N82" s="330"/>
      <c r="O82" s="333">
        <v>2297.34</v>
      </c>
      <c r="DI82" s="230"/>
      <c r="DJ82" s="230"/>
      <c r="DK82" s="230"/>
      <c r="DL82" s="230"/>
      <c r="DM82" s="230"/>
      <c r="DP82" s="229" t="s">
        <v>57</v>
      </c>
      <c r="DR82" s="230"/>
    </row>
    <row r="83" spans="1:122" customFormat="1" ht="23.25" x14ac:dyDescent="0.25">
      <c r="A83" s="334"/>
      <c r="B83" s="328"/>
      <c r="C83" s="327" t="s">
        <v>573</v>
      </c>
      <c r="D83" s="461" t="s">
        <v>574</v>
      </c>
      <c r="E83" s="461"/>
      <c r="F83" s="461"/>
      <c r="G83" s="329" t="s">
        <v>58</v>
      </c>
      <c r="H83" s="335">
        <v>110</v>
      </c>
      <c r="I83" s="330"/>
      <c r="J83" s="335">
        <v>110</v>
      </c>
      <c r="K83" s="337"/>
      <c r="L83" s="330"/>
      <c r="M83" s="331">
        <v>53.78</v>
      </c>
      <c r="N83" s="330"/>
      <c r="O83" s="333">
        <v>2527.0700000000002</v>
      </c>
      <c r="DI83" s="230"/>
      <c r="DJ83" s="230"/>
      <c r="DK83" s="230"/>
      <c r="DL83" s="230"/>
      <c r="DM83" s="230"/>
      <c r="DP83" s="229" t="s">
        <v>574</v>
      </c>
      <c r="DR83" s="230"/>
    </row>
    <row r="84" spans="1:122" customFormat="1" ht="33.75" x14ac:dyDescent="0.25">
      <c r="A84" s="334"/>
      <c r="B84" s="328"/>
      <c r="C84" s="327" t="s">
        <v>575</v>
      </c>
      <c r="D84" s="461" t="s">
        <v>576</v>
      </c>
      <c r="E84" s="461"/>
      <c r="F84" s="461"/>
      <c r="G84" s="329" t="s">
        <v>58</v>
      </c>
      <c r="H84" s="335">
        <v>73</v>
      </c>
      <c r="I84" s="332">
        <v>0.85</v>
      </c>
      <c r="J84" s="332">
        <v>62.05</v>
      </c>
      <c r="K84" s="337"/>
      <c r="L84" s="330"/>
      <c r="M84" s="331">
        <v>30.34</v>
      </c>
      <c r="N84" s="330"/>
      <c r="O84" s="333">
        <v>1425.5</v>
      </c>
      <c r="DI84" s="230"/>
      <c r="DJ84" s="230"/>
      <c r="DK84" s="230"/>
      <c r="DL84" s="230"/>
      <c r="DM84" s="230"/>
      <c r="DP84" s="229" t="s">
        <v>576</v>
      </c>
      <c r="DR84" s="230"/>
    </row>
    <row r="85" spans="1:122" customFormat="1" ht="15" x14ac:dyDescent="0.25">
      <c r="A85" s="325"/>
      <c r="B85" s="324"/>
      <c r="C85" s="388"/>
      <c r="D85" s="462" t="s">
        <v>59</v>
      </c>
      <c r="E85" s="462"/>
      <c r="F85" s="462"/>
      <c r="G85" s="320"/>
      <c r="H85" s="344"/>
      <c r="I85" s="344"/>
      <c r="J85" s="344"/>
      <c r="K85" s="345"/>
      <c r="L85" s="344"/>
      <c r="M85" s="356">
        <v>251.43</v>
      </c>
      <c r="N85" s="341"/>
      <c r="O85" s="347">
        <v>7290.93</v>
      </c>
      <c r="DI85" s="230"/>
      <c r="DJ85" s="230"/>
      <c r="DK85" s="230"/>
      <c r="DL85" s="230"/>
      <c r="DM85" s="230"/>
      <c r="DR85" s="230" t="s">
        <v>59</v>
      </c>
    </row>
    <row r="86" spans="1:122" customFormat="1" ht="45.75" x14ac:dyDescent="0.25">
      <c r="A86" s="319" t="s">
        <v>66</v>
      </c>
      <c r="B86" s="320" t="s">
        <v>101</v>
      </c>
      <c r="C86" s="387" t="s">
        <v>228</v>
      </c>
      <c r="D86" s="464" t="s">
        <v>322</v>
      </c>
      <c r="E86" s="464"/>
      <c r="F86" s="464"/>
      <c r="G86" s="320" t="s">
        <v>65</v>
      </c>
      <c r="H86" s="320">
        <v>27.56</v>
      </c>
      <c r="I86" s="320" t="s">
        <v>41</v>
      </c>
      <c r="J86" s="320" t="s">
        <v>788</v>
      </c>
      <c r="K86" s="321" t="s">
        <v>229</v>
      </c>
      <c r="L86" s="320"/>
      <c r="M86" s="321" t="s">
        <v>789</v>
      </c>
      <c r="N86" s="320" t="s">
        <v>321</v>
      </c>
      <c r="O86" s="322" t="s">
        <v>790</v>
      </c>
      <c r="DI86" s="230"/>
      <c r="DJ86" s="230"/>
      <c r="DK86" s="230" t="s">
        <v>322</v>
      </c>
      <c r="DL86" s="230" t="s">
        <v>5</v>
      </c>
      <c r="DM86" s="230" t="s">
        <v>5</v>
      </c>
      <c r="DR86" s="230"/>
    </row>
    <row r="87" spans="1:122" customFormat="1" ht="15" x14ac:dyDescent="0.25">
      <c r="A87" s="325"/>
      <c r="B87" s="324"/>
      <c r="C87" s="388"/>
      <c r="D87" s="462" t="s">
        <v>59</v>
      </c>
      <c r="E87" s="462"/>
      <c r="F87" s="462"/>
      <c r="G87" s="320"/>
      <c r="H87" s="344"/>
      <c r="I87" s="344"/>
      <c r="J87" s="344"/>
      <c r="K87" s="345"/>
      <c r="L87" s="344"/>
      <c r="M87" s="356">
        <v>90.4</v>
      </c>
      <c r="N87" s="341"/>
      <c r="O87" s="347">
        <v>1266.5</v>
      </c>
      <c r="DI87" s="230"/>
      <c r="DJ87" s="230"/>
      <c r="DK87" s="230"/>
      <c r="DL87" s="230"/>
      <c r="DM87" s="230"/>
      <c r="DR87" s="230" t="s">
        <v>59</v>
      </c>
    </row>
    <row r="88" spans="1:122" customFormat="1" ht="34.5" x14ac:dyDescent="0.25">
      <c r="A88" s="319" t="s">
        <v>68</v>
      </c>
      <c r="B88" s="320" t="s">
        <v>102</v>
      </c>
      <c r="C88" s="387" t="s">
        <v>449</v>
      </c>
      <c r="D88" s="464" t="s">
        <v>618</v>
      </c>
      <c r="E88" s="464"/>
      <c r="F88" s="464"/>
      <c r="G88" s="320" t="s">
        <v>65</v>
      </c>
      <c r="H88" s="320">
        <v>16.79</v>
      </c>
      <c r="I88" s="320" t="s">
        <v>41</v>
      </c>
      <c r="J88" s="320" t="s">
        <v>791</v>
      </c>
      <c r="K88" s="321" t="s">
        <v>452</v>
      </c>
      <c r="L88" s="320"/>
      <c r="M88" s="321" t="s">
        <v>792</v>
      </c>
      <c r="N88" s="320" t="s">
        <v>321</v>
      </c>
      <c r="O88" s="322" t="s">
        <v>793</v>
      </c>
      <c r="DI88" s="230"/>
      <c r="DJ88" s="230"/>
      <c r="DK88" s="230" t="s">
        <v>618</v>
      </c>
      <c r="DL88" s="230" t="s">
        <v>5</v>
      </c>
      <c r="DM88" s="230" t="s">
        <v>5</v>
      </c>
      <c r="DR88" s="230"/>
    </row>
    <row r="89" spans="1:122" customFormat="1" ht="15" x14ac:dyDescent="0.25">
      <c r="A89" s="325"/>
      <c r="B89" s="324"/>
      <c r="C89" s="388"/>
      <c r="D89" s="462" t="s">
        <v>59</v>
      </c>
      <c r="E89" s="462"/>
      <c r="F89" s="462"/>
      <c r="G89" s="320"/>
      <c r="H89" s="344"/>
      <c r="I89" s="344"/>
      <c r="J89" s="344"/>
      <c r="K89" s="345"/>
      <c r="L89" s="344"/>
      <c r="M89" s="356">
        <v>140.87</v>
      </c>
      <c r="N89" s="341"/>
      <c r="O89" s="347">
        <v>1973.59</v>
      </c>
      <c r="DI89" s="230"/>
      <c r="DJ89" s="230"/>
      <c r="DK89" s="230"/>
      <c r="DL89" s="230"/>
      <c r="DM89" s="230"/>
      <c r="DR89" s="230" t="s">
        <v>59</v>
      </c>
    </row>
    <row r="90" spans="1:122" customFormat="1" ht="34.5" x14ac:dyDescent="0.25">
      <c r="A90" s="319" t="s">
        <v>69</v>
      </c>
      <c r="B90" s="320" t="s">
        <v>103</v>
      </c>
      <c r="C90" s="387" t="s">
        <v>111</v>
      </c>
      <c r="D90" s="464" t="s">
        <v>112</v>
      </c>
      <c r="E90" s="464"/>
      <c r="F90" s="464"/>
      <c r="G90" s="320" t="s">
        <v>65</v>
      </c>
      <c r="H90" s="320">
        <v>0.219</v>
      </c>
      <c r="I90" s="320" t="s">
        <v>41</v>
      </c>
      <c r="J90" s="320" t="s">
        <v>794</v>
      </c>
      <c r="K90" s="321" t="s">
        <v>113</v>
      </c>
      <c r="L90" s="320"/>
      <c r="M90" s="321" t="s">
        <v>795</v>
      </c>
      <c r="N90" s="320" t="s">
        <v>321</v>
      </c>
      <c r="O90" s="322" t="s">
        <v>796</v>
      </c>
      <c r="DI90" s="230"/>
      <c r="DJ90" s="230"/>
      <c r="DK90" s="230" t="s">
        <v>112</v>
      </c>
      <c r="DL90" s="230" t="s">
        <v>5</v>
      </c>
      <c r="DM90" s="230" t="s">
        <v>5</v>
      </c>
      <c r="DR90" s="230"/>
    </row>
    <row r="91" spans="1:122" customFormat="1" ht="15" x14ac:dyDescent="0.25">
      <c r="A91" s="325"/>
      <c r="B91" s="324"/>
      <c r="C91" s="388"/>
      <c r="D91" s="462" t="s">
        <v>59</v>
      </c>
      <c r="E91" s="462"/>
      <c r="F91" s="462"/>
      <c r="G91" s="320"/>
      <c r="H91" s="344"/>
      <c r="I91" s="344"/>
      <c r="J91" s="344"/>
      <c r="K91" s="345"/>
      <c r="L91" s="344"/>
      <c r="M91" s="356">
        <v>9.41</v>
      </c>
      <c r="N91" s="341"/>
      <c r="O91" s="358">
        <v>131.83000000000001</v>
      </c>
      <c r="DI91" s="230"/>
      <c r="DJ91" s="230"/>
      <c r="DK91" s="230"/>
      <c r="DL91" s="230"/>
      <c r="DM91" s="230"/>
      <c r="DR91" s="230" t="s">
        <v>59</v>
      </c>
    </row>
    <row r="92" spans="1:122" customFormat="1" ht="45.75" x14ac:dyDescent="0.25">
      <c r="A92" s="319" t="s">
        <v>70</v>
      </c>
      <c r="B92" s="320" t="s">
        <v>104</v>
      </c>
      <c r="C92" s="387" t="s">
        <v>625</v>
      </c>
      <c r="D92" s="464" t="s">
        <v>626</v>
      </c>
      <c r="E92" s="464"/>
      <c r="F92" s="464"/>
      <c r="G92" s="320" t="s">
        <v>65</v>
      </c>
      <c r="H92" s="320">
        <v>44.57</v>
      </c>
      <c r="I92" s="320" t="s">
        <v>41</v>
      </c>
      <c r="J92" s="320" t="s">
        <v>797</v>
      </c>
      <c r="K92" s="321" t="s">
        <v>628</v>
      </c>
      <c r="L92" s="320"/>
      <c r="M92" s="321" t="s">
        <v>798</v>
      </c>
      <c r="N92" s="320" t="s">
        <v>630</v>
      </c>
      <c r="O92" s="322" t="s">
        <v>799</v>
      </c>
      <c r="DI92" s="230"/>
      <c r="DJ92" s="230"/>
      <c r="DK92" s="230" t="s">
        <v>626</v>
      </c>
      <c r="DL92" s="230" t="s">
        <v>5</v>
      </c>
      <c r="DM92" s="230" t="s">
        <v>5</v>
      </c>
      <c r="DR92" s="230"/>
    </row>
    <row r="93" spans="1:122" customFormat="1" ht="15" x14ac:dyDescent="0.25">
      <c r="A93" s="325"/>
      <c r="B93" s="324"/>
      <c r="C93" s="388"/>
      <c r="D93" s="462" t="s">
        <v>59</v>
      </c>
      <c r="E93" s="462"/>
      <c r="F93" s="462"/>
      <c r="G93" s="320"/>
      <c r="H93" s="344"/>
      <c r="I93" s="344"/>
      <c r="J93" s="344"/>
      <c r="K93" s="345"/>
      <c r="L93" s="344"/>
      <c r="M93" s="356">
        <v>129.69999999999999</v>
      </c>
      <c r="N93" s="341"/>
      <c r="O93" s="347">
        <v>1865.09</v>
      </c>
      <c r="DI93" s="230"/>
      <c r="DJ93" s="230"/>
      <c r="DK93" s="230"/>
      <c r="DL93" s="230"/>
      <c r="DM93" s="230"/>
      <c r="DR93" s="230" t="s">
        <v>59</v>
      </c>
    </row>
    <row r="94" spans="1:122" customFormat="1" ht="15" x14ac:dyDescent="0.25">
      <c r="A94" s="468" t="s">
        <v>632</v>
      </c>
      <c r="B94" s="469"/>
      <c r="C94" s="469"/>
      <c r="D94" s="469"/>
      <c r="E94" s="469"/>
      <c r="F94" s="469"/>
      <c r="G94" s="469"/>
      <c r="H94" s="469"/>
      <c r="I94" s="469"/>
      <c r="J94" s="469"/>
      <c r="K94" s="469"/>
      <c r="L94" s="469"/>
      <c r="M94" s="469"/>
      <c r="N94" s="469"/>
      <c r="O94" s="470"/>
      <c r="DI94" s="230"/>
      <c r="DJ94" s="230" t="s">
        <v>632</v>
      </c>
      <c r="DK94" s="230"/>
      <c r="DL94" s="230"/>
      <c r="DM94" s="230"/>
      <c r="DR94" s="230"/>
    </row>
    <row r="95" spans="1:122" customFormat="1" ht="45.75" x14ac:dyDescent="0.25">
      <c r="A95" s="319" t="s">
        <v>71</v>
      </c>
      <c r="B95" s="320" t="s">
        <v>105</v>
      </c>
      <c r="C95" s="387" t="s">
        <v>633</v>
      </c>
      <c r="D95" s="464" t="s">
        <v>634</v>
      </c>
      <c r="E95" s="464"/>
      <c r="F95" s="464"/>
      <c r="G95" s="320" t="s">
        <v>42</v>
      </c>
      <c r="H95" s="320">
        <v>1.695E-2</v>
      </c>
      <c r="I95" s="320" t="s">
        <v>41</v>
      </c>
      <c r="J95" s="320" t="s">
        <v>800</v>
      </c>
      <c r="K95" s="321"/>
      <c r="L95" s="320"/>
      <c r="M95" s="321"/>
      <c r="N95" s="320"/>
      <c r="O95" s="322"/>
      <c r="DI95" s="230"/>
      <c r="DJ95" s="230"/>
      <c r="DK95" s="230" t="s">
        <v>634</v>
      </c>
      <c r="DL95" s="230" t="s">
        <v>5</v>
      </c>
      <c r="DM95" s="230" t="s">
        <v>5</v>
      </c>
      <c r="DR95" s="230"/>
    </row>
    <row r="96" spans="1:122" customFormat="1" ht="23.25" x14ac:dyDescent="0.25">
      <c r="A96" s="325"/>
      <c r="B96" s="326"/>
      <c r="C96" s="327" t="s">
        <v>43</v>
      </c>
      <c r="D96" s="465" t="s">
        <v>44</v>
      </c>
      <c r="E96" s="465"/>
      <c r="F96" s="465"/>
      <c r="G96" s="465"/>
      <c r="H96" s="465"/>
      <c r="I96" s="465"/>
      <c r="J96" s="465"/>
      <c r="K96" s="465"/>
      <c r="L96" s="465"/>
      <c r="M96" s="465"/>
      <c r="N96" s="465"/>
      <c r="O96" s="466"/>
      <c r="DI96" s="230"/>
      <c r="DJ96" s="230"/>
      <c r="DK96" s="230"/>
      <c r="DL96" s="230"/>
      <c r="DM96" s="230"/>
      <c r="DN96" s="229" t="s">
        <v>44</v>
      </c>
      <c r="DR96" s="230"/>
    </row>
    <row r="97" spans="1:122" customFormat="1" ht="57" x14ac:dyDescent="0.25">
      <c r="A97" s="325"/>
      <c r="B97" s="326"/>
      <c r="C97" s="327" t="s">
        <v>45</v>
      </c>
      <c r="D97" s="465" t="s">
        <v>46</v>
      </c>
      <c r="E97" s="465"/>
      <c r="F97" s="465"/>
      <c r="G97" s="465"/>
      <c r="H97" s="465"/>
      <c r="I97" s="465"/>
      <c r="J97" s="465"/>
      <c r="K97" s="465"/>
      <c r="L97" s="465"/>
      <c r="M97" s="465"/>
      <c r="N97" s="465"/>
      <c r="O97" s="466"/>
      <c r="DI97" s="230"/>
      <c r="DJ97" s="230"/>
      <c r="DK97" s="230"/>
      <c r="DL97" s="230"/>
      <c r="DM97" s="230"/>
      <c r="DN97" s="229" t="s">
        <v>46</v>
      </c>
      <c r="DR97" s="230"/>
    </row>
    <row r="98" spans="1:122" customFormat="1" ht="15" x14ac:dyDescent="0.25">
      <c r="A98" s="325"/>
      <c r="B98" s="328"/>
      <c r="C98" s="327" t="s">
        <v>25</v>
      </c>
      <c r="D98" s="461" t="s">
        <v>48</v>
      </c>
      <c r="E98" s="461"/>
      <c r="F98" s="461"/>
      <c r="G98" s="329"/>
      <c r="H98" s="330"/>
      <c r="I98" s="330"/>
      <c r="J98" s="330"/>
      <c r="K98" s="348">
        <v>2347.36</v>
      </c>
      <c r="L98" s="354">
        <v>1.4375</v>
      </c>
      <c r="M98" s="331">
        <v>57.19</v>
      </c>
      <c r="N98" s="332">
        <v>14.01</v>
      </c>
      <c r="O98" s="349">
        <v>801.23</v>
      </c>
      <c r="DI98" s="230"/>
      <c r="DJ98" s="230"/>
      <c r="DK98" s="230"/>
      <c r="DL98" s="230"/>
      <c r="DM98" s="230"/>
      <c r="DO98" s="229" t="s">
        <v>48</v>
      </c>
      <c r="DR98" s="230"/>
    </row>
    <row r="99" spans="1:122" customFormat="1" ht="15" x14ac:dyDescent="0.25">
      <c r="A99" s="325"/>
      <c r="B99" s="328"/>
      <c r="C99" s="327" t="s">
        <v>49</v>
      </c>
      <c r="D99" s="461" t="s">
        <v>50</v>
      </c>
      <c r="E99" s="461"/>
      <c r="F99" s="461"/>
      <c r="G99" s="329"/>
      <c r="H99" s="330"/>
      <c r="I99" s="330"/>
      <c r="J99" s="330"/>
      <c r="K99" s="331">
        <v>396.43</v>
      </c>
      <c r="L99" s="354">
        <v>1.4375</v>
      </c>
      <c r="M99" s="331">
        <v>9.66</v>
      </c>
      <c r="N99" s="332">
        <v>46.99</v>
      </c>
      <c r="O99" s="349">
        <v>453.92</v>
      </c>
      <c r="DI99" s="230"/>
      <c r="DJ99" s="230"/>
      <c r="DK99" s="230"/>
      <c r="DL99" s="230"/>
      <c r="DM99" s="230"/>
      <c r="DO99" s="229" t="s">
        <v>50</v>
      </c>
      <c r="DR99" s="230"/>
    </row>
    <row r="100" spans="1:122" customFormat="1" ht="15" x14ac:dyDescent="0.25">
      <c r="A100" s="334"/>
      <c r="B100" s="328"/>
      <c r="C100" s="327"/>
      <c r="D100" s="461" t="s">
        <v>55</v>
      </c>
      <c r="E100" s="461"/>
      <c r="F100" s="461"/>
      <c r="G100" s="329" t="s">
        <v>54</v>
      </c>
      <c r="H100" s="332">
        <v>29.08</v>
      </c>
      <c r="I100" s="354">
        <v>1.4375</v>
      </c>
      <c r="J100" s="353">
        <v>0.70855239999999997</v>
      </c>
      <c r="K100" s="337"/>
      <c r="L100" s="330"/>
      <c r="M100" s="337"/>
      <c r="N100" s="330"/>
      <c r="O100" s="338"/>
      <c r="DI100" s="230"/>
      <c r="DJ100" s="230"/>
      <c r="DK100" s="230"/>
      <c r="DL100" s="230"/>
      <c r="DM100" s="230"/>
      <c r="DP100" s="229" t="s">
        <v>55</v>
      </c>
      <c r="DR100" s="230"/>
    </row>
    <row r="101" spans="1:122" customFormat="1" ht="15" x14ac:dyDescent="0.25">
      <c r="A101" s="339"/>
      <c r="B101" s="329"/>
      <c r="C101" s="327"/>
      <c r="D101" s="463" t="s">
        <v>56</v>
      </c>
      <c r="E101" s="463"/>
      <c r="F101" s="463"/>
      <c r="G101" s="340"/>
      <c r="H101" s="341"/>
      <c r="I101" s="341"/>
      <c r="J101" s="341"/>
      <c r="K101" s="351">
        <v>2347.36</v>
      </c>
      <c r="L101" s="341"/>
      <c r="M101" s="342">
        <v>57.19</v>
      </c>
      <c r="N101" s="341"/>
      <c r="O101" s="357">
        <v>801.23</v>
      </c>
      <c r="DI101" s="230"/>
      <c r="DJ101" s="230"/>
      <c r="DK101" s="230"/>
      <c r="DL101" s="230"/>
      <c r="DM101" s="230"/>
      <c r="DQ101" s="229" t="s">
        <v>56</v>
      </c>
      <c r="DR101" s="230"/>
    </row>
    <row r="102" spans="1:122" customFormat="1" ht="15" x14ac:dyDescent="0.25">
      <c r="A102" s="334"/>
      <c r="B102" s="328"/>
      <c r="C102" s="327"/>
      <c r="D102" s="461" t="s">
        <v>57</v>
      </c>
      <c r="E102" s="461"/>
      <c r="F102" s="461"/>
      <c r="G102" s="329"/>
      <c r="H102" s="330"/>
      <c r="I102" s="330"/>
      <c r="J102" s="330"/>
      <c r="K102" s="337"/>
      <c r="L102" s="330"/>
      <c r="M102" s="331">
        <v>9.66</v>
      </c>
      <c r="N102" s="330"/>
      <c r="O102" s="349">
        <v>453.92</v>
      </c>
      <c r="DI102" s="230"/>
      <c r="DJ102" s="230"/>
      <c r="DK102" s="230"/>
      <c r="DL102" s="230"/>
      <c r="DM102" s="230"/>
      <c r="DP102" s="229" t="s">
        <v>57</v>
      </c>
      <c r="DR102" s="230"/>
    </row>
    <row r="103" spans="1:122" customFormat="1" ht="33.75" x14ac:dyDescent="0.25">
      <c r="A103" s="334"/>
      <c r="B103" s="328"/>
      <c r="C103" s="327" t="s">
        <v>637</v>
      </c>
      <c r="D103" s="461" t="s">
        <v>638</v>
      </c>
      <c r="E103" s="461"/>
      <c r="F103" s="461"/>
      <c r="G103" s="329" t="s">
        <v>58</v>
      </c>
      <c r="H103" s="335">
        <v>92</v>
      </c>
      <c r="I103" s="330"/>
      <c r="J103" s="335">
        <v>92</v>
      </c>
      <c r="K103" s="337"/>
      <c r="L103" s="330"/>
      <c r="M103" s="331">
        <v>8.89</v>
      </c>
      <c r="N103" s="330"/>
      <c r="O103" s="349">
        <v>417.61</v>
      </c>
      <c r="DI103" s="230"/>
      <c r="DJ103" s="230"/>
      <c r="DK103" s="230"/>
      <c r="DL103" s="230"/>
      <c r="DM103" s="230"/>
      <c r="DP103" s="229" t="s">
        <v>638</v>
      </c>
      <c r="DR103" s="230"/>
    </row>
    <row r="104" spans="1:122" customFormat="1" ht="56.25" x14ac:dyDescent="0.25">
      <c r="A104" s="334"/>
      <c r="B104" s="328"/>
      <c r="C104" s="327" t="s">
        <v>639</v>
      </c>
      <c r="D104" s="461" t="s">
        <v>640</v>
      </c>
      <c r="E104" s="461"/>
      <c r="F104" s="461"/>
      <c r="G104" s="329" t="s">
        <v>58</v>
      </c>
      <c r="H104" s="335">
        <v>46</v>
      </c>
      <c r="I104" s="332">
        <v>0.85</v>
      </c>
      <c r="J104" s="352">
        <v>39.1</v>
      </c>
      <c r="K104" s="337"/>
      <c r="L104" s="330"/>
      <c r="M104" s="331">
        <v>3.78</v>
      </c>
      <c r="N104" s="330"/>
      <c r="O104" s="349">
        <v>177.48</v>
      </c>
      <c r="DI104" s="230"/>
      <c r="DJ104" s="230"/>
      <c r="DK104" s="230"/>
      <c r="DL104" s="230"/>
      <c r="DM104" s="230"/>
      <c r="DP104" s="229" t="s">
        <v>640</v>
      </c>
      <c r="DR104" s="230"/>
    </row>
    <row r="105" spans="1:122" customFormat="1" ht="15" x14ac:dyDescent="0.25">
      <c r="A105" s="325"/>
      <c r="B105" s="324"/>
      <c r="C105" s="388"/>
      <c r="D105" s="462" t="s">
        <v>59</v>
      </c>
      <c r="E105" s="462"/>
      <c r="F105" s="462"/>
      <c r="G105" s="320"/>
      <c r="H105" s="344"/>
      <c r="I105" s="344"/>
      <c r="J105" s="344"/>
      <c r="K105" s="345"/>
      <c r="L105" s="344"/>
      <c r="M105" s="356">
        <v>69.86</v>
      </c>
      <c r="N105" s="341"/>
      <c r="O105" s="347">
        <v>1396.32</v>
      </c>
      <c r="DI105" s="230"/>
      <c r="DJ105" s="230"/>
      <c r="DK105" s="230"/>
      <c r="DL105" s="230"/>
      <c r="DM105" s="230"/>
      <c r="DR105" s="230" t="s">
        <v>59</v>
      </c>
    </row>
    <row r="106" spans="1:122" customFormat="1" ht="34.5" x14ac:dyDescent="0.25">
      <c r="A106" s="319" t="s">
        <v>72</v>
      </c>
      <c r="B106" s="320" t="s">
        <v>106</v>
      </c>
      <c r="C106" s="387" t="s">
        <v>641</v>
      </c>
      <c r="D106" s="464" t="s">
        <v>642</v>
      </c>
      <c r="E106" s="464"/>
      <c r="F106" s="464"/>
      <c r="G106" s="320" t="s">
        <v>42</v>
      </c>
      <c r="H106" s="320">
        <v>1.695E-2</v>
      </c>
      <c r="I106" s="320" t="s">
        <v>41</v>
      </c>
      <c r="J106" s="320" t="s">
        <v>800</v>
      </c>
      <c r="K106" s="321"/>
      <c r="L106" s="320"/>
      <c r="M106" s="321"/>
      <c r="N106" s="320"/>
      <c r="O106" s="322"/>
      <c r="DI106" s="230"/>
      <c r="DJ106" s="230"/>
      <c r="DK106" s="230" t="s">
        <v>642</v>
      </c>
      <c r="DL106" s="230" t="s">
        <v>5</v>
      </c>
      <c r="DM106" s="230" t="s">
        <v>5</v>
      </c>
      <c r="DR106" s="230"/>
    </row>
    <row r="107" spans="1:122" customFormat="1" ht="15" x14ac:dyDescent="0.25">
      <c r="A107" s="325"/>
      <c r="B107" s="326"/>
      <c r="C107" s="327" t="s">
        <v>643</v>
      </c>
      <c r="D107" s="465" t="s">
        <v>644</v>
      </c>
      <c r="E107" s="465"/>
      <c r="F107" s="465"/>
      <c r="G107" s="465"/>
      <c r="H107" s="465"/>
      <c r="I107" s="465"/>
      <c r="J107" s="465"/>
      <c r="K107" s="465"/>
      <c r="L107" s="465"/>
      <c r="M107" s="465"/>
      <c r="N107" s="465"/>
      <c r="O107" s="466"/>
      <c r="DI107" s="230"/>
      <c r="DJ107" s="230"/>
      <c r="DK107" s="230"/>
      <c r="DL107" s="230"/>
      <c r="DM107" s="230"/>
      <c r="DN107" s="229" t="s">
        <v>644</v>
      </c>
      <c r="DR107" s="230"/>
    </row>
    <row r="108" spans="1:122" customFormat="1" ht="23.25" x14ac:dyDescent="0.25">
      <c r="A108" s="325"/>
      <c r="B108" s="326"/>
      <c r="C108" s="327" t="s">
        <v>43</v>
      </c>
      <c r="D108" s="465" t="s">
        <v>44</v>
      </c>
      <c r="E108" s="465"/>
      <c r="F108" s="465"/>
      <c r="G108" s="465"/>
      <c r="H108" s="465"/>
      <c r="I108" s="465"/>
      <c r="J108" s="465"/>
      <c r="K108" s="465"/>
      <c r="L108" s="465"/>
      <c r="M108" s="465"/>
      <c r="N108" s="465"/>
      <c r="O108" s="466"/>
      <c r="DI108" s="230"/>
      <c r="DJ108" s="230"/>
      <c r="DK108" s="230"/>
      <c r="DL108" s="230"/>
      <c r="DM108" s="230"/>
      <c r="DN108" s="229" t="s">
        <v>44</v>
      </c>
      <c r="DR108" s="230"/>
    </row>
    <row r="109" spans="1:122" customFormat="1" ht="57" x14ac:dyDescent="0.25">
      <c r="A109" s="325"/>
      <c r="B109" s="326"/>
      <c r="C109" s="327" t="s">
        <v>45</v>
      </c>
      <c r="D109" s="465" t="s">
        <v>46</v>
      </c>
      <c r="E109" s="465"/>
      <c r="F109" s="465"/>
      <c r="G109" s="465"/>
      <c r="H109" s="465"/>
      <c r="I109" s="465"/>
      <c r="J109" s="465"/>
      <c r="K109" s="465"/>
      <c r="L109" s="465"/>
      <c r="M109" s="465"/>
      <c r="N109" s="465"/>
      <c r="O109" s="466"/>
      <c r="DI109" s="230"/>
      <c r="DJ109" s="230"/>
      <c r="DK109" s="230"/>
      <c r="DL109" s="230"/>
      <c r="DM109" s="230"/>
      <c r="DN109" s="229" t="s">
        <v>46</v>
      </c>
      <c r="DR109" s="230"/>
    </row>
    <row r="110" spans="1:122" customFormat="1" ht="15" x14ac:dyDescent="0.25">
      <c r="A110" s="325"/>
      <c r="B110" s="328"/>
      <c r="C110" s="327" t="s">
        <v>25</v>
      </c>
      <c r="D110" s="461" t="s">
        <v>48</v>
      </c>
      <c r="E110" s="461"/>
      <c r="F110" s="461"/>
      <c r="G110" s="329"/>
      <c r="H110" s="330"/>
      <c r="I110" s="330"/>
      <c r="J110" s="330"/>
      <c r="K110" s="331">
        <v>386.42</v>
      </c>
      <c r="L110" s="354">
        <v>4.3125</v>
      </c>
      <c r="M110" s="331">
        <v>28.25</v>
      </c>
      <c r="N110" s="332">
        <v>14.01</v>
      </c>
      <c r="O110" s="349">
        <v>395.78</v>
      </c>
      <c r="DI110" s="230"/>
      <c r="DJ110" s="230"/>
      <c r="DK110" s="230"/>
      <c r="DL110" s="230"/>
      <c r="DM110" s="230"/>
      <c r="DO110" s="229" t="s">
        <v>48</v>
      </c>
      <c r="DR110" s="230"/>
    </row>
    <row r="111" spans="1:122" customFormat="1" ht="15" x14ac:dyDescent="0.25">
      <c r="A111" s="325"/>
      <c r="B111" s="328"/>
      <c r="C111" s="327" t="s">
        <v>49</v>
      </c>
      <c r="D111" s="461" t="s">
        <v>50</v>
      </c>
      <c r="E111" s="461"/>
      <c r="F111" s="461"/>
      <c r="G111" s="329"/>
      <c r="H111" s="330"/>
      <c r="I111" s="330"/>
      <c r="J111" s="330"/>
      <c r="K111" s="331">
        <v>61.63</v>
      </c>
      <c r="L111" s="354">
        <v>4.3125</v>
      </c>
      <c r="M111" s="331">
        <v>4.5</v>
      </c>
      <c r="N111" s="332">
        <v>46.99</v>
      </c>
      <c r="O111" s="349">
        <v>211.46</v>
      </c>
      <c r="DI111" s="230"/>
      <c r="DJ111" s="230"/>
      <c r="DK111" s="230"/>
      <c r="DL111" s="230"/>
      <c r="DM111" s="230"/>
      <c r="DO111" s="229" t="s">
        <v>50</v>
      </c>
      <c r="DR111" s="230"/>
    </row>
    <row r="112" spans="1:122" customFormat="1" ht="15" x14ac:dyDescent="0.25">
      <c r="A112" s="334"/>
      <c r="B112" s="328"/>
      <c r="C112" s="327"/>
      <c r="D112" s="461" t="s">
        <v>55</v>
      </c>
      <c r="E112" s="461"/>
      <c r="F112" s="461"/>
      <c r="G112" s="329" t="s">
        <v>54</v>
      </c>
      <c r="H112" s="332">
        <v>4.28</v>
      </c>
      <c r="I112" s="354">
        <v>4.3125</v>
      </c>
      <c r="J112" s="353">
        <v>0.31285459999999998</v>
      </c>
      <c r="K112" s="337"/>
      <c r="L112" s="330"/>
      <c r="M112" s="337"/>
      <c r="N112" s="330"/>
      <c r="O112" s="338"/>
      <c r="DI112" s="230"/>
      <c r="DJ112" s="230"/>
      <c r="DK112" s="230"/>
      <c r="DL112" s="230"/>
      <c r="DM112" s="230"/>
      <c r="DP112" s="229" t="s">
        <v>55</v>
      </c>
      <c r="DR112" s="230"/>
    </row>
    <row r="113" spans="1:122" customFormat="1" ht="15" x14ac:dyDescent="0.25">
      <c r="A113" s="339"/>
      <c r="B113" s="329"/>
      <c r="C113" s="327"/>
      <c r="D113" s="463" t="s">
        <v>56</v>
      </c>
      <c r="E113" s="463"/>
      <c r="F113" s="463"/>
      <c r="G113" s="340"/>
      <c r="H113" s="341"/>
      <c r="I113" s="341"/>
      <c r="J113" s="341"/>
      <c r="K113" s="342">
        <v>386.42</v>
      </c>
      <c r="L113" s="341"/>
      <c r="M113" s="342">
        <v>28.25</v>
      </c>
      <c r="N113" s="341"/>
      <c r="O113" s="357">
        <v>395.78</v>
      </c>
      <c r="DI113" s="230"/>
      <c r="DJ113" s="230"/>
      <c r="DK113" s="230"/>
      <c r="DL113" s="230"/>
      <c r="DM113" s="230"/>
      <c r="DQ113" s="229" t="s">
        <v>56</v>
      </c>
      <c r="DR113" s="230"/>
    </row>
    <row r="114" spans="1:122" customFormat="1" ht="15" x14ac:dyDescent="0.25">
      <c r="A114" s="334"/>
      <c r="B114" s="328"/>
      <c r="C114" s="327"/>
      <c r="D114" s="461" t="s">
        <v>57</v>
      </c>
      <c r="E114" s="461"/>
      <c r="F114" s="461"/>
      <c r="G114" s="329"/>
      <c r="H114" s="330"/>
      <c r="I114" s="330"/>
      <c r="J114" s="330"/>
      <c r="K114" s="337"/>
      <c r="L114" s="330"/>
      <c r="M114" s="331">
        <v>4.5</v>
      </c>
      <c r="N114" s="330"/>
      <c r="O114" s="349">
        <v>211.46</v>
      </c>
      <c r="DI114" s="230"/>
      <c r="DJ114" s="230"/>
      <c r="DK114" s="230"/>
      <c r="DL114" s="230"/>
      <c r="DM114" s="230"/>
      <c r="DP114" s="229" t="s">
        <v>57</v>
      </c>
      <c r="DR114" s="230"/>
    </row>
    <row r="115" spans="1:122" customFormat="1" ht="33.75" x14ac:dyDescent="0.25">
      <c r="A115" s="334"/>
      <c r="B115" s="328"/>
      <c r="C115" s="327" t="s">
        <v>637</v>
      </c>
      <c r="D115" s="461" t="s">
        <v>638</v>
      </c>
      <c r="E115" s="461"/>
      <c r="F115" s="461"/>
      <c r="G115" s="329" t="s">
        <v>58</v>
      </c>
      <c r="H115" s="335">
        <v>92</v>
      </c>
      <c r="I115" s="330"/>
      <c r="J115" s="335">
        <v>92</v>
      </c>
      <c r="K115" s="337"/>
      <c r="L115" s="330"/>
      <c r="M115" s="331">
        <v>4.1399999999999997</v>
      </c>
      <c r="N115" s="330"/>
      <c r="O115" s="349">
        <v>194.54</v>
      </c>
      <c r="DI115" s="230"/>
      <c r="DJ115" s="230"/>
      <c r="DK115" s="230"/>
      <c r="DL115" s="230"/>
      <c r="DM115" s="230"/>
      <c r="DP115" s="229" t="s">
        <v>638</v>
      </c>
      <c r="DR115" s="230"/>
    </row>
    <row r="116" spans="1:122" customFormat="1" ht="56.25" x14ac:dyDescent="0.25">
      <c r="A116" s="334"/>
      <c r="B116" s="328"/>
      <c r="C116" s="327" t="s">
        <v>639</v>
      </c>
      <c r="D116" s="461" t="s">
        <v>640</v>
      </c>
      <c r="E116" s="461"/>
      <c r="F116" s="461"/>
      <c r="G116" s="329" t="s">
        <v>58</v>
      </c>
      <c r="H116" s="335">
        <v>46</v>
      </c>
      <c r="I116" s="332">
        <v>0.85</v>
      </c>
      <c r="J116" s="352">
        <v>39.1</v>
      </c>
      <c r="K116" s="337"/>
      <c r="L116" s="330"/>
      <c r="M116" s="331">
        <v>1.76</v>
      </c>
      <c r="N116" s="330"/>
      <c r="O116" s="349">
        <v>82.68</v>
      </c>
      <c r="DI116" s="230"/>
      <c r="DJ116" s="230"/>
      <c r="DK116" s="230"/>
      <c r="DL116" s="230"/>
      <c r="DM116" s="230"/>
      <c r="DP116" s="229" t="s">
        <v>640</v>
      </c>
      <c r="DR116" s="230"/>
    </row>
    <row r="117" spans="1:122" customFormat="1" ht="15" x14ac:dyDescent="0.25">
      <c r="A117" s="325"/>
      <c r="B117" s="324"/>
      <c r="C117" s="388"/>
      <c r="D117" s="462" t="s">
        <v>59</v>
      </c>
      <c r="E117" s="462"/>
      <c r="F117" s="462"/>
      <c r="G117" s="320"/>
      <c r="H117" s="344"/>
      <c r="I117" s="344"/>
      <c r="J117" s="344"/>
      <c r="K117" s="345"/>
      <c r="L117" s="344"/>
      <c r="M117" s="356">
        <v>34.15</v>
      </c>
      <c r="N117" s="341"/>
      <c r="O117" s="358">
        <v>673</v>
      </c>
      <c r="DI117" s="230"/>
      <c r="DJ117" s="230"/>
      <c r="DK117" s="230"/>
      <c r="DL117" s="230"/>
      <c r="DM117" s="230"/>
      <c r="DR117" s="230" t="s">
        <v>59</v>
      </c>
    </row>
    <row r="118" spans="1:122" customFormat="1" ht="34.5" x14ac:dyDescent="0.25">
      <c r="A118" s="319" t="s">
        <v>74</v>
      </c>
      <c r="B118" s="320" t="s">
        <v>107</v>
      </c>
      <c r="C118" s="387" t="s">
        <v>645</v>
      </c>
      <c r="D118" s="464" t="s">
        <v>646</v>
      </c>
      <c r="E118" s="464"/>
      <c r="F118" s="464"/>
      <c r="G118" s="320" t="s">
        <v>247</v>
      </c>
      <c r="H118" s="320">
        <v>0.1913</v>
      </c>
      <c r="I118" s="320" t="s">
        <v>41</v>
      </c>
      <c r="J118" s="320" t="s">
        <v>801</v>
      </c>
      <c r="K118" s="321"/>
      <c r="L118" s="320"/>
      <c r="M118" s="321"/>
      <c r="N118" s="320"/>
      <c r="O118" s="322"/>
      <c r="DI118" s="230"/>
      <c r="DJ118" s="230"/>
      <c r="DK118" s="230" t="s">
        <v>646</v>
      </c>
      <c r="DL118" s="230" t="s">
        <v>5</v>
      </c>
      <c r="DM118" s="230" t="s">
        <v>5</v>
      </c>
      <c r="DR118" s="230"/>
    </row>
    <row r="119" spans="1:122" customFormat="1" ht="23.25" x14ac:dyDescent="0.25">
      <c r="A119" s="325"/>
      <c r="B119" s="326"/>
      <c r="C119" s="327" t="s">
        <v>43</v>
      </c>
      <c r="D119" s="465" t="s">
        <v>44</v>
      </c>
      <c r="E119" s="465"/>
      <c r="F119" s="465"/>
      <c r="G119" s="465"/>
      <c r="H119" s="465"/>
      <c r="I119" s="465"/>
      <c r="J119" s="465"/>
      <c r="K119" s="465"/>
      <c r="L119" s="465"/>
      <c r="M119" s="465"/>
      <c r="N119" s="465"/>
      <c r="O119" s="466"/>
      <c r="DI119" s="230"/>
      <c r="DJ119" s="230"/>
      <c r="DK119" s="230"/>
      <c r="DL119" s="230"/>
      <c r="DM119" s="230"/>
      <c r="DN119" s="229" t="s">
        <v>44</v>
      </c>
      <c r="DR119" s="230"/>
    </row>
    <row r="120" spans="1:122" customFormat="1" ht="57" x14ac:dyDescent="0.25">
      <c r="A120" s="325"/>
      <c r="B120" s="326"/>
      <c r="C120" s="327" t="s">
        <v>45</v>
      </c>
      <c r="D120" s="465" t="s">
        <v>46</v>
      </c>
      <c r="E120" s="465"/>
      <c r="F120" s="465"/>
      <c r="G120" s="465"/>
      <c r="H120" s="465"/>
      <c r="I120" s="465"/>
      <c r="J120" s="465"/>
      <c r="K120" s="465"/>
      <c r="L120" s="465"/>
      <c r="M120" s="465"/>
      <c r="N120" s="465"/>
      <c r="O120" s="466"/>
      <c r="DI120" s="230"/>
      <c r="DJ120" s="230"/>
      <c r="DK120" s="230"/>
      <c r="DL120" s="230"/>
      <c r="DM120" s="230"/>
      <c r="DN120" s="229" t="s">
        <v>46</v>
      </c>
      <c r="DR120" s="230"/>
    </row>
    <row r="121" spans="1:122" customFormat="1" ht="15" x14ac:dyDescent="0.25">
      <c r="A121" s="325"/>
      <c r="B121" s="328"/>
      <c r="C121" s="327" t="s">
        <v>41</v>
      </c>
      <c r="D121" s="461" t="s">
        <v>47</v>
      </c>
      <c r="E121" s="461"/>
      <c r="F121" s="461"/>
      <c r="G121" s="329"/>
      <c r="H121" s="330"/>
      <c r="I121" s="330"/>
      <c r="J121" s="330"/>
      <c r="K121" s="331">
        <v>219.94</v>
      </c>
      <c r="L121" s="354">
        <v>1.3225</v>
      </c>
      <c r="M121" s="331">
        <v>55.64</v>
      </c>
      <c r="N121" s="332">
        <v>46.99</v>
      </c>
      <c r="O121" s="333">
        <v>2614.52</v>
      </c>
      <c r="DI121" s="230"/>
      <c r="DJ121" s="230"/>
      <c r="DK121" s="230"/>
      <c r="DL121" s="230"/>
      <c r="DM121" s="230"/>
      <c r="DO121" s="229" t="s">
        <v>47</v>
      </c>
      <c r="DR121" s="230"/>
    </row>
    <row r="122" spans="1:122" customFormat="1" ht="15" x14ac:dyDescent="0.25">
      <c r="A122" s="325"/>
      <c r="B122" s="328"/>
      <c r="C122" s="327" t="s">
        <v>25</v>
      </c>
      <c r="D122" s="461" t="s">
        <v>48</v>
      </c>
      <c r="E122" s="461"/>
      <c r="F122" s="461"/>
      <c r="G122" s="329"/>
      <c r="H122" s="330"/>
      <c r="I122" s="330"/>
      <c r="J122" s="330"/>
      <c r="K122" s="331">
        <v>557.59</v>
      </c>
      <c r="L122" s="354">
        <v>1.4375</v>
      </c>
      <c r="M122" s="331">
        <v>153.33000000000001</v>
      </c>
      <c r="N122" s="332">
        <v>14.01</v>
      </c>
      <c r="O122" s="333">
        <v>2148.15</v>
      </c>
      <c r="DI122" s="230"/>
      <c r="DJ122" s="230"/>
      <c r="DK122" s="230"/>
      <c r="DL122" s="230"/>
      <c r="DM122" s="230"/>
      <c r="DO122" s="229" t="s">
        <v>48</v>
      </c>
      <c r="DR122" s="230"/>
    </row>
    <row r="123" spans="1:122" customFormat="1" ht="15" x14ac:dyDescent="0.25">
      <c r="A123" s="325"/>
      <c r="B123" s="328"/>
      <c r="C123" s="327" t="s">
        <v>49</v>
      </c>
      <c r="D123" s="461" t="s">
        <v>50</v>
      </c>
      <c r="E123" s="461"/>
      <c r="F123" s="461"/>
      <c r="G123" s="329"/>
      <c r="H123" s="330"/>
      <c r="I123" s="330"/>
      <c r="J123" s="330"/>
      <c r="K123" s="331">
        <v>51.27</v>
      </c>
      <c r="L123" s="354">
        <v>1.4375</v>
      </c>
      <c r="M123" s="331">
        <v>14.1</v>
      </c>
      <c r="N123" s="332">
        <v>46.99</v>
      </c>
      <c r="O123" s="349">
        <v>662.56</v>
      </c>
      <c r="DI123" s="230"/>
      <c r="DJ123" s="230"/>
      <c r="DK123" s="230"/>
      <c r="DL123" s="230"/>
      <c r="DM123" s="230"/>
      <c r="DO123" s="229" t="s">
        <v>50</v>
      </c>
      <c r="DR123" s="230"/>
    </row>
    <row r="124" spans="1:122" customFormat="1" ht="15" x14ac:dyDescent="0.25">
      <c r="A124" s="325"/>
      <c r="B124" s="328"/>
      <c r="C124" s="327" t="s">
        <v>51</v>
      </c>
      <c r="D124" s="461" t="s">
        <v>52</v>
      </c>
      <c r="E124" s="461"/>
      <c r="F124" s="461"/>
      <c r="G124" s="329"/>
      <c r="H124" s="330"/>
      <c r="I124" s="330"/>
      <c r="J124" s="330"/>
      <c r="K124" s="331">
        <v>0.78</v>
      </c>
      <c r="L124" s="330"/>
      <c r="M124" s="331">
        <v>0.15</v>
      </c>
      <c r="N124" s="332">
        <v>8.75</v>
      </c>
      <c r="O124" s="349">
        <v>1.31</v>
      </c>
      <c r="DI124" s="230"/>
      <c r="DJ124" s="230"/>
      <c r="DK124" s="230"/>
      <c r="DL124" s="230"/>
      <c r="DM124" s="230"/>
      <c r="DO124" s="229" t="s">
        <v>52</v>
      </c>
      <c r="DR124" s="230"/>
    </row>
    <row r="125" spans="1:122" customFormat="1" ht="15" x14ac:dyDescent="0.25">
      <c r="A125" s="334"/>
      <c r="B125" s="328"/>
      <c r="C125" s="327"/>
      <c r="D125" s="461" t="s">
        <v>53</v>
      </c>
      <c r="E125" s="461"/>
      <c r="F125" s="461"/>
      <c r="G125" s="329" t="s">
        <v>54</v>
      </c>
      <c r="H125" s="352">
        <v>27.7</v>
      </c>
      <c r="I125" s="354">
        <v>1.3225</v>
      </c>
      <c r="J125" s="353">
        <v>7.0079406999999998</v>
      </c>
      <c r="K125" s="337"/>
      <c r="L125" s="330"/>
      <c r="M125" s="337"/>
      <c r="N125" s="330"/>
      <c r="O125" s="338"/>
      <c r="DI125" s="230"/>
      <c r="DJ125" s="230"/>
      <c r="DK125" s="230"/>
      <c r="DL125" s="230"/>
      <c r="DM125" s="230"/>
      <c r="DP125" s="229" t="s">
        <v>53</v>
      </c>
      <c r="DR125" s="230"/>
    </row>
    <row r="126" spans="1:122" customFormat="1" ht="15" x14ac:dyDescent="0.25">
      <c r="A126" s="334"/>
      <c r="B126" s="328"/>
      <c r="C126" s="327"/>
      <c r="D126" s="461" t="s">
        <v>55</v>
      </c>
      <c r="E126" s="461"/>
      <c r="F126" s="461"/>
      <c r="G126" s="329" t="s">
        <v>54</v>
      </c>
      <c r="H126" s="332">
        <v>3.84</v>
      </c>
      <c r="I126" s="354">
        <v>1.4375</v>
      </c>
      <c r="J126" s="355">
        <v>1.055976</v>
      </c>
      <c r="K126" s="337"/>
      <c r="L126" s="330"/>
      <c r="M126" s="337"/>
      <c r="N126" s="330"/>
      <c r="O126" s="338"/>
      <c r="DI126" s="230"/>
      <c r="DJ126" s="230"/>
      <c r="DK126" s="230"/>
      <c r="DL126" s="230"/>
      <c r="DM126" s="230"/>
      <c r="DP126" s="229" t="s">
        <v>55</v>
      </c>
      <c r="DR126" s="230"/>
    </row>
    <row r="127" spans="1:122" customFormat="1" ht="15" x14ac:dyDescent="0.25">
      <c r="A127" s="339"/>
      <c r="B127" s="329"/>
      <c r="C127" s="327"/>
      <c r="D127" s="463" t="s">
        <v>56</v>
      </c>
      <c r="E127" s="463"/>
      <c r="F127" s="463"/>
      <c r="G127" s="340"/>
      <c r="H127" s="341"/>
      <c r="I127" s="341"/>
      <c r="J127" s="341"/>
      <c r="K127" s="342">
        <v>778.31</v>
      </c>
      <c r="L127" s="341"/>
      <c r="M127" s="342">
        <v>209.12</v>
      </c>
      <c r="N127" s="341"/>
      <c r="O127" s="343">
        <v>4763.9799999999996</v>
      </c>
      <c r="DI127" s="230"/>
      <c r="DJ127" s="230"/>
      <c r="DK127" s="230"/>
      <c r="DL127" s="230"/>
      <c r="DM127" s="230"/>
      <c r="DQ127" s="229" t="s">
        <v>56</v>
      </c>
      <c r="DR127" s="230"/>
    </row>
    <row r="128" spans="1:122" customFormat="1" ht="15" x14ac:dyDescent="0.25">
      <c r="A128" s="334"/>
      <c r="B128" s="328"/>
      <c r="C128" s="327"/>
      <c r="D128" s="461" t="s">
        <v>57</v>
      </c>
      <c r="E128" s="461"/>
      <c r="F128" s="461"/>
      <c r="G128" s="329"/>
      <c r="H128" s="330"/>
      <c r="I128" s="330"/>
      <c r="J128" s="330"/>
      <c r="K128" s="337"/>
      <c r="L128" s="330"/>
      <c r="M128" s="331">
        <v>69.739999999999995</v>
      </c>
      <c r="N128" s="330"/>
      <c r="O128" s="333">
        <v>3277.08</v>
      </c>
      <c r="DI128" s="230"/>
      <c r="DJ128" s="230"/>
      <c r="DK128" s="230"/>
      <c r="DL128" s="230"/>
      <c r="DM128" s="230"/>
      <c r="DP128" s="229" t="s">
        <v>57</v>
      </c>
      <c r="DR128" s="230"/>
    </row>
    <row r="129" spans="1:122" customFormat="1" ht="56.25" x14ac:dyDescent="0.25">
      <c r="A129" s="334"/>
      <c r="B129" s="328"/>
      <c r="C129" s="327" t="s">
        <v>222</v>
      </c>
      <c r="D129" s="461" t="s">
        <v>223</v>
      </c>
      <c r="E129" s="461"/>
      <c r="F129" s="461"/>
      <c r="G129" s="329" t="s">
        <v>58</v>
      </c>
      <c r="H129" s="335">
        <v>147</v>
      </c>
      <c r="I129" s="330"/>
      <c r="J129" s="335">
        <v>147</v>
      </c>
      <c r="K129" s="337"/>
      <c r="L129" s="330"/>
      <c r="M129" s="331">
        <v>102.52</v>
      </c>
      <c r="N129" s="330"/>
      <c r="O129" s="333">
        <v>4817.3100000000004</v>
      </c>
      <c r="DI129" s="230"/>
      <c r="DJ129" s="230"/>
      <c r="DK129" s="230"/>
      <c r="DL129" s="230"/>
      <c r="DM129" s="230"/>
      <c r="DP129" s="229" t="s">
        <v>223</v>
      </c>
      <c r="DR129" s="230"/>
    </row>
    <row r="130" spans="1:122" customFormat="1" ht="78.75" x14ac:dyDescent="0.25">
      <c r="A130" s="334"/>
      <c r="B130" s="328"/>
      <c r="C130" s="327" t="s">
        <v>224</v>
      </c>
      <c r="D130" s="461" t="s">
        <v>225</v>
      </c>
      <c r="E130" s="461"/>
      <c r="F130" s="461"/>
      <c r="G130" s="329" t="s">
        <v>58</v>
      </c>
      <c r="H130" s="335">
        <v>134</v>
      </c>
      <c r="I130" s="332">
        <v>0.85</v>
      </c>
      <c r="J130" s="352">
        <v>113.9</v>
      </c>
      <c r="K130" s="337"/>
      <c r="L130" s="330"/>
      <c r="M130" s="331">
        <v>79.430000000000007</v>
      </c>
      <c r="N130" s="330"/>
      <c r="O130" s="333">
        <v>3732.59</v>
      </c>
      <c r="DI130" s="230"/>
      <c r="DJ130" s="230"/>
      <c r="DK130" s="230"/>
      <c r="DL130" s="230"/>
      <c r="DM130" s="230"/>
      <c r="DP130" s="229" t="s">
        <v>225</v>
      </c>
      <c r="DR130" s="230"/>
    </row>
    <row r="131" spans="1:122" customFormat="1" ht="15" x14ac:dyDescent="0.25">
      <c r="A131" s="325"/>
      <c r="B131" s="324"/>
      <c r="C131" s="388"/>
      <c r="D131" s="462" t="s">
        <v>59</v>
      </c>
      <c r="E131" s="462"/>
      <c r="F131" s="462"/>
      <c r="G131" s="320"/>
      <c r="H131" s="344"/>
      <c r="I131" s="344"/>
      <c r="J131" s="344"/>
      <c r="K131" s="345"/>
      <c r="L131" s="344"/>
      <c r="M131" s="356">
        <v>391.07</v>
      </c>
      <c r="N131" s="341"/>
      <c r="O131" s="347">
        <v>13313.88</v>
      </c>
      <c r="DI131" s="230"/>
      <c r="DJ131" s="230"/>
      <c r="DK131" s="230"/>
      <c r="DL131" s="230"/>
      <c r="DM131" s="230"/>
      <c r="DR131" s="230" t="s">
        <v>59</v>
      </c>
    </row>
    <row r="132" spans="1:122" customFormat="1" ht="23.25" x14ac:dyDescent="0.25">
      <c r="A132" s="319" t="s">
        <v>73</v>
      </c>
      <c r="B132" s="320" t="s">
        <v>108</v>
      </c>
      <c r="C132" s="387" t="s">
        <v>649</v>
      </c>
      <c r="D132" s="464" t="s">
        <v>650</v>
      </c>
      <c r="E132" s="464"/>
      <c r="F132" s="464"/>
      <c r="G132" s="320" t="s">
        <v>651</v>
      </c>
      <c r="H132" s="320">
        <v>210.43</v>
      </c>
      <c r="I132" s="320" t="s">
        <v>41</v>
      </c>
      <c r="J132" s="320" t="s">
        <v>802</v>
      </c>
      <c r="K132" s="321" t="s">
        <v>653</v>
      </c>
      <c r="L132" s="320"/>
      <c r="M132" s="321" t="s">
        <v>803</v>
      </c>
      <c r="N132" s="320" t="s">
        <v>325</v>
      </c>
      <c r="O132" s="322" t="s">
        <v>804</v>
      </c>
      <c r="DI132" s="230"/>
      <c r="DJ132" s="230"/>
      <c r="DK132" s="230" t="s">
        <v>650</v>
      </c>
      <c r="DL132" s="230" t="s">
        <v>5</v>
      </c>
      <c r="DM132" s="230" t="s">
        <v>5</v>
      </c>
      <c r="DR132" s="230"/>
    </row>
    <row r="133" spans="1:122" customFormat="1" ht="15" x14ac:dyDescent="0.25">
      <c r="A133" s="325"/>
      <c r="B133" s="324"/>
      <c r="C133" s="388"/>
      <c r="D133" s="462" t="s">
        <v>59</v>
      </c>
      <c r="E133" s="462"/>
      <c r="F133" s="462"/>
      <c r="G133" s="320"/>
      <c r="H133" s="344"/>
      <c r="I133" s="344"/>
      <c r="J133" s="344"/>
      <c r="K133" s="345"/>
      <c r="L133" s="344"/>
      <c r="M133" s="346">
        <v>2348.4</v>
      </c>
      <c r="N133" s="341"/>
      <c r="O133" s="347">
        <v>20548.5</v>
      </c>
      <c r="DI133" s="230"/>
      <c r="DJ133" s="230"/>
      <c r="DK133" s="230"/>
      <c r="DL133" s="230"/>
      <c r="DM133" s="230"/>
      <c r="DR133" s="230" t="s">
        <v>59</v>
      </c>
    </row>
    <row r="134" spans="1:122" customFormat="1" ht="34.5" x14ac:dyDescent="0.25">
      <c r="A134" s="319" t="s">
        <v>75</v>
      </c>
      <c r="B134" s="320" t="s">
        <v>109</v>
      </c>
      <c r="C134" s="387" t="s">
        <v>346</v>
      </c>
      <c r="D134" s="464" t="s">
        <v>347</v>
      </c>
      <c r="E134" s="464"/>
      <c r="F134" s="464"/>
      <c r="G134" s="320" t="s">
        <v>60</v>
      </c>
      <c r="H134" s="320">
        <v>0.3387</v>
      </c>
      <c r="I134" s="320" t="s">
        <v>41</v>
      </c>
      <c r="J134" s="320" t="s">
        <v>805</v>
      </c>
      <c r="K134" s="321"/>
      <c r="L134" s="320"/>
      <c r="M134" s="321"/>
      <c r="N134" s="320"/>
      <c r="O134" s="322"/>
      <c r="DI134" s="230"/>
      <c r="DJ134" s="230"/>
      <c r="DK134" s="230" t="s">
        <v>347</v>
      </c>
      <c r="DL134" s="230" t="s">
        <v>5</v>
      </c>
      <c r="DM134" s="230" t="s">
        <v>5</v>
      </c>
      <c r="DR134" s="230"/>
    </row>
    <row r="135" spans="1:122" customFormat="1" ht="23.25" x14ac:dyDescent="0.25">
      <c r="A135" s="325"/>
      <c r="B135" s="326"/>
      <c r="C135" s="327" t="s">
        <v>43</v>
      </c>
      <c r="D135" s="465" t="s">
        <v>44</v>
      </c>
      <c r="E135" s="465"/>
      <c r="F135" s="465"/>
      <c r="G135" s="465"/>
      <c r="H135" s="465"/>
      <c r="I135" s="465"/>
      <c r="J135" s="465"/>
      <c r="K135" s="465"/>
      <c r="L135" s="465"/>
      <c r="M135" s="465"/>
      <c r="N135" s="465"/>
      <c r="O135" s="466"/>
      <c r="DI135" s="230"/>
      <c r="DJ135" s="230"/>
      <c r="DK135" s="230"/>
      <c r="DL135" s="230"/>
      <c r="DM135" s="230"/>
      <c r="DN135" s="229" t="s">
        <v>44</v>
      </c>
      <c r="DR135" s="230"/>
    </row>
    <row r="136" spans="1:122" customFormat="1" ht="57" x14ac:dyDescent="0.25">
      <c r="A136" s="325"/>
      <c r="B136" s="326"/>
      <c r="C136" s="327" t="s">
        <v>45</v>
      </c>
      <c r="D136" s="465" t="s">
        <v>46</v>
      </c>
      <c r="E136" s="465"/>
      <c r="F136" s="465"/>
      <c r="G136" s="465"/>
      <c r="H136" s="465"/>
      <c r="I136" s="465"/>
      <c r="J136" s="465"/>
      <c r="K136" s="465"/>
      <c r="L136" s="465"/>
      <c r="M136" s="465"/>
      <c r="N136" s="465"/>
      <c r="O136" s="466"/>
      <c r="DI136" s="230"/>
      <c r="DJ136" s="230"/>
      <c r="DK136" s="230"/>
      <c r="DL136" s="230"/>
      <c r="DM136" s="230"/>
      <c r="DN136" s="229" t="s">
        <v>46</v>
      </c>
      <c r="DR136" s="230"/>
    </row>
    <row r="137" spans="1:122" customFormat="1" ht="15" x14ac:dyDescent="0.25">
      <c r="A137" s="325"/>
      <c r="B137" s="328"/>
      <c r="C137" s="327" t="s">
        <v>41</v>
      </c>
      <c r="D137" s="461" t="s">
        <v>47</v>
      </c>
      <c r="E137" s="461"/>
      <c r="F137" s="461"/>
      <c r="G137" s="329"/>
      <c r="H137" s="330"/>
      <c r="I137" s="330"/>
      <c r="J137" s="330"/>
      <c r="K137" s="331">
        <v>115.49</v>
      </c>
      <c r="L137" s="354">
        <v>1.3225</v>
      </c>
      <c r="M137" s="331">
        <v>51.73</v>
      </c>
      <c r="N137" s="332">
        <v>46.99</v>
      </c>
      <c r="O137" s="333">
        <v>2430.79</v>
      </c>
      <c r="DI137" s="230"/>
      <c r="DJ137" s="230"/>
      <c r="DK137" s="230"/>
      <c r="DL137" s="230"/>
      <c r="DM137" s="230"/>
      <c r="DO137" s="229" t="s">
        <v>47</v>
      </c>
      <c r="DR137" s="230"/>
    </row>
    <row r="138" spans="1:122" customFormat="1" ht="15" x14ac:dyDescent="0.25">
      <c r="A138" s="325"/>
      <c r="B138" s="328"/>
      <c r="C138" s="327" t="s">
        <v>25</v>
      </c>
      <c r="D138" s="461" t="s">
        <v>48</v>
      </c>
      <c r="E138" s="461"/>
      <c r="F138" s="461"/>
      <c r="G138" s="329"/>
      <c r="H138" s="330"/>
      <c r="I138" s="330"/>
      <c r="J138" s="330"/>
      <c r="K138" s="348">
        <v>3262.79</v>
      </c>
      <c r="L138" s="354">
        <v>1.4375</v>
      </c>
      <c r="M138" s="348">
        <v>1588.59</v>
      </c>
      <c r="N138" s="332">
        <v>14.01</v>
      </c>
      <c r="O138" s="333">
        <v>22256.15</v>
      </c>
      <c r="DI138" s="230"/>
      <c r="DJ138" s="230"/>
      <c r="DK138" s="230"/>
      <c r="DL138" s="230"/>
      <c r="DM138" s="230"/>
      <c r="DO138" s="229" t="s">
        <v>48</v>
      </c>
      <c r="DR138" s="230"/>
    </row>
    <row r="139" spans="1:122" customFormat="1" ht="15" x14ac:dyDescent="0.25">
      <c r="A139" s="325"/>
      <c r="B139" s="328"/>
      <c r="C139" s="327" t="s">
        <v>49</v>
      </c>
      <c r="D139" s="461" t="s">
        <v>50</v>
      </c>
      <c r="E139" s="461"/>
      <c r="F139" s="461"/>
      <c r="G139" s="329"/>
      <c r="H139" s="330"/>
      <c r="I139" s="330"/>
      <c r="J139" s="330"/>
      <c r="K139" s="331">
        <v>171.22</v>
      </c>
      <c r="L139" s="354">
        <v>1.4375</v>
      </c>
      <c r="M139" s="331">
        <v>83.36</v>
      </c>
      <c r="N139" s="332">
        <v>46.99</v>
      </c>
      <c r="O139" s="333">
        <v>3917.09</v>
      </c>
      <c r="DI139" s="230"/>
      <c r="DJ139" s="230"/>
      <c r="DK139" s="230"/>
      <c r="DL139" s="230"/>
      <c r="DM139" s="230"/>
      <c r="DO139" s="229" t="s">
        <v>50</v>
      </c>
      <c r="DR139" s="230"/>
    </row>
    <row r="140" spans="1:122" customFormat="1" ht="15" x14ac:dyDescent="0.25">
      <c r="A140" s="325"/>
      <c r="B140" s="328"/>
      <c r="C140" s="327" t="s">
        <v>51</v>
      </c>
      <c r="D140" s="461" t="s">
        <v>52</v>
      </c>
      <c r="E140" s="461"/>
      <c r="F140" s="461"/>
      <c r="G140" s="329"/>
      <c r="H140" s="330"/>
      <c r="I140" s="330"/>
      <c r="J140" s="330"/>
      <c r="K140" s="331">
        <v>12.2</v>
      </c>
      <c r="L140" s="330"/>
      <c r="M140" s="331">
        <v>4.13</v>
      </c>
      <c r="N140" s="332">
        <v>8.75</v>
      </c>
      <c r="O140" s="349">
        <v>36.14</v>
      </c>
      <c r="DI140" s="230"/>
      <c r="DJ140" s="230"/>
      <c r="DK140" s="230"/>
      <c r="DL140" s="230"/>
      <c r="DM140" s="230"/>
      <c r="DO140" s="229" t="s">
        <v>52</v>
      </c>
      <c r="DR140" s="230"/>
    </row>
    <row r="141" spans="1:122" customFormat="1" ht="15" x14ac:dyDescent="0.25">
      <c r="A141" s="334"/>
      <c r="B141" s="328"/>
      <c r="C141" s="327"/>
      <c r="D141" s="461" t="s">
        <v>53</v>
      </c>
      <c r="E141" s="461"/>
      <c r="F141" s="461"/>
      <c r="G141" s="329" t="s">
        <v>54</v>
      </c>
      <c r="H141" s="352">
        <v>14.4</v>
      </c>
      <c r="I141" s="354">
        <v>1.3225</v>
      </c>
      <c r="J141" s="353">
        <v>6.4502027999999996</v>
      </c>
      <c r="K141" s="337"/>
      <c r="L141" s="330"/>
      <c r="M141" s="337"/>
      <c r="N141" s="330"/>
      <c r="O141" s="338"/>
      <c r="DI141" s="230"/>
      <c r="DJ141" s="230"/>
      <c r="DK141" s="230"/>
      <c r="DL141" s="230"/>
      <c r="DM141" s="230"/>
      <c r="DP141" s="229" t="s">
        <v>53</v>
      </c>
      <c r="DR141" s="230"/>
    </row>
    <row r="142" spans="1:122" customFormat="1" ht="15" x14ac:dyDescent="0.25">
      <c r="A142" s="334"/>
      <c r="B142" s="328"/>
      <c r="C142" s="327"/>
      <c r="D142" s="461" t="s">
        <v>55</v>
      </c>
      <c r="E142" s="461"/>
      <c r="F142" s="461"/>
      <c r="G142" s="329" t="s">
        <v>54</v>
      </c>
      <c r="H142" s="332">
        <v>13.88</v>
      </c>
      <c r="I142" s="354">
        <v>1.4375</v>
      </c>
      <c r="J142" s="353">
        <v>6.7579117999999996</v>
      </c>
      <c r="K142" s="337"/>
      <c r="L142" s="330"/>
      <c r="M142" s="337"/>
      <c r="N142" s="330"/>
      <c r="O142" s="338"/>
      <c r="DI142" s="230"/>
      <c r="DJ142" s="230"/>
      <c r="DK142" s="230"/>
      <c r="DL142" s="230"/>
      <c r="DM142" s="230"/>
      <c r="DP142" s="229" t="s">
        <v>55</v>
      </c>
      <c r="DR142" s="230"/>
    </row>
    <row r="143" spans="1:122" customFormat="1" ht="15" x14ac:dyDescent="0.25">
      <c r="A143" s="339"/>
      <c r="B143" s="329"/>
      <c r="C143" s="327"/>
      <c r="D143" s="463" t="s">
        <v>56</v>
      </c>
      <c r="E143" s="463"/>
      <c r="F143" s="463"/>
      <c r="G143" s="340"/>
      <c r="H143" s="341"/>
      <c r="I143" s="341"/>
      <c r="J143" s="341"/>
      <c r="K143" s="351">
        <v>3390.48</v>
      </c>
      <c r="L143" s="341"/>
      <c r="M143" s="351">
        <v>1644.45</v>
      </c>
      <c r="N143" s="341"/>
      <c r="O143" s="343">
        <v>24723.08</v>
      </c>
      <c r="DI143" s="230"/>
      <c r="DJ143" s="230"/>
      <c r="DK143" s="230"/>
      <c r="DL143" s="230"/>
      <c r="DM143" s="230"/>
      <c r="DQ143" s="229" t="s">
        <v>56</v>
      </c>
      <c r="DR143" s="230"/>
    </row>
    <row r="144" spans="1:122" customFormat="1" ht="15" x14ac:dyDescent="0.25">
      <c r="A144" s="334"/>
      <c r="B144" s="328"/>
      <c r="C144" s="327"/>
      <c r="D144" s="461" t="s">
        <v>57</v>
      </c>
      <c r="E144" s="461"/>
      <c r="F144" s="461"/>
      <c r="G144" s="329"/>
      <c r="H144" s="330"/>
      <c r="I144" s="330"/>
      <c r="J144" s="330"/>
      <c r="K144" s="337"/>
      <c r="L144" s="330"/>
      <c r="M144" s="331">
        <v>135.09</v>
      </c>
      <c r="N144" s="330"/>
      <c r="O144" s="333">
        <v>6347.88</v>
      </c>
      <c r="DI144" s="230"/>
      <c r="DJ144" s="230"/>
      <c r="DK144" s="230"/>
      <c r="DL144" s="230"/>
      <c r="DM144" s="230"/>
      <c r="DP144" s="229" t="s">
        <v>57</v>
      </c>
      <c r="DR144" s="230"/>
    </row>
    <row r="145" spans="1:123" customFormat="1" ht="56.25" x14ac:dyDescent="0.25">
      <c r="A145" s="334"/>
      <c r="B145" s="328"/>
      <c r="C145" s="327" t="s">
        <v>222</v>
      </c>
      <c r="D145" s="461" t="s">
        <v>223</v>
      </c>
      <c r="E145" s="461"/>
      <c r="F145" s="461"/>
      <c r="G145" s="329" t="s">
        <v>58</v>
      </c>
      <c r="H145" s="335">
        <v>147</v>
      </c>
      <c r="I145" s="330"/>
      <c r="J145" s="335">
        <v>147</v>
      </c>
      <c r="K145" s="337"/>
      <c r="L145" s="330"/>
      <c r="M145" s="331">
        <v>198.58</v>
      </c>
      <c r="N145" s="330"/>
      <c r="O145" s="333">
        <v>9331.3799999999992</v>
      </c>
      <c r="DI145" s="230"/>
      <c r="DJ145" s="230"/>
      <c r="DK145" s="230"/>
      <c r="DL145" s="230"/>
      <c r="DM145" s="230"/>
      <c r="DP145" s="229" t="s">
        <v>223</v>
      </c>
      <c r="DR145" s="230"/>
    </row>
    <row r="146" spans="1:123" customFormat="1" ht="78.75" x14ac:dyDescent="0.25">
      <c r="A146" s="334"/>
      <c r="B146" s="328"/>
      <c r="C146" s="327" t="s">
        <v>224</v>
      </c>
      <c r="D146" s="461" t="s">
        <v>225</v>
      </c>
      <c r="E146" s="461"/>
      <c r="F146" s="461"/>
      <c r="G146" s="329" t="s">
        <v>58</v>
      </c>
      <c r="H146" s="335">
        <v>134</v>
      </c>
      <c r="I146" s="332">
        <v>0.85</v>
      </c>
      <c r="J146" s="352">
        <v>113.9</v>
      </c>
      <c r="K146" s="337"/>
      <c r="L146" s="330"/>
      <c r="M146" s="331">
        <v>153.87</v>
      </c>
      <c r="N146" s="330"/>
      <c r="O146" s="333">
        <v>7230.24</v>
      </c>
      <c r="DI146" s="230"/>
      <c r="DJ146" s="230"/>
      <c r="DK146" s="230"/>
      <c r="DL146" s="230"/>
      <c r="DM146" s="230"/>
      <c r="DP146" s="229" t="s">
        <v>225</v>
      </c>
      <c r="DR146" s="230"/>
    </row>
    <row r="147" spans="1:123" customFormat="1" ht="15" x14ac:dyDescent="0.25">
      <c r="A147" s="325"/>
      <c r="B147" s="324"/>
      <c r="C147" s="388"/>
      <c r="D147" s="462" t="s">
        <v>59</v>
      </c>
      <c r="E147" s="462"/>
      <c r="F147" s="462"/>
      <c r="G147" s="320"/>
      <c r="H147" s="344"/>
      <c r="I147" s="344"/>
      <c r="J147" s="344"/>
      <c r="K147" s="345"/>
      <c r="L147" s="344"/>
      <c r="M147" s="346">
        <v>1996.9</v>
      </c>
      <c r="N147" s="341"/>
      <c r="O147" s="347">
        <v>41284.699999999997</v>
      </c>
      <c r="DI147" s="230"/>
      <c r="DJ147" s="230"/>
      <c r="DK147" s="230"/>
      <c r="DL147" s="230"/>
      <c r="DM147" s="230"/>
      <c r="DR147" s="230" t="s">
        <v>59</v>
      </c>
    </row>
    <row r="148" spans="1:123" customFormat="1" ht="22.5" x14ac:dyDescent="0.25">
      <c r="A148" s="319" t="s">
        <v>87</v>
      </c>
      <c r="B148" s="320" t="s">
        <v>89</v>
      </c>
      <c r="C148" s="387" t="s">
        <v>348</v>
      </c>
      <c r="D148" s="464" t="s">
        <v>349</v>
      </c>
      <c r="E148" s="464"/>
      <c r="F148" s="464"/>
      <c r="G148" s="320" t="s">
        <v>67</v>
      </c>
      <c r="H148" s="320">
        <v>37.26</v>
      </c>
      <c r="I148" s="320" t="s">
        <v>41</v>
      </c>
      <c r="J148" s="320" t="s">
        <v>806</v>
      </c>
      <c r="K148" s="321" t="s">
        <v>351</v>
      </c>
      <c r="L148" s="320" t="s">
        <v>219</v>
      </c>
      <c r="M148" s="321" t="s">
        <v>807</v>
      </c>
      <c r="N148" s="320" t="s">
        <v>325</v>
      </c>
      <c r="O148" s="322" t="s">
        <v>808</v>
      </c>
      <c r="DI148" s="230"/>
      <c r="DJ148" s="230"/>
      <c r="DK148" s="230" t="s">
        <v>349</v>
      </c>
      <c r="DL148" s="230" t="s">
        <v>5</v>
      </c>
      <c r="DM148" s="230" t="s">
        <v>5</v>
      </c>
      <c r="DR148" s="230"/>
    </row>
    <row r="149" spans="1:123" customFormat="1" ht="15" x14ac:dyDescent="0.25">
      <c r="A149" s="323"/>
      <c r="B149" s="324"/>
      <c r="C149" s="388"/>
      <c r="D149" s="461" t="s">
        <v>352</v>
      </c>
      <c r="E149" s="461"/>
      <c r="F149" s="461"/>
      <c r="G149" s="461"/>
      <c r="H149" s="461"/>
      <c r="I149" s="461"/>
      <c r="J149" s="461"/>
      <c r="K149" s="461"/>
      <c r="L149" s="461"/>
      <c r="M149" s="461"/>
      <c r="N149" s="461"/>
      <c r="O149" s="467"/>
      <c r="DI149" s="230"/>
      <c r="DJ149" s="230"/>
      <c r="DK149" s="230"/>
      <c r="DL149" s="230"/>
      <c r="DM149" s="230"/>
      <c r="DR149" s="230"/>
      <c r="DS149" s="229" t="s">
        <v>352</v>
      </c>
    </row>
    <row r="150" spans="1:123" customFormat="1" ht="15" x14ac:dyDescent="0.25">
      <c r="A150" s="325"/>
      <c r="B150" s="326"/>
      <c r="C150" s="327"/>
      <c r="D150" s="465" t="s">
        <v>342</v>
      </c>
      <c r="E150" s="465"/>
      <c r="F150" s="465"/>
      <c r="G150" s="465"/>
      <c r="H150" s="465"/>
      <c r="I150" s="465"/>
      <c r="J150" s="465"/>
      <c r="K150" s="465"/>
      <c r="L150" s="465"/>
      <c r="M150" s="465"/>
      <c r="N150" s="465"/>
      <c r="O150" s="466"/>
      <c r="DI150" s="230"/>
      <c r="DJ150" s="230"/>
      <c r="DK150" s="230"/>
      <c r="DL150" s="230"/>
      <c r="DM150" s="230"/>
      <c r="DN150" s="229" t="s">
        <v>342</v>
      </c>
      <c r="DR150" s="230"/>
    </row>
    <row r="151" spans="1:123" customFormat="1" ht="15" x14ac:dyDescent="0.25">
      <c r="A151" s="325"/>
      <c r="B151" s="326"/>
      <c r="C151" s="327"/>
      <c r="D151" s="465" t="s">
        <v>134</v>
      </c>
      <c r="E151" s="465"/>
      <c r="F151" s="465"/>
      <c r="G151" s="465"/>
      <c r="H151" s="465"/>
      <c r="I151" s="465"/>
      <c r="J151" s="465"/>
      <c r="K151" s="465"/>
      <c r="L151" s="465"/>
      <c r="M151" s="465"/>
      <c r="N151" s="465"/>
      <c r="O151" s="466"/>
      <c r="DI151" s="230"/>
      <c r="DJ151" s="230"/>
      <c r="DK151" s="230"/>
      <c r="DL151" s="230"/>
      <c r="DM151" s="230"/>
      <c r="DN151" s="229" t="s">
        <v>134</v>
      </c>
      <c r="DR151" s="230"/>
    </row>
    <row r="152" spans="1:123" customFormat="1" ht="15" x14ac:dyDescent="0.25">
      <c r="A152" s="325"/>
      <c r="B152" s="324"/>
      <c r="C152" s="388"/>
      <c r="D152" s="462" t="s">
        <v>59</v>
      </c>
      <c r="E152" s="462"/>
      <c r="F152" s="462"/>
      <c r="G152" s="320"/>
      <c r="H152" s="344"/>
      <c r="I152" s="344"/>
      <c r="J152" s="344"/>
      <c r="K152" s="345"/>
      <c r="L152" s="344"/>
      <c r="M152" s="346">
        <v>4309.1099999999997</v>
      </c>
      <c r="N152" s="341"/>
      <c r="O152" s="347">
        <v>37704.71</v>
      </c>
      <c r="DI152" s="230"/>
      <c r="DJ152" s="230"/>
      <c r="DK152" s="230"/>
      <c r="DL152" s="230"/>
      <c r="DM152" s="230"/>
      <c r="DR152" s="230" t="s">
        <v>59</v>
      </c>
    </row>
    <row r="153" spans="1:123" customFormat="1" ht="34.5" x14ac:dyDescent="0.25">
      <c r="A153" s="319" t="s">
        <v>92</v>
      </c>
      <c r="B153" s="320" t="s">
        <v>90</v>
      </c>
      <c r="C153" s="387" t="s">
        <v>455</v>
      </c>
      <c r="D153" s="464" t="s">
        <v>456</v>
      </c>
      <c r="E153" s="464"/>
      <c r="F153" s="464"/>
      <c r="G153" s="320" t="s">
        <v>60</v>
      </c>
      <c r="H153" s="320">
        <v>0.59299999999999997</v>
      </c>
      <c r="I153" s="320" t="s">
        <v>41</v>
      </c>
      <c r="J153" s="320" t="s">
        <v>809</v>
      </c>
      <c r="K153" s="321"/>
      <c r="L153" s="320"/>
      <c r="M153" s="321"/>
      <c r="N153" s="320"/>
      <c r="O153" s="322"/>
      <c r="DI153" s="230"/>
      <c r="DJ153" s="230"/>
      <c r="DK153" s="230" t="s">
        <v>456</v>
      </c>
      <c r="DL153" s="230" t="s">
        <v>5</v>
      </c>
      <c r="DM153" s="230" t="s">
        <v>5</v>
      </c>
      <c r="DR153" s="230"/>
    </row>
    <row r="154" spans="1:123" customFormat="1" ht="57" x14ac:dyDescent="0.25">
      <c r="A154" s="325"/>
      <c r="B154" s="326"/>
      <c r="C154" s="327" t="s">
        <v>45</v>
      </c>
      <c r="D154" s="465" t="s">
        <v>46</v>
      </c>
      <c r="E154" s="465"/>
      <c r="F154" s="465"/>
      <c r="G154" s="465"/>
      <c r="H154" s="465"/>
      <c r="I154" s="465"/>
      <c r="J154" s="465"/>
      <c r="K154" s="465"/>
      <c r="L154" s="465"/>
      <c r="M154" s="465"/>
      <c r="N154" s="465"/>
      <c r="O154" s="466"/>
      <c r="DI154" s="230"/>
      <c r="DJ154" s="230"/>
      <c r="DK154" s="230"/>
      <c r="DL154" s="230"/>
      <c r="DM154" s="230"/>
      <c r="DN154" s="229" t="s">
        <v>46</v>
      </c>
      <c r="DR154" s="230"/>
    </row>
    <row r="155" spans="1:123" customFormat="1" ht="15" x14ac:dyDescent="0.25">
      <c r="A155" s="325"/>
      <c r="B155" s="328"/>
      <c r="C155" s="327" t="s">
        <v>41</v>
      </c>
      <c r="D155" s="461" t="s">
        <v>47</v>
      </c>
      <c r="E155" s="461"/>
      <c r="F155" s="461"/>
      <c r="G155" s="329"/>
      <c r="H155" s="330"/>
      <c r="I155" s="330"/>
      <c r="J155" s="330"/>
      <c r="K155" s="331">
        <v>173.23</v>
      </c>
      <c r="L155" s="332">
        <v>1.1499999999999999</v>
      </c>
      <c r="M155" s="331">
        <v>118.13</v>
      </c>
      <c r="N155" s="332">
        <v>46.99</v>
      </c>
      <c r="O155" s="333">
        <v>5550.93</v>
      </c>
      <c r="DI155" s="230"/>
      <c r="DJ155" s="230"/>
      <c r="DK155" s="230"/>
      <c r="DL155" s="230"/>
      <c r="DM155" s="230"/>
      <c r="DO155" s="229" t="s">
        <v>47</v>
      </c>
      <c r="DR155" s="230"/>
    </row>
    <row r="156" spans="1:123" customFormat="1" ht="15" x14ac:dyDescent="0.25">
      <c r="A156" s="325"/>
      <c r="B156" s="328"/>
      <c r="C156" s="327" t="s">
        <v>25</v>
      </c>
      <c r="D156" s="461" t="s">
        <v>48</v>
      </c>
      <c r="E156" s="461"/>
      <c r="F156" s="461"/>
      <c r="G156" s="329"/>
      <c r="H156" s="330"/>
      <c r="I156" s="330"/>
      <c r="J156" s="330"/>
      <c r="K156" s="348">
        <v>5268.76</v>
      </c>
      <c r="L156" s="332">
        <v>1.1499999999999999</v>
      </c>
      <c r="M156" s="348">
        <v>3593.03</v>
      </c>
      <c r="N156" s="332">
        <v>14.01</v>
      </c>
      <c r="O156" s="333">
        <v>50338.35</v>
      </c>
      <c r="DI156" s="230"/>
      <c r="DJ156" s="230"/>
      <c r="DK156" s="230"/>
      <c r="DL156" s="230"/>
      <c r="DM156" s="230"/>
      <c r="DO156" s="229" t="s">
        <v>48</v>
      </c>
      <c r="DR156" s="230"/>
    </row>
    <row r="157" spans="1:123" customFormat="1" ht="15" x14ac:dyDescent="0.25">
      <c r="A157" s="325"/>
      <c r="B157" s="328"/>
      <c r="C157" s="327" t="s">
        <v>49</v>
      </c>
      <c r="D157" s="461" t="s">
        <v>50</v>
      </c>
      <c r="E157" s="461"/>
      <c r="F157" s="461"/>
      <c r="G157" s="329"/>
      <c r="H157" s="330"/>
      <c r="I157" s="330"/>
      <c r="J157" s="330"/>
      <c r="K157" s="331">
        <v>267.67</v>
      </c>
      <c r="L157" s="332">
        <v>1.1499999999999999</v>
      </c>
      <c r="M157" s="331">
        <v>182.54</v>
      </c>
      <c r="N157" s="332">
        <v>46.99</v>
      </c>
      <c r="O157" s="333">
        <v>8577.5499999999993</v>
      </c>
      <c r="DI157" s="230"/>
      <c r="DJ157" s="230"/>
      <c r="DK157" s="230"/>
      <c r="DL157" s="230"/>
      <c r="DM157" s="230"/>
      <c r="DO157" s="229" t="s">
        <v>50</v>
      </c>
      <c r="DR157" s="230"/>
    </row>
    <row r="158" spans="1:123" customFormat="1" ht="15" x14ac:dyDescent="0.25">
      <c r="A158" s="325"/>
      <c r="B158" s="328"/>
      <c r="C158" s="327" t="s">
        <v>51</v>
      </c>
      <c r="D158" s="461" t="s">
        <v>52</v>
      </c>
      <c r="E158" s="461"/>
      <c r="F158" s="461"/>
      <c r="G158" s="329"/>
      <c r="H158" s="330"/>
      <c r="I158" s="330"/>
      <c r="J158" s="330"/>
      <c r="K158" s="331">
        <v>17.079999999999998</v>
      </c>
      <c r="L158" s="330"/>
      <c r="M158" s="331">
        <v>10.130000000000001</v>
      </c>
      <c r="N158" s="332">
        <v>8.75</v>
      </c>
      <c r="O158" s="349">
        <v>88.64</v>
      </c>
      <c r="DI158" s="230"/>
      <c r="DJ158" s="230"/>
      <c r="DK158" s="230"/>
      <c r="DL158" s="230"/>
      <c r="DM158" s="230"/>
      <c r="DO158" s="229" t="s">
        <v>52</v>
      </c>
      <c r="DR158" s="230"/>
    </row>
    <row r="159" spans="1:123" customFormat="1" ht="15" x14ac:dyDescent="0.25">
      <c r="A159" s="334"/>
      <c r="B159" s="328"/>
      <c r="C159" s="327"/>
      <c r="D159" s="461" t="s">
        <v>53</v>
      </c>
      <c r="E159" s="461"/>
      <c r="F159" s="461"/>
      <c r="G159" s="329" t="s">
        <v>54</v>
      </c>
      <c r="H159" s="352">
        <v>21.6</v>
      </c>
      <c r="I159" s="332">
        <v>1.1499999999999999</v>
      </c>
      <c r="J159" s="336">
        <v>14.730119999999999</v>
      </c>
      <c r="K159" s="337"/>
      <c r="L159" s="330"/>
      <c r="M159" s="337"/>
      <c r="N159" s="330"/>
      <c r="O159" s="338"/>
      <c r="DI159" s="230"/>
      <c r="DJ159" s="230"/>
      <c r="DK159" s="230"/>
      <c r="DL159" s="230"/>
      <c r="DM159" s="230"/>
      <c r="DP159" s="229" t="s">
        <v>53</v>
      </c>
      <c r="DR159" s="230"/>
    </row>
    <row r="160" spans="1:123" customFormat="1" ht="15" x14ac:dyDescent="0.25">
      <c r="A160" s="334"/>
      <c r="B160" s="328"/>
      <c r="C160" s="327"/>
      <c r="D160" s="461" t="s">
        <v>55</v>
      </c>
      <c r="E160" s="461"/>
      <c r="F160" s="461"/>
      <c r="G160" s="329" t="s">
        <v>54</v>
      </c>
      <c r="H160" s="352">
        <v>20.6</v>
      </c>
      <c r="I160" s="332">
        <v>1.1499999999999999</v>
      </c>
      <c r="J160" s="336">
        <v>14.048170000000001</v>
      </c>
      <c r="K160" s="337"/>
      <c r="L160" s="330"/>
      <c r="M160" s="337"/>
      <c r="N160" s="330"/>
      <c r="O160" s="338"/>
      <c r="DI160" s="230"/>
      <c r="DJ160" s="230"/>
      <c r="DK160" s="230"/>
      <c r="DL160" s="230"/>
      <c r="DM160" s="230"/>
      <c r="DP160" s="229" t="s">
        <v>55</v>
      </c>
      <c r="DR160" s="230"/>
    </row>
    <row r="161" spans="1:123" customFormat="1" ht="15" x14ac:dyDescent="0.25">
      <c r="A161" s="339"/>
      <c r="B161" s="329"/>
      <c r="C161" s="327"/>
      <c r="D161" s="463" t="s">
        <v>56</v>
      </c>
      <c r="E161" s="463"/>
      <c r="F161" s="463"/>
      <c r="G161" s="340"/>
      <c r="H161" s="341"/>
      <c r="I161" s="341"/>
      <c r="J161" s="341"/>
      <c r="K161" s="351">
        <v>5459.07</v>
      </c>
      <c r="L161" s="341"/>
      <c r="M161" s="351">
        <v>3721.29</v>
      </c>
      <c r="N161" s="341"/>
      <c r="O161" s="343">
        <v>55977.919999999998</v>
      </c>
      <c r="DI161" s="230"/>
      <c r="DJ161" s="230"/>
      <c r="DK161" s="230"/>
      <c r="DL161" s="230"/>
      <c r="DM161" s="230"/>
      <c r="DQ161" s="229" t="s">
        <v>56</v>
      </c>
      <c r="DR161" s="230"/>
    </row>
    <row r="162" spans="1:123" customFormat="1" ht="15" x14ac:dyDescent="0.25">
      <c r="A162" s="334"/>
      <c r="B162" s="328"/>
      <c r="C162" s="327"/>
      <c r="D162" s="461" t="s">
        <v>57</v>
      </c>
      <c r="E162" s="461"/>
      <c r="F162" s="461"/>
      <c r="G162" s="329"/>
      <c r="H162" s="330"/>
      <c r="I162" s="330"/>
      <c r="J162" s="330"/>
      <c r="K162" s="337"/>
      <c r="L162" s="330"/>
      <c r="M162" s="331">
        <v>300.67</v>
      </c>
      <c r="N162" s="330"/>
      <c r="O162" s="333">
        <v>14128.48</v>
      </c>
      <c r="DI162" s="230"/>
      <c r="DJ162" s="230"/>
      <c r="DK162" s="230"/>
      <c r="DL162" s="230"/>
      <c r="DM162" s="230"/>
      <c r="DP162" s="229" t="s">
        <v>57</v>
      </c>
      <c r="DR162" s="230"/>
    </row>
    <row r="163" spans="1:123" customFormat="1" ht="56.25" x14ac:dyDescent="0.25">
      <c r="A163" s="334"/>
      <c r="B163" s="328"/>
      <c r="C163" s="327" t="s">
        <v>222</v>
      </c>
      <c r="D163" s="461" t="s">
        <v>223</v>
      </c>
      <c r="E163" s="461"/>
      <c r="F163" s="461"/>
      <c r="G163" s="329" t="s">
        <v>58</v>
      </c>
      <c r="H163" s="335">
        <v>147</v>
      </c>
      <c r="I163" s="330"/>
      <c r="J163" s="335">
        <v>147</v>
      </c>
      <c r="K163" s="337"/>
      <c r="L163" s="330"/>
      <c r="M163" s="331">
        <v>441.98</v>
      </c>
      <c r="N163" s="330"/>
      <c r="O163" s="333">
        <v>20768.87</v>
      </c>
      <c r="DI163" s="230"/>
      <c r="DJ163" s="230"/>
      <c r="DK163" s="230"/>
      <c r="DL163" s="230"/>
      <c r="DM163" s="230"/>
      <c r="DP163" s="229" t="s">
        <v>223</v>
      </c>
      <c r="DR163" s="230"/>
    </row>
    <row r="164" spans="1:123" customFormat="1" ht="78.75" x14ac:dyDescent="0.25">
      <c r="A164" s="334"/>
      <c r="B164" s="328"/>
      <c r="C164" s="327" t="s">
        <v>224</v>
      </c>
      <c r="D164" s="461" t="s">
        <v>225</v>
      </c>
      <c r="E164" s="461"/>
      <c r="F164" s="461"/>
      <c r="G164" s="329" t="s">
        <v>58</v>
      </c>
      <c r="H164" s="335">
        <v>134</v>
      </c>
      <c r="I164" s="332">
        <v>0.85</v>
      </c>
      <c r="J164" s="352">
        <v>113.9</v>
      </c>
      <c r="K164" s="337"/>
      <c r="L164" s="330"/>
      <c r="M164" s="331">
        <v>342.46</v>
      </c>
      <c r="N164" s="330"/>
      <c r="O164" s="333">
        <v>16092.34</v>
      </c>
      <c r="DI164" s="230"/>
      <c r="DJ164" s="230"/>
      <c r="DK164" s="230"/>
      <c r="DL164" s="230"/>
      <c r="DM164" s="230"/>
      <c r="DP164" s="229" t="s">
        <v>225</v>
      </c>
      <c r="DR164" s="230"/>
    </row>
    <row r="165" spans="1:123" customFormat="1" ht="15" x14ac:dyDescent="0.25">
      <c r="A165" s="325"/>
      <c r="B165" s="324"/>
      <c r="C165" s="388"/>
      <c r="D165" s="462" t="s">
        <v>59</v>
      </c>
      <c r="E165" s="462"/>
      <c r="F165" s="462"/>
      <c r="G165" s="320"/>
      <c r="H165" s="344"/>
      <c r="I165" s="344"/>
      <c r="J165" s="344"/>
      <c r="K165" s="345"/>
      <c r="L165" s="344"/>
      <c r="M165" s="346">
        <v>4505.7299999999996</v>
      </c>
      <c r="N165" s="341"/>
      <c r="O165" s="347">
        <v>92839.13</v>
      </c>
      <c r="DI165" s="230"/>
      <c r="DJ165" s="230"/>
      <c r="DK165" s="230"/>
      <c r="DL165" s="230"/>
      <c r="DM165" s="230"/>
      <c r="DR165" s="230" t="s">
        <v>59</v>
      </c>
    </row>
    <row r="166" spans="1:123" customFormat="1" ht="22.5" x14ac:dyDescent="0.25">
      <c r="A166" s="319" t="s">
        <v>96</v>
      </c>
      <c r="B166" s="320" t="s">
        <v>93</v>
      </c>
      <c r="C166" s="387" t="s">
        <v>665</v>
      </c>
      <c r="D166" s="464" t="s">
        <v>339</v>
      </c>
      <c r="E166" s="464"/>
      <c r="F166" s="464"/>
      <c r="G166" s="320" t="s">
        <v>67</v>
      </c>
      <c r="H166" s="320">
        <v>74.69</v>
      </c>
      <c r="I166" s="320" t="s">
        <v>41</v>
      </c>
      <c r="J166" s="320" t="s">
        <v>810</v>
      </c>
      <c r="K166" s="321" t="s">
        <v>667</v>
      </c>
      <c r="L166" s="320" t="s">
        <v>219</v>
      </c>
      <c r="M166" s="321" t="s">
        <v>811</v>
      </c>
      <c r="N166" s="320" t="s">
        <v>325</v>
      </c>
      <c r="O166" s="322" t="s">
        <v>812</v>
      </c>
      <c r="DI166" s="230"/>
      <c r="DJ166" s="230"/>
      <c r="DK166" s="230" t="s">
        <v>339</v>
      </c>
      <c r="DL166" s="230" t="s">
        <v>5</v>
      </c>
      <c r="DM166" s="230" t="s">
        <v>5</v>
      </c>
      <c r="DR166" s="230"/>
    </row>
    <row r="167" spans="1:123" customFormat="1" ht="15" x14ac:dyDescent="0.25">
      <c r="A167" s="323"/>
      <c r="B167" s="324"/>
      <c r="C167" s="388"/>
      <c r="D167" s="461" t="s">
        <v>671</v>
      </c>
      <c r="E167" s="461"/>
      <c r="F167" s="461"/>
      <c r="G167" s="461"/>
      <c r="H167" s="461"/>
      <c r="I167" s="461"/>
      <c r="J167" s="461"/>
      <c r="K167" s="461"/>
      <c r="L167" s="461"/>
      <c r="M167" s="461"/>
      <c r="N167" s="461"/>
      <c r="O167" s="467"/>
      <c r="DI167" s="230"/>
      <c r="DJ167" s="230"/>
      <c r="DK167" s="230"/>
      <c r="DL167" s="230"/>
      <c r="DM167" s="230"/>
      <c r="DR167" s="230"/>
      <c r="DS167" s="229" t="s">
        <v>671</v>
      </c>
    </row>
    <row r="168" spans="1:123" customFormat="1" ht="15" x14ac:dyDescent="0.25">
      <c r="A168" s="325"/>
      <c r="B168" s="326"/>
      <c r="C168" s="327"/>
      <c r="D168" s="465" t="s">
        <v>342</v>
      </c>
      <c r="E168" s="465"/>
      <c r="F168" s="465"/>
      <c r="G168" s="465"/>
      <c r="H168" s="465"/>
      <c r="I168" s="465"/>
      <c r="J168" s="465"/>
      <c r="K168" s="465"/>
      <c r="L168" s="465"/>
      <c r="M168" s="465"/>
      <c r="N168" s="465"/>
      <c r="O168" s="466"/>
      <c r="DI168" s="230"/>
      <c r="DJ168" s="230"/>
      <c r="DK168" s="230"/>
      <c r="DL168" s="230"/>
      <c r="DM168" s="230"/>
      <c r="DN168" s="229" t="s">
        <v>342</v>
      </c>
      <c r="DR168" s="230"/>
    </row>
    <row r="169" spans="1:123" customFormat="1" ht="15" x14ac:dyDescent="0.25">
      <c r="A169" s="325"/>
      <c r="B169" s="326"/>
      <c r="C169" s="327"/>
      <c r="D169" s="465" t="s">
        <v>134</v>
      </c>
      <c r="E169" s="465"/>
      <c r="F169" s="465"/>
      <c r="G169" s="465"/>
      <c r="H169" s="465"/>
      <c r="I169" s="465"/>
      <c r="J169" s="465"/>
      <c r="K169" s="465"/>
      <c r="L169" s="465"/>
      <c r="M169" s="465"/>
      <c r="N169" s="465"/>
      <c r="O169" s="466"/>
      <c r="DI169" s="230"/>
      <c r="DJ169" s="230"/>
      <c r="DK169" s="230"/>
      <c r="DL169" s="230"/>
      <c r="DM169" s="230"/>
      <c r="DN169" s="229" t="s">
        <v>134</v>
      </c>
      <c r="DR169" s="230"/>
    </row>
    <row r="170" spans="1:123" customFormat="1" ht="15" x14ac:dyDescent="0.25">
      <c r="A170" s="325"/>
      <c r="B170" s="324"/>
      <c r="C170" s="388"/>
      <c r="D170" s="462" t="s">
        <v>59</v>
      </c>
      <c r="E170" s="462"/>
      <c r="F170" s="462"/>
      <c r="G170" s="320"/>
      <c r="H170" s="344"/>
      <c r="I170" s="344"/>
      <c r="J170" s="344"/>
      <c r="K170" s="345"/>
      <c r="L170" s="344"/>
      <c r="M170" s="346">
        <v>40780.629999999997</v>
      </c>
      <c r="N170" s="341"/>
      <c r="O170" s="347">
        <v>356830.51</v>
      </c>
      <c r="DI170" s="230"/>
      <c r="DJ170" s="230"/>
      <c r="DK170" s="230"/>
      <c r="DL170" s="230"/>
      <c r="DM170" s="230"/>
      <c r="DR170" s="230" t="s">
        <v>59</v>
      </c>
    </row>
    <row r="171" spans="1:123" customFormat="1" ht="57" x14ac:dyDescent="0.25">
      <c r="A171" s="319" t="s">
        <v>98</v>
      </c>
      <c r="B171" s="320" t="s">
        <v>97</v>
      </c>
      <c r="C171" s="387" t="s">
        <v>268</v>
      </c>
      <c r="D171" s="464" t="s">
        <v>324</v>
      </c>
      <c r="E171" s="464"/>
      <c r="F171" s="464"/>
      <c r="G171" s="320" t="s">
        <v>248</v>
      </c>
      <c r="H171" s="320">
        <v>6.3E-2</v>
      </c>
      <c r="I171" s="320" t="s">
        <v>41</v>
      </c>
      <c r="J171" s="320" t="s">
        <v>813</v>
      </c>
      <c r="K171" s="321"/>
      <c r="L171" s="320"/>
      <c r="M171" s="321"/>
      <c r="N171" s="320"/>
      <c r="O171" s="322"/>
      <c r="DI171" s="230"/>
      <c r="DJ171" s="230"/>
      <c r="DK171" s="230" t="s">
        <v>324</v>
      </c>
      <c r="DL171" s="230" t="s">
        <v>5</v>
      </c>
      <c r="DM171" s="230" t="s">
        <v>5</v>
      </c>
      <c r="DR171" s="230"/>
    </row>
    <row r="172" spans="1:123" customFormat="1" ht="23.25" x14ac:dyDescent="0.25">
      <c r="A172" s="325"/>
      <c r="B172" s="326"/>
      <c r="C172" s="327" t="s">
        <v>548</v>
      </c>
      <c r="D172" s="465" t="s">
        <v>549</v>
      </c>
      <c r="E172" s="465"/>
      <c r="F172" s="465"/>
      <c r="G172" s="465"/>
      <c r="H172" s="465"/>
      <c r="I172" s="465"/>
      <c r="J172" s="465"/>
      <c r="K172" s="465"/>
      <c r="L172" s="465"/>
      <c r="M172" s="465"/>
      <c r="N172" s="465"/>
      <c r="O172" s="466"/>
      <c r="DI172" s="230"/>
      <c r="DJ172" s="230"/>
      <c r="DK172" s="230"/>
      <c r="DL172" s="230"/>
      <c r="DM172" s="230"/>
      <c r="DN172" s="229" t="s">
        <v>549</v>
      </c>
      <c r="DR172" s="230"/>
    </row>
    <row r="173" spans="1:123" customFormat="1" ht="23.25" x14ac:dyDescent="0.25">
      <c r="A173" s="325"/>
      <c r="B173" s="326"/>
      <c r="C173" s="327" t="s">
        <v>550</v>
      </c>
      <c r="D173" s="465" t="s">
        <v>551</v>
      </c>
      <c r="E173" s="465"/>
      <c r="F173" s="465"/>
      <c r="G173" s="465"/>
      <c r="H173" s="465"/>
      <c r="I173" s="465"/>
      <c r="J173" s="465"/>
      <c r="K173" s="465"/>
      <c r="L173" s="465"/>
      <c r="M173" s="465"/>
      <c r="N173" s="465"/>
      <c r="O173" s="466"/>
      <c r="DI173" s="230"/>
      <c r="DJ173" s="230"/>
      <c r="DK173" s="230"/>
      <c r="DL173" s="230"/>
      <c r="DM173" s="230"/>
      <c r="DN173" s="229" t="s">
        <v>551</v>
      </c>
      <c r="DR173" s="230"/>
    </row>
    <row r="174" spans="1:123" customFormat="1" ht="23.25" x14ac:dyDescent="0.25">
      <c r="A174" s="325"/>
      <c r="B174" s="326"/>
      <c r="C174" s="327" t="s">
        <v>43</v>
      </c>
      <c r="D174" s="465" t="s">
        <v>44</v>
      </c>
      <c r="E174" s="465"/>
      <c r="F174" s="465"/>
      <c r="G174" s="465"/>
      <c r="H174" s="465"/>
      <c r="I174" s="465"/>
      <c r="J174" s="465"/>
      <c r="K174" s="465"/>
      <c r="L174" s="465"/>
      <c r="M174" s="465"/>
      <c r="N174" s="465"/>
      <c r="O174" s="466"/>
      <c r="DI174" s="230"/>
      <c r="DJ174" s="230"/>
      <c r="DK174" s="230"/>
      <c r="DL174" s="230"/>
      <c r="DM174" s="230"/>
      <c r="DN174" s="229" t="s">
        <v>44</v>
      </c>
      <c r="DR174" s="230"/>
    </row>
    <row r="175" spans="1:123" customFormat="1" ht="57" x14ac:dyDescent="0.25">
      <c r="A175" s="325"/>
      <c r="B175" s="326"/>
      <c r="C175" s="327" t="s">
        <v>45</v>
      </c>
      <c r="D175" s="465" t="s">
        <v>46</v>
      </c>
      <c r="E175" s="465"/>
      <c r="F175" s="465"/>
      <c r="G175" s="465"/>
      <c r="H175" s="465"/>
      <c r="I175" s="465"/>
      <c r="J175" s="465"/>
      <c r="K175" s="465"/>
      <c r="L175" s="465"/>
      <c r="M175" s="465"/>
      <c r="N175" s="465"/>
      <c r="O175" s="466"/>
      <c r="DI175" s="230"/>
      <c r="DJ175" s="230"/>
      <c r="DK175" s="230"/>
      <c r="DL175" s="230"/>
      <c r="DM175" s="230"/>
      <c r="DN175" s="229" t="s">
        <v>46</v>
      </c>
      <c r="DR175" s="230"/>
    </row>
    <row r="176" spans="1:123" customFormat="1" ht="15" x14ac:dyDescent="0.25">
      <c r="A176" s="325"/>
      <c r="B176" s="328"/>
      <c r="C176" s="327" t="s">
        <v>41</v>
      </c>
      <c r="D176" s="461" t="s">
        <v>47</v>
      </c>
      <c r="E176" s="461"/>
      <c r="F176" s="461"/>
      <c r="G176" s="329"/>
      <c r="H176" s="330"/>
      <c r="I176" s="330"/>
      <c r="J176" s="330"/>
      <c r="K176" s="348">
        <v>9218</v>
      </c>
      <c r="L176" s="336">
        <v>1.66635</v>
      </c>
      <c r="M176" s="331">
        <v>967.71</v>
      </c>
      <c r="N176" s="332">
        <v>46.99</v>
      </c>
      <c r="O176" s="333">
        <v>45472.69</v>
      </c>
      <c r="DI176" s="230"/>
      <c r="DJ176" s="230"/>
      <c r="DK176" s="230"/>
      <c r="DL176" s="230"/>
      <c r="DM176" s="230"/>
      <c r="DO176" s="229" t="s">
        <v>47</v>
      </c>
      <c r="DR176" s="230"/>
    </row>
    <row r="177" spans="1:123" customFormat="1" ht="15" x14ac:dyDescent="0.25">
      <c r="A177" s="325"/>
      <c r="B177" s="328"/>
      <c r="C177" s="327" t="s">
        <v>25</v>
      </c>
      <c r="D177" s="461" t="s">
        <v>48</v>
      </c>
      <c r="E177" s="461"/>
      <c r="F177" s="461"/>
      <c r="G177" s="329"/>
      <c r="H177" s="330"/>
      <c r="I177" s="330"/>
      <c r="J177" s="330"/>
      <c r="K177" s="348">
        <v>40105.1</v>
      </c>
      <c r="L177" s="336">
        <v>1.81125</v>
      </c>
      <c r="M177" s="348">
        <v>4576.34</v>
      </c>
      <c r="N177" s="332">
        <v>14.01</v>
      </c>
      <c r="O177" s="333">
        <v>64114.52</v>
      </c>
      <c r="DI177" s="230"/>
      <c r="DJ177" s="230"/>
      <c r="DK177" s="230"/>
      <c r="DL177" s="230"/>
      <c r="DM177" s="230"/>
      <c r="DO177" s="229" t="s">
        <v>48</v>
      </c>
      <c r="DR177" s="230"/>
    </row>
    <row r="178" spans="1:123" customFormat="1" ht="15" x14ac:dyDescent="0.25">
      <c r="A178" s="325"/>
      <c r="B178" s="328"/>
      <c r="C178" s="327" t="s">
        <v>49</v>
      </c>
      <c r="D178" s="461" t="s">
        <v>50</v>
      </c>
      <c r="E178" s="461"/>
      <c r="F178" s="461"/>
      <c r="G178" s="329"/>
      <c r="H178" s="330"/>
      <c r="I178" s="330"/>
      <c r="J178" s="330"/>
      <c r="K178" s="348">
        <v>2629.93</v>
      </c>
      <c r="L178" s="336">
        <v>1.81125</v>
      </c>
      <c r="M178" s="331">
        <v>300.10000000000002</v>
      </c>
      <c r="N178" s="332">
        <v>46.99</v>
      </c>
      <c r="O178" s="333">
        <v>14101.7</v>
      </c>
      <c r="DI178" s="230"/>
      <c r="DJ178" s="230"/>
      <c r="DK178" s="230"/>
      <c r="DL178" s="230"/>
      <c r="DM178" s="230"/>
      <c r="DO178" s="229" t="s">
        <v>50</v>
      </c>
      <c r="DR178" s="230"/>
    </row>
    <row r="179" spans="1:123" customFormat="1" ht="15" x14ac:dyDescent="0.25">
      <c r="A179" s="325"/>
      <c r="B179" s="328"/>
      <c r="C179" s="327" t="s">
        <v>51</v>
      </c>
      <c r="D179" s="461" t="s">
        <v>52</v>
      </c>
      <c r="E179" s="461"/>
      <c r="F179" s="461"/>
      <c r="G179" s="329"/>
      <c r="H179" s="330"/>
      <c r="I179" s="330"/>
      <c r="J179" s="330"/>
      <c r="K179" s="348">
        <v>1477980.73</v>
      </c>
      <c r="L179" s="330"/>
      <c r="M179" s="348">
        <v>93112.79</v>
      </c>
      <c r="N179" s="332">
        <v>8.75</v>
      </c>
      <c r="O179" s="333">
        <v>814736.91</v>
      </c>
      <c r="DI179" s="230"/>
      <c r="DJ179" s="230"/>
      <c r="DK179" s="230"/>
      <c r="DL179" s="230"/>
      <c r="DM179" s="230"/>
      <c r="DO179" s="229" t="s">
        <v>52</v>
      </c>
      <c r="DR179" s="230"/>
    </row>
    <row r="180" spans="1:123" customFormat="1" ht="15" x14ac:dyDescent="0.25">
      <c r="A180" s="334"/>
      <c r="B180" s="328"/>
      <c r="C180" s="327"/>
      <c r="D180" s="461" t="s">
        <v>53</v>
      </c>
      <c r="E180" s="461"/>
      <c r="F180" s="461"/>
      <c r="G180" s="329" t="s">
        <v>54</v>
      </c>
      <c r="H180" s="335">
        <v>1100</v>
      </c>
      <c r="I180" s="336">
        <v>1.66635</v>
      </c>
      <c r="J180" s="355">
        <v>115.478055</v>
      </c>
      <c r="K180" s="337"/>
      <c r="L180" s="330"/>
      <c r="M180" s="337"/>
      <c r="N180" s="330"/>
      <c r="O180" s="338"/>
      <c r="DI180" s="230"/>
      <c r="DJ180" s="230"/>
      <c r="DK180" s="230"/>
      <c r="DL180" s="230"/>
      <c r="DM180" s="230"/>
      <c r="DP180" s="229" t="s">
        <v>53</v>
      </c>
      <c r="DR180" s="230"/>
    </row>
    <row r="181" spans="1:123" customFormat="1" ht="15" x14ac:dyDescent="0.25">
      <c r="A181" s="334"/>
      <c r="B181" s="328"/>
      <c r="C181" s="327"/>
      <c r="D181" s="461" t="s">
        <v>55</v>
      </c>
      <c r="E181" s="461"/>
      <c r="F181" s="461"/>
      <c r="G181" s="329" t="s">
        <v>54</v>
      </c>
      <c r="H181" s="332">
        <v>213.68</v>
      </c>
      <c r="I181" s="336">
        <v>1.81125</v>
      </c>
      <c r="J181" s="353">
        <v>24.382757699999999</v>
      </c>
      <c r="K181" s="337"/>
      <c r="L181" s="330"/>
      <c r="M181" s="337"/>
      <c r="N181" s="330"/>
      <c r="O181" s="338"/>
      <c r="DI181" s="230"/>
      <c r="DJ181" s="230"/>
      <c r="DK181" s="230"/>
      <c r="DL181" s="230"/>
      <c r="DM181" s="230"/>
      <c r="DP181" s="229" t="s">
        <v>55</v>
      </c>
      <c r="DR181" s="230"/>
    </row>
    <row r="182" spans="1:123" customFormat="1" ht="15" x14ac:dyDescent="0.25">
      <c r="A182" s="339"/>
      <c r="B182" s="329"/>
      <c r="C182" s="327"/>
      <c r="D182" s="463" t="s">
        <v>56</v>
      </c>
      <c r="E182" s="463"/>
      <c r="F182" s="463"/>
      <c r="G182" s="340"/>
      <c r="H182" s="341"/>
      <c r="I182" s="341"/>
      <c r="J182" s="341"/>
      <c r="K182" s="351">
        <v>1527303.83</v>
      </c>
      <c r="L182" s="341"/>
      <c r="M182" s="351">
        <v>98656.84</v>
      </c>
      <c r="N182" s="341"/>
      <c r="O182" s="343">
        <v>924324.12</v>
      </c>
      <c r="DI182" s="230"/>
      <c r="DJ182" s="230"/>
      <c r="DK182" s="230"/>
      <c r="DL182" s="230"/>
      <c r="DM182" s="230"/>
      <c r="DQ182" s="229" t="s">
        <v>56</v>
      </c>
      <c r="DR182" s="230"/>
    </row>
    <row r="183" spans="1:123" customFormat="1" ht="15" x14ac:dyDescent="0.25">
      <c r="A183" s="334"/>
      <c r="B183" s="328"/>
      <c r="C183" s="327"/>
      <c r="D183" s="461" t="s">
        <v>57</v>
      </c>
      <c r="E183" s="461"/>
      <c r="F183" s="461"/>
      <c r="G183" s="329"/>
      <c r="H183" s="330"/>
      <c r="I183" s="330"/>
      <c r="J183" s="330"/>
      <c r="K183" s="337"/>
      <c r="L183" s="330"/>
      <c r="M183" s="348">
        <v>1267.81</v>
      </c>
      <c r="N183" s="330"/>
      <c r="O183" s="333">
        <v>59574.39</v>
      </c>
      <c r="DI183" s="230"/>
      <c r="DJ183" s="230"/>
      <c r="DK183" s="230"/>
      <c r="DL183" s="230"/>
      <c r="DM183" s="230"/>
      <c r="DP183" s="229" t="s">
        <v>57</v>
      </c>
      <c r="DR183" s="230"/>
    </row>
    <row r="184" spans="1:123" customFormat="1" ht="33.75" x14ac:dyDescent="0.25">
      <c r="A184" s="334"/>
      <c r="B184" s="328"/>
      <c r="C184" s="327" t="s">
        <v>240</v>
      </c>
      <c r="D184" s="461" t="s">
        <v>241</v>
      </c>
      <c r="E184" s="461"/>
      <c r="F184" s="461"/>
      <c r="G184" s="329" t="s">
        <v>58</v>
      </c>
      <c r="H184" s="335">
        <v>109</v>
      </c>
      <c r="I184" s="330"/>
      <c r="J184" s="335">
        <v>109</v>
      </c>
      <c r="K184" s="337"/>
      <c r="L184" s="330"/>
      <c r="M184" s="348">
        <v>1381.91</v>
      </c>
      <c r="N184" s="330"/>
      <c r="O184" s="333">
        <v>64936.09</v>
      </c>
      <c r="DI184" s="230"/>
      <c r="DJ184" s="230"/>
      <c r="DK184" s="230"/>
      <c r="DL184" s="230"/>
      <c r="DM184" s="230"/>
      <c r="DP184" s="229" t="s">
        <v>241</v>
      </c>
      <c r="DR184" s="230"/>
    </row>
    <row r="185" spans="1:123" customFormat="1" ht="56.25" x14ac:dyDescent="0.25">
      <c r="A185" s="334"/>
      <c r="B185" s="328"/>
      <c r="C185" s="327" t="s">
        <v>242</v>
      </c>
      <c r="D185" s="461" t="s">
        <v>243</v>
      </c>
      <c r="E185" s="461"/>
      <c r="F185" s="461"/>
      <c r="G185" s="329" t="s">
        <v>58</v>
      </c>
      <c r="H185" s="335">
        <v>65</v>
      </c>
      <c r="I185" s="332">
        <v>0.85</v>
      </c>
      <c r="J185" s="332">
        <v>55.25</v>
      </c>
      <c r="K185" s="337"/>
      <c r="L185" s="330"/>
      <c r="M185" s="331">
        <v>700.47</v>
      </c>
      <c r="N185" s="330"/>
      <c r="O185" s="333">
        <v>32914.85</v>
      </c>
      <c r="DI185" s="230"/>
      <c r="DJ185" s="230"/>
      <c r="DK185" s="230"/>
      <c r="DL185" s="230"/>
      <c r="DM185" s="230"/>
      <c r="DP185" s="229" t="s">
        <v>243</v>
      </c>
      <c r="DR185" s="230"/>
    </row>
    <row r="186" spans="1:123" customFormat="1" ht="15" x14ac:dyDescent="0.25">
      <c r="A186" s="325"/>
      <c r="B186" s="324"/>
      <c r="C186" s="388"/>
      <c r="D186" s="462" t="s">
        <v>59</v>
      </c>
      <c r="E186" s="462"/>
      <c r="F186" s="462"/>
      <c r="G186" s="320"/>
      <c r="H186" s="344"/>
      <c r="I186" s="344"/>
      <c r="J186" s="344"/>
      <c r="K186" s="345"/>
      <c r="L186" s="344"/>
      <c r="M186" s="346">
        <v>100739.22</v>
      </c>
      <c r="N186" s="341"/>
      <c r="O186" s="347">
        <v>1022175.06</v>
      </c>
      <c r="DI186" s="230"/>
      <c r="DJ186" s="230"/>
      <c r="DK186" s="230"/>
      <c r="DL186" s="230"/>
      <c r="DM186" s="230"/>
      <c r="DR186" s="230" t="s">
        <v>59</v>
      </c>
    </row>
    <row r="187" spans="1:123" customFormat="1" ht="23.25" x14ac:dyDescent="0.25">
      <c r="A187" s="319" t="s">
        <v>100</v>
      </c>
      <c r="B187" s="320" t="s">
        <v>99</v>
      </c>
      <c r="C187" s="387" t="s">
        <v>271</v>
      </c>
      <c r="D187" s="464" t="s">
        <v>272</v>
      </c>
      <c r="E187" s="464"/>
      <c r="F187" s="464"/>
      <c r="G187" s="320" t="s">
        <v>88</v>
      </c>
      <c r="H187" s="320">
        <v>-115</v>
      </c>
      <c r="I187" s="320" t="s">
        <v>41</v>
      </c>
      <c r="J187" s="320" t="s">
        <v>814</v>
      </c>
      <c r="K187" s="321" t="s">
        <v>273</v>
      </c>
      <c r="L187" s="320"/>
      <c r="M187" s="321" t="s">
        <v>815</v>
      </c>
      <c r="N187" s="320" t="s">
        <v>325</v>
      </c>
      <c r="O187" s="322" t="s">
        <v>816</v>
      </c>
      <c r="DI187" s="230"/>
      <c r="DJ187" s="230"/>
      <c r="DK187" s="230" t="s">
        <v>272</v>
      </c>
      <c r="DL187" s="230" t="s">
        <v>5</v>
      </c>
      <c r="DM187" s="230" t="s">
        <v>5</v>
      </c>
      <c r="DR187" s="230"/>
    </row>
    <row r="188" spans="1:123" customFormat="1" ht="15" x14ac:dyDescent="0.25">
      <c r="A188" s="325"/>
      <c r="B188" s="324"/>
      <c r="C188" s="388"/>
      <c r="D188" s="462" t="s">
        <v>59</v>
      </c>
      <c r="E188" s="462"/>
      <c r="F188" s="462"/>
      <c r="G188" s="320"/>
      <c r="H188" s="344"/>
      <c r="I188" s="344"/>
      <c r="J188" s="344"/>
      <c r="K188" s="345"/>
      <c r="L188" s="344"/>
      <c r="M188" s="346">
        <v>-21631.5</v>
      </c>
      <c r="N188" s="341"/>
      <c r="O188" s="347">
        <v>-189275.63</v>
      </c>
      <c r="DI188" s="230"/>
      <c r="DJ188" s="230"/>
      <c r="DK188" s="230"/>
      <c r="DL188" s="230"/>
      <c r="DM188" s="230"/>
      <c r="DR188" s="230" t="s">
        <v>59</v>
      </c>
    </row>
    <row r="189" spans="1:123" customFormat="1" ht="33.75" x14ac:dyDescent="0.25">
      <c r="A189" s="319" t="s">
        <v>101</v>
      </c>
      <c r="B189" s="320" t="s">
        <v>269</v>
      </c>
      <c r="C189" s="387" t="s">
        <v>672</v>
      </c>
      <c r="D189" s="464" t="s">
        <v>329</v>
      </c>
      <c r="E189" s="464"/>
      <c r="F189" s="464"/>
      <c r="G189" s="320" t="s">
        <v>88</v>
      </c>
      <c r="H189" s="320">
        <v>115</v>
      </c>
      <c r="I189" s="320" t="s">
        <v>41</v>
      </c>
      <c r="J189" s="320" t="s">
        <v>817</v>
      </c>
      <c r="K189" s="321" t="s">
        <v>673</v>
      </c>
      <c r="L189" s="320" t="s">
        <v>219</v>
      </c>
      <c r="M189" s="321" t="s">
        <v>818</v>
      </c>
      <c r="N189" s="320" t="s">
        <v>325</v>
      </c>
      <c r="O189" s="322" t="s">
        <v>819</v>
      </c>
      <c r="DI189" s="230"/>
      <c r="DJ189" s="230"/>
      <c r="DK189" s="230" t="s">
        <v>329</v>
      </c>
      <c r="DL189" s="230" t="s">
        <v>5</v>
      </c>
      <c r="DM189" s="230" t="s">
        <v>5</v>
      </c>
      <c r="DR189" s="230"/>
    </row>
    <row r="190" spans="1:123" customFormat="1" ht="15" x14ac:dyDescent="0.25">
      <c r="A190" s="323"/>
      <c r="B190" s="324"/>
      <c r="C190" s="388"/>
      <c r="D190" s="461" t="s">
        <v>674</v>
      </c>
      <c r="E190" s="461"/>
      <c r="F190" s="461"/>
      <c r="G190" s="461"/>
      <c r="H190" s="461"/>
      <c r="I190" s="461"/>
      <c r="J190" s="461"/>
      <c r="K190" s="461"/>
      <c r="L190" s="461"/>
      <c r="M190" s="461"/>
      <c r="N190" s="461"/>
      <c r="O190" s="467"/>
      <c r="DI190" s="230"/>
      <c r="DJ190" s="230"/>
      <c r="DK190" s="230"/>
      <c r="DL190" s="230"/>
      <c r="DM190" s="230"/>
      <c r="DR190" s="230"/>
      <c r="DS190" s="229" t="s">
        <v>674</v>
      </c>
    </row>
    <row r="191" spans="1:123" customFormat="1" ht="15" x14ac:dyDescent="0.25">
      <c r="A191" s="325"/>
      <c r="B191" s="326"/>
      <c r="C191" s="327"/>
      <c r="D191" s="465" t="s">
        <v>342</v>
      </c>
      <c r="E191" s="465"/>
      <c r="F191" s="465"/>
      <c r="G191" s="465"/>
      <c r="H191" s="465"/>
      <c r="I191" s="465"/>
      <c r="J191" s="465"/>
      <c r="K191" s="465"/>
      <c r="L191" s="465"/>
      <c r="M191" s="465"/>
      <c r="N191" s="465"/>
      <c r="O191" s="466"/>
      <c r="DI191" s="230"/>
      <c r="DJ191" s="230"/>
      <c r="DK191" s="230"/>
      <c r="DL191" s="230"/>
      <c r="DM191" s="230"/>
      <c r="DN191" s="229" t="s">
        <v>342</v>
      </c>
      <c r="DR191" s="230"/>
    </row>
    <row r="192" spans="1:123" customFormat="1" ht="15" x14ac:dyDescent="0.25">
      <c r="A192" s="325"/>
      <c r="B192" s="326"/>
      <c r="C192" s="327"/>
      <c r="D192" s="465" t="s">
        <v>134</v>
      </c>
      <c r="E192" s="465"/>
      <c r="F192" s="465"/>
      <c r="G192" s="465"/>
      <c r="H192" s="465"/>
      <c r="I192" s="465"/>
      <c r="J192" s="465"/>
      <c r="K192" s="465"/>
      <c r="L192" s="465"/>
      <c r="M192" s="465"/>
      <c r="N192" s="465"/>
      <c r="O192" s="466"/>
      <c r="DI192" s="230"/>
      <c r="DJ192" s="230"/>
      <c r="DK192" s="230"/>
      <c r="DL192" s="230"/>
      <c r="DM192" s="230"/>
      <c r="DN192" s="229" t="s">
        <v>134</v>
      </c>
      <c r="DR192" s="230"/>
    </row>
    <row r="193" spans="1:123" customFormat="1" ht="15" x14ac:dyDescent="0.25">
      <c r="A193" s="325"/>
      <c r="B193" s="324"/>
      <c r="C193" s="388"/>
      <c r="D193" s="462" t="s">
        <v>59</v>
      </c>
      <c r="E193" s="462"/>
      <c r="F193" s="462"/>
      <c r="G193" s="320"/>
      <c r="H193" s="344"/>
      <c r="I193" s="344"/>
      <c r="J193" s="344"/>
      <c r="K193" s="345"/>
      <c r="L193" s="344"/>
      <c r="M193" s="346">
        <v>93408.59</v>
      </c>
      <c r="N193" s="341"/>
      <c r="O193" s="347">
        <v>817325.16</v>
      </c>
      <c r="DI193" s="230"/>
      <c r="DJ193" s="230"/>
      <c r="DK193" s="230"/>
      <c r="DL193" s="230"/>
      <c r="DM193" s="230"/>
      <c r="DR193" s="230" t="s">
        <v>59</v>
      </c>
    </row>
    <row r="194" spans="1:123" customFormat="1" ht="34.5" x14ac:dyDescent="0.25">
      <c r="A194" s="319" t="s">
        <v>102</v>
      </c>
      <c r="B194" s="320" t="s">
        <v>270</v>
      </c>
      <c r="C194" s="387" t="s">
        <v>276</v>
      </c>
      <c r="D194" s="464" t="s">
        <v>277</v>
      </c>
      <c r="E194" s="464"/>
      <c r="F194" s="464"/>
      <c r="G194" s="320" t="s">
        <v>94</v>
      </c>
      <c r="H194" s="320">
        <v>-0.34799999999999998</v>
      </c>
      <c r="I194" s="320" t="s">
        <v>41</v>
      </c>
      <c r="J194" s="320" t="s">
        <v>820</v>
      </c>
      <c r="K194" s="321" t="s">
        <v>278</v>
      </c>
      <c r="L194" s="320"/>
      <c r="M194" s="321" t="s">
        <v>821</v>
      </c>
      <c r="N194" s="320" t="s">
        <v>325</v>
      </c>
      <c r="O194" s="322" t="s">
        <v>822</v>
      </c>
      <c r="DI194" s="230"/>
      <c r="DJ194" s="230"/>
      <c r="DK194" s="230" t="s">
        <v>277</v>
      </c>
      <c r="DL194" s="230" t="s">
        <v>5</v>
      </c>
      <c r="DM194" s="230" t="s">
        <v>5</v>
      </c>
      <c r="DR194" s="230"/>
    </row>
    <row r="195" spans="1:123" customFormat="1" ht="15" x14ac:dyDescent="0.25">
      <c r="A195" s="325"/>
      <c r="B195" s="324"/>
      <c r="C195" s="388"/>
      <c r="D195" s="462" t="s">
        <v>59</v>
      </c>
      <c r="E195" s="462"/>
      <c r="F195" s="462"/>
      <c r="G195" s="320"/>
      <c r="H195" s="344"/>
      <c r="I195" s="344"/>
      <c r="J195" s="344"/>
      <c r="K195" s="345"/>
      <c r="L195" s="344"/>
      <c r="M195" s="346">
        <v>-3809.9</v>
      </c>
      <c r="N195" s="341"/>
      <c r="O195" s="347">
        <v>-33336.629999999997</v>
      </c>
      <c r="DI195" s="230"/>
      <c r="DJ195" s="230"/>
      <c r="DK195" s="230"/>
      <c r="DL195" s="230"/>
      <c r="DM195" s="230"/>
      <c r="DR195" s="230" t="s">
        <v>59</v>
      </c>
    </row>
    <row r="196" spans="1:123" customFormat="1" ht="33.75" x14ac:dyDescent="0.25">
      <c r="A196" s="319" t="s">
        <v>103</v>
      </c>
      <c r="B196" s="320" t="s">
        <v>252</v>
      </c>
      <c r="C196" s="387" t="s">
        <v>675</v>
      </c>
      <c r="D196" s="464" t="s">
        <v>676</v>
      </c>
      <c r="E196" s="464"/>
      <c r="F196" s="464"/>
      <c r="G196" s="320" t="s">
        <v>677</v>
      </c>
      <c r="H196" s="320">
        <v>0.30099999999999999</v>
      </c>
      <c r="I196" s="320" t="s">
        <v>41</v>
      </c>
      <c r="J196" s="320" t="s">
        <v>823</v>
      </c>
      <c r="K196" s="321" t="s">
        <v>679</v>
      </c>
      <c r="L196" s="320" t="s">
        <v>219</v>
      </c>
      <c r="M196" s="321" t="s">
        <v>824</v>
      </c>
      <c r="N196" s="320" t="s">
        <v>325</v>
      </c>
      <c r="O196" s="322" t="s">
        <v>825</v>
      </c>
      <c r="DI196" s="230"/>
      <c r="DJ196" s="230"/>
      <c r="DK196" s="230" t="s">
        <v>676</v>
      </c>
      <c r="DL196" s="230" t="s">
        <v>5</v>
      </c>
      <c r="DM196" s="230" t="s">
        <v>5</v>
      </c>
      <c r="DR196" s="230"/>
    </row>
    <row r="197" spans="1:123" customFormat="1" ht="15" x14ac:dyDescent="0.25">
      <c r="A197" s="323"/>
      <c r="B197" s="324"/>
      <c r="C197" s="388"/>
      <c r="D197" s="461" t="s">
        <v>682</v>
      </c>
      <c r="E197" s="461"/>
      <c r="F197" s="461"/>
      <c r="G197" s="461"/>
      <c r="H197" s="461"/>
      <c r="I197" s="461"/>
      <c r="J197" s="461"/>
      <c r="K197" s="461"/>
      <c r="L197" s="461"/>
      <c r="M197" s="461"/>
      <c r="N197" s="461"/>
      <c r="O197" s="467"/>
      <c r="DI197" s="230"/>
      <c r="DJ197" s="230"/>
      <c r="DK197" s="230"/>
      <c r="DL197" s="230"/>
      <c r="DM197" s="230"/>
      <c r="DR197" s="230"/>
      <c r="DS197" s="229" t="s">
        <v>682</v>
      </c>
    </row>
    <row r="198" spans="1:123" customFormat="1" ht="15" x14ac:dyDescent="0.25">
      <c r="A198" s="325"/>
      <c r="B198" s="326"/>
      <c r="C198" s="327"/>
      <c r="D198" s="465" t="s">
        <v>342</v>
      </c>
      <c r="E198" s="465"/>
      <c r="F198" s="465"/>
      <c r="G198" s="465"/>
      <c r="H198" s="465"/>
      <c r="I198" s="465"/>
      <c r="J198" s="465"/>
      <c r="K198" s="465"/>
      <c r="L198" s="465"/>
      <c r="M198" s="465"/>
      <c r="N198" s="465"/>
      <c r="O198" s="466"/>
      <c r="DI198" s="230"/>
      <c r="DJ198" s="230"/>
      <c r="DK198" s="230"/>
      <c r="DL198" s="230"/>
      <c r="DM198" s="230"/>
      <c r="DN198" s="229" t="s">
        <v>342</v>
      </c>
      <c r="DR198" s="230"/>
    </row>
    <row r="199" spans="1:123" customFormat="1" ht="15" x14ac:dyDescent="0.25">
      <c r="A199" s="325"/>
      <c r="B199" s="326"/>
      <c r="C199" s="327"/>
      <c r="D199" s="465" t="s">
        <v>134</v>
      </c>
      <c r="E199" s="465"/>
      <c r="F199" s="465"/>
      <c r="G199" s="465"/>
      <c r="H199" s="465"/>
      <c r="I199" s="465"/>
      <c r="J199" s="465"/>
      <c r="K199" s="465"/>
      <c r="L199" s="465"/>
      <c r="M199" s="465"/>
      <c r="N199" s="465"/>
      <c r="O199" s="466"/>
      <c r="DI199" s="230"/>
      <c r="DJ199" s="230"/>
      <c r="DK199" s="230"/>
      <c r="DL199" s="230"/>
      <c r="DM199" s="230"/>
      <c r="DN199" s="229" t="s">
        <v>134</v>
      </c>
      <c r="DR199" s="230"/>
    </row>
    <row r="200" spans="1:123" customFormat="1" ht="15" x14ac:dyDescent="0.25">
      <c r="A200" s="325"/>
      <c r="B200" s="324"/>
      <c r="C200" s="388"/>
      <c r="D200" s="462" t="s">
        <v>59</v>
      </c>
      <c r="E200" s="462"/>
      <c r="F200" s="462"/>
      <c r="G200" s="320"/>
      <c r="H200" s="344"/>
      <c r="I200" s="344"/>
      <c r="J200" s="344"/>
      <c r="K200" s="345"/>
      <c r="L200" s="344"/>
      <c r="M200" s="346">
        <v>8157.51</v>
      </c>
      <c r="N200" s="341"/>
      <c r="O200" s="347">
        <v>71378.210000000006</v>
      </c>
      <c r="DI200" s="230"/>
      <c r="DJ200" s="230"/>
      <c r="DK200" s="230"/>
      <c r="DL200" s="230"/>
      <c r="DM200" s="230"/>
      <c r="DR200" s="230" t="s">
        <v>59</v>
      </c>
    </row>
    <row r="201" spans="1:123" customFormat="1" ht="34.5" x14ac:dyDescent="0.25">
      <c r="A201" s="319" t="s">
        <v>104</v>
      </c>
      <c r="B201" s="320" t="s">
        <v>274</v>
      </c>
      <c r="C201" s="387" t="s">
        <v>263</v>
      </c>
      <c r="D201" s="464" t="s">
        <v>264</v>
      </c>
      <c r="E201" s="464"/>
      <c r="F201" s="464"/>
      <c r="G201" s="320" t="s">
        <v>94</v>
      </c>
      <c r="H201" s="320">
        <v>-0.217</v>
      </c>
      <c r="I201" s="320" t="s">
        <v>41</v>
      </c>
      <c r="J201" s="320" t="s">
        <v>826</v>
      </c>
      <c r="K201" s="321" t="s">
        <v>265</v>
      </c>
      <c r="L201" s="320"/>
      <c r="M201" s="321" t="s">
        <v>827</v>
      </c>
      <c r="N201" s="320" t="s">
        <v>325</v>
      </c>
      <c r="O201" s="322" t="s">
        <v>828</v>
      </c>
      <c r="DI201" s="230"/>
      <c r="DJ201" s="230"/>
      <c r="DK201" s="230" t="s">
        <v>264</v>
      </c>
      <c r="DL201" s="230" t="s">
        <v>5</v>
      </c>
      <c r="DM201" s="230" t="s">
        <v>5</v>
      </c>
      <c r="DR201" s="230"/>
    </row>
    <row r="202" spans="1:123" customFormat="1" ht="15" x14ac:dyDescent="0.25">
      <c r="A202" s="325"/>
      <c r="B202" s="324"/>
      <c r="C202" s="388"/>
      <c r="D202" s="462" t="s">
        <v>59</v>
      </c>
      <c r="E202" s="462"/>
      <c r="F202" s="462"/>
      <c r="G202" s="320"/>
      <c r="H202" s="344"/>
      <c r="I202" s="344"/>
      <c r="J202" s="344"/>
      <c r="K202" s="345"/>
      <c r="L202" s="344"/>
      <c r="M202" s="346">
        <v>-2573.4</v>
      </c>
      <c r="N202" s="341"/>
      <c r="O202" s="347">
        <v>-22517.25</v>
      </c>
      <c r="DI202" s="230"/>
      <c r="DJ202" s="230"/>
      <c r="DK202" s="230"/>
      <c r="DL202" s="230"/>
      <c r="DM202" s="230"/>
      <c r="DR202" s="230" t="s">
        <v>59</v>
      </c>
    </row>
    <row r="203" spans="1:123" customFormat="1" ht="33.75" x14ac:dyDescent="0.25">
      <c r="A203" s="319" t="s">
        <v>105</v>
      </c>
      <c r="B203" s="320" t="s">
        <v>275</v>
      </c>
      <c r="C203" s="387" t="s">
        <v>683</v>
      </c>
      <c r="D203" s="464" t="s">
        <v>684</v>
      </c>
      <c r="E203" s="464"/>
      <c r="F203" s="464"/>
      <c r="G203" s="320" t="s">
        <v>677</v>
      </c>
      <c r="H203" s="320">
        <v>0.377</v>
      </c>
      <c r="I203" s="320" t="s">
        <v>41</v>
      </c>
      <c r="J203" s="320" t="s">
        <v>829</v>
      </c>
      <c r="K203" s="321" t="s">
        <v>686</v>
      </c>
      <c r="L203" s="320" t="s">
        <v>219</v>
      </c>
      <c r="M203" s="321" t="s">
        <v>830</v>
      </c>
      <c r="N203" s="320" t="s">
        <v>325</v>
      </c>
      <c r="O203" s="322" t="s">
        <v>831</v>
      </c>
      <c r="DI203" s="230"/>
      <c r="DJ203" s="230"/>
      <c r="DK203" s="230" t="s">
        <v>684</v>
      </c>
      <c r="DL203" s="230" t="s">
        <v>5</v>
      </c>
      <c r="DM203" s="230" t="s">
        <v>5</v>
      </c>
      <c r="DR203" s="230"/>
    </row>
    <row r="204" spans="1:123" customFormat="1" ht="15" x14ac:dyDescent="0.25">
      <c r="A204" s="323"/>
      <c r="B204" s="324"/>
      <c r="C204" s="388"/>
      <c r="D204" s="461" t="s">
        <v>689</v>
      </c>
      <c r="E204" s="461"/>
      <c r="F204" s="461"/>
      <c r="G204" s="461"/>
      <c r="H204" s="461"/>
      <c r="I204" s="461"/>
      <c r="J204" s="461"/>
      <c r="K204" s="461"/>
      <c r="L204" s="461"/>
      <c r="M204" s="461"/>
      <c r="N204" s="461"/>
      <c r="O204" s="467"/>
      <c r="DI204" s="230"/>
      <c r="DJ204" s="230"/>
      <c r="DK204" s="230"/>
      <c r="DL204" s="230"/>
      <c r="DM204" s="230"/>
      <c r="DR204" s="230"/>
      <c r="DS204" s="229" t="s">
        <v>689</v>
      </c>
    </row>
    <row r="205" spans="1:123" customFormat="1" ht="15" x14ac:dyDescent="0.25">
      <c r="A205" s="325"/>
      <c r="B205" s="326"/>
      <c r="C205" s="327"/>
      <c r="D205" s="465" t="s">
        <v>342</v>
      </c>
      <c r="E205" s="465"/>
      <c r="F205" s="465"/>
      <c r="G205" s="465"/>
      <c r="H205" s="465"/>
      <c r="I205" s="465"/>
      <c r="J205" s="465"/>
      <c r="K205" s="465"/>
      <c r="L205" s="465"/>
      <c r="M205" s="465"/>
      <c r="N205" s="465"/>
      <c r="O205" s="466"/>
      <c r="DI205" s="230"/>
      <c r="DJ205" s="230"/>
      <c r="DK205" s="230"/>
      <c r="DL205" s="230"/>
      <c r="DM205" s="230"/>
      <c r="DN205" s="229" t="s">
        <v>342</v>
      </c>
      <c r="DR205" s="230"/>
    </row>
    <row r="206" spans="1:123" customFormat="1" ht="15" x14ac:dyDescent="0.25">
      <c r="A206" s="325"/>
      <c r="B206" s="326"/>
      <c r="C206" s="327"/>
      <c r="D206" s="465" t="s">
        <v>134</v>
      </c>
      <c r="E206" s="465"/>
      <c r="F206" s="465"/>
      <c r="G206" s="465"/>
      <c r="H206" s="465"/>
      <c r="I206" s="465"/>
      <c r="J206" s="465"/>
      <c r="K206" s="465"/>
      <c r="L206" s="465"/>
      <c r="M206" s="465"/>
      <c r="N206" s="465"/>
      <c r="O206" s="466"/>
      <c r="DI206" s="230"/>
      <c r="DJ206" s="230"/>
      <c r="DK206" s="230"/>
      <c r="DL206" s="230"/>
      <c r="DM206" s="230"/>
      <c r="DN206" s="229" t="s">
        <v>134</v>
      </c>
      <c r="DR206" s="230"/>
    </row>
    <row r="207" spans="1:123" customFormat="1" ht="15" x14ac:dyDescent="0.25">
      <c r="A207" s="325"/>
      <c r="B207" s="324"/>
      <c r="C207" s="388"/>
      <c r="D207" s="462" t="s">
        <v>59</v>
      </c>
      <c r="E207" s="462"/>
      <c r="F207" s="462"/>
      <c r="G207" s="320"/>
      <c r="H207" s="344"/>
      <c r="I207" s="344"/>
      <c r="J207" s="344"/>
      <c r="K207" s="345"/>
      <c r="L207" s="344"/>
      <c r="M207" s="346">
        <v>13112.09</v>
      </c>
      <c r="N207" s="341"/>
      <c r="O207" s="347">
        <v>114730.79</v>
      </c>
      <c r="DI207" s="230"/>
      <c r="DJ207" s="230"/>
      <c r="DK207" s="230"/>
      <c r="DL207" s="230"/>
      <c r="DM207" s="230"/>
      <c r="DR207" s="230" t="s">
        <v>59</v>
      </c>
    </row>
    <row r="208" spans="1:123" customFormat="1" ht="34.5" x14ac:dyDescent="0.25">
      <c r="A208" s="319" t="s">
        <v>106</v>
      </c>
      <c r="B208" s="320" t="s">
        <v>253</v>
      </c>
      <c r="C208" s="387" t="s">
        <v>690</v>
      </c>
      <c r="D208" s="464" t="s">
        <v>691</v>
      </c>
      <c r="E208" s="464"/>
      <c r="F208" s="464"/>
      <c r="G208" s="320" t="s">
        <v>94</v>
      </c>
      <c r="H208" s="320">
        <v>-4.2000000000000003E-2</v>
      </c>
      <c r="I208" s="320" t="s">
        <v>41</v>
      </c>
      <c r="J208" s="320" t="s">
        <v>832</v>
      </c>
      <c r="K208" s="321" t="s">
        <v>692</v>
      </c>
      <c r="L208" s="320"/>
      <c r="M208" s="321" t="s">
        <v>833</v>
      </c>
      <c r="N208" s="320" t="s">
        <v>325</v>
      </c>
      <c r="O208" s="322" t="s">
        <v>834</v>
      </c>
      <c r="DI208" s="230"/>
      <c r="DJ208" s="230"/>
      <c r="DK208" s="230" t="s">
        <v>691</v>
      </c>
      <c r="DL208" s="230" t="s">
        <v>5</v>
      </c>
      <c r="DM208" s="230" t="s">
        <v>5</v>
      </c>
      <c r="DR208" s="230"/>
    </row>
    <row r="209" spans="1:123" customFormat="1" ht="15" x14ac:dyDescent="0.25">
      <c r="A209" s="325"/>
      <c r="B209" s="324"/>
      <c r="C209" s="388"/>
      <c r="D209" s="462" t="s">
        <v>59</v>
      </c>
      <c r="E209" s="462"/>
      <c r="F209" s="462"/>
      <c r="G209" s="320"/>
      <c r="H209" s="344"/>
      <c r="I209" s="344"/>
      <c r="J209" s="344"/>
      <c r="K209" s="345"/>
      <c r="L209" s="344"/>
      <c r="M209" s="356">
        <v>-437.81</v>
      </c>
      <c r="N209" s="341"/>
      <c r="O209" s="347">
        <v>-3830.84</v>
      </c>
      <c r="DI209" s="230"/>
      <c r="DJ209" s="230"/>
      <c r="DK209" s="230"/>
      <c r="DL209" s="230"/>
      <c r="DM209" s="230"/>
      <c r="DR209" s="230" t="s">
        <v>59</v>
      </c>
    </row>
    <row r="210" spans="1:123" customFormat="1" ht="33.75" x14ac:dyDescent="0.25">
      <c r="A210" s="319" t="s">
        <v>107</v>
      </c>
      <c r="B210" s="320" t="s">
        <v>254</v>
      </c>
      <c r="C210" s="387" t="s">
        <v>693</v>
      </c>
      <c r="D210" s="464" t="s">
        <v>694</v>
      </c>
      <c r="E210" s="464"/>
      <c r="F210" s="464"/>
      <c r="G210" s="320" t="s">
        <v>677</v>
      </c>
      <c r="H210" s="320">
        <v>4.1000000000000002E-2</v>
      </c>
      <c r="I210" s="320" t="s">
        <v>41</v>
      </c>
      <c r="J210" s="320" t="s">
        <v>782</v>
      </c>
      <c r="K210" s="321" t="s">
        <v>696</v>
      </c>
      <c r="L210" s="320" t="s">
        <v>219</v>
      </c>
      <c r="M210" s="321" t="s">
        <v>835</v>
      </c>
      <c r="N210" s="320" t="s">
        <v>325</v>
      </c>
      <c r="O210" s="322" t="s">
        <v>836</v>
      </c>
      <c r="DI210" s="230"/>
      <c r="DJ210" s="230"/>
      <c r="DK210" s="230" t="s">
        <v>694</v>
      </c>
      <c r="DL210" s="230" t="s">
        <v>5</v>
      </c>
      <c r="DM210" s="230" t="s">
        <v>5</v>
      </c>
      <c r="DR210" s="230"/>
    </row>
    <row r="211" spans="1:123" customFormat="1" ht="15" x14ac:dyDescent="0.25">
      <c r="A211" s="323"/>
      <c r="B211" s="324"/>
      <c r="C211" s="388"/>
      <c r="D211" s="461" t="s">
        <v>699</v>
      </c>
      <c r="E211" s="461"/>
      <c r="F211" s="461"/>
      <c r="G211" s="461"/>
      <c r="H211" s="461"/>
      <c r="I211" s="461"/>
      <c r="J211" s="461"/>
      <c r="K211" s="461"/>
      <c r="L211" s="461"/>
      <c r="M211" s="461"/>
      <c r="N211" s="461"/>
      <c r="O211" s="467"/>
      <c r="DI211" s="230"/>
      <c r="DJ211" s="230"/>
      <c r="DK211" s="230"/>
      <c r="DL211" s="230"/>
      <c r="DM211" s="230"/>
      <c r="DR211" s="230"/>
      <c r="DS211" s="229" t="s">
        <v>699</v>
      </c>
    </row>
    <row r="212" spans="1:123" customFormat="1" ht="15" x14ac:dyDescent="0.25">
      <c r="A212" s="325"/>
      <c r="B212" s="326"/>
      <c r="C212" s="327"/>
      <c r="D212" s="465" t="s">
        <v>342</v>
      </c>
      <c r="E212" s="465"/>
      <c r="F212" s="465"/>
      <c r="G212" s="465"/>
      <c r="H212" s="465"/>
      <c r="I212" s="465"/>
      <c r="J212" s="465"/>
      <c r="K212" s="465"/>
      <c r="L212" s="465"/>
      <c r="M212" s="465"/>
      <c r="N212" s="465"/>
      <c r="O212" s="466"/>
      <c r="DI212" s="230"/>
      <c r="DJ212" s="230"/>
      <c r="DK212" s="230"/>
      <c r="DL212" s="230"/>
      <c r="DM212" s="230"/>
      <c r="DN212" s="229" t="s">
        <v>342</v>
      </c>
      <c r="DR212" s="230"/>
    </row>
    <row r="213" spans="1:123" customFormat="1" ht="15" x14ac:dyDescent="0.25">
      <c r="A213" s="325"/>
      <c r="B213" s="326"/>
      <c r="C213" s="327"/>
      <c r="D213" s="465" t="s">
        <v>134</v>
      </c>
      <c r="E213" s="465"/>
      <c r="F213" s="465"/>
      <c r="G213" s="465"/>
      <c r="H213" s="465"/>
      <c r="I213" s="465"/>
      <c r="J213" s="465"/>
      <c r="K213" s="465"/>
      <c r="L213" s="465"/>
      <c r="M213" s="465"/>
      <c r="N213" s="465"/>
      <c r="O213" s="466"/>
      <c r="DI213" s="230"/>
      <c r="DJ213" s="230"/>
      <c r="DK213" s="230"/>
      <c r="DL213" s="230"/>
      <c r="DM213" s="230"/>
      <c r="DN213" s="229" t="s">
        <v>134</v>
      </c>
      <c r="DR213" s="230"/>
    </row>
    <row r="214" spans="1:123" customFormat="1" ht="15" x14ac:dyDescent="0.25">
      <c r="A214" s="325"/>
      <c r="B214" s="324"/>
      <c r="C214" s="388"/>
      <c r="D214" s="462" t="s">
        <v>59</v>
      </c>
      <c r="E214" s="462"/>
      <c r="F214" s="462"/>
      <c r="G214" s="320"/>
      <c r="H214" s="344"/>
      <c r="I214" s="344"/>
      <c r="J214" s="344"/>
      <c r="K214" s="345"/>
      <c r="L214" s="344"/>
      <c r="M214" s="346">
        <v>1253.6099999999999</v>
      </c>
      <c r="N214" s="341"/>
      <c r="O214" s="347">
        <v>10969.09</v>
      </c>
      <c r="DI214" s="230"/>
      <c r="DJ214" s="230"/>
      <c r="DK214" s="230"/>
      <c r="DL214" s="230"/>
      <c r="DM214" s="230"/>
      <c r="DR214" s="230" t="s">
        <v>59</v>
      </c>
    </row>
    <row r="215" spans="1:123" customFormat="1" ht="23.25" x14ac:dyDescent="0.25">
      <c r="A215" s="319" t="s">
        <v>108</v>
      </c>
      <c r="B215" s="320" t="s">
        <v>255</v>
      </c>
      <c r="C215" s="387" t="s">
        <v>700</v>
      </c>
      <c r="D215" s="464" t="s">
        <v>701</v>
      </c>
      <c r="E215" s="464"/>
      <c r="F215" s="464"/>
      <c r="G215" s="320" t="s">
        <v>88</v>
      </c>
      <c r="H215" s="320">
        <v>-20</v>
      </c>
      <c r="I215" s="320" t="s">
        <v>41</v>
      </c>
      <c r="J215" s="320" t="s">
        <v>837</v>
      </c>
      <c r="K215" s="321" t="s">
        <v>702</v>
      </c>
      <c r="L215" s="320"/>
      <c r="M215" s="321" t="s">
        <v>838</v>
      </c>
      <c r="N215" s="320" t="s">
        <v>325</v>
      </c>
      <c r="O215" s="322" t="s">
        <v>839</v>
      </c>
      <c r="DI215" s="230"/>
      <c r="DJ215" s="230"/>
      <c r="DK215" s="230" t="s">
        <v>701</v>
      </c>
      <c r="DL215" s="230" t="s">
        <v>5</v>
      </c>
      <c r="DM215" s="230" t="s">
        <v>5</v>
      </c>
      <c r="DR215" s="230"/>
    </row>
    <row r="216" spans="1:123" customFormat="1" ht="15" x14ac:dyDescent="0.25">
      <c r="A216" s="325"/>
      <c r="B216" s="324"/>
      <c r="C216" s="388"/>
      <c r="D216" s="462" t="s">
        <v>59</v>
      </c>
      <c r="E216" s="462"/>
      <c r="F216" s="462"/>
      <c r="G216" s="320"/>
      <c r="H216" s="344"/>
      <c r="I216" s="344"/>
      <c r="J216" s="344"/>
      <c r="K216" s="345"/>
      <c r="L216" s="344"/>
      <c r="M216" s="346">
        <v>-2906</v>
      </c>
      <c r="N216" s="341"/>
      <c r="O216" s="347">
        <v>-25427.5</v>
      </c>
      <c r="DI216" s="230"/>
      <c r="DJ216" s="230"/>
      <c r="DK216" s="230"/>
      <c r="DL216" s="230"/>
      <c r="DM216" s="230"/>
      <c r="DR216" s="230" t="s">
        <v>59</v>
      </c>
    </row>
    <row r="217" spans="1:123" customFormat="1" ht="33.75" x14ac:dyDescent="0.25">
      <c r="A217" s="319" t="s">
        <v>109</v>
      </c>
      <c r="B217" s="320" t="s">
        <v>256</v>
      </c>
      <c r="C217" s="387" t="s">
        <v>703</v>
      </c>
      <c r="D217" s="464" t="s">
        <v>704</v>
      </c>
      <c r="E217" s="464"/>
      <c r="F217" s="464"/>
      <c r="G217" s="320" t="s">
        <v>677</v>
      </c>
      <c r="H217" s="320">
        <v>0.248</v>
      </c>
      <c r="I217" s="320" t="s">
        <v>41</v>
      </c>
      <c r="J217" s="320" t="s">
        <v>840</v>
      </c>
      <c r="K217" s="321" t="s">
        <v>706</v>
      </c>
      <c r="L217" s="320" t="s">
        <v>219</v>
      </c>
      <c r="M217" s="321" t="s">
        <v>841</v>
      </c>
      <c r="N217" s="320" t="s">
        <v>325</v>
      </c>
      <c r="O217" s="322" t="s">
        <v>842</v>
      </c>
      <c r="DI217" s="230"/>
      <c r="DJ217" s="230"/>
      <c r="DK217" s="230" t="s">
        <v>704</v>
      </c>
      <c r="DL217" s="230" t="s">
        <v>5</v>
      </c>
      <c r="DM217" s="230" t="s">
        <v>5</v>
      </c>
      <c r="DR217" s="230"/>
    </row>
    <row r="218" spans="1:123" customFormat="1" ht="15" x14ac:dyDescent="0.25">
      <c r="A218" s="323"/>
      <c r="B218" s="324"/>
      <c r="C218" s="388"/>
      <c r="D218" s="461" t="s">
        <v>709</v>
      </c>
      <c r="E218" s="461"/>
      <c r="F218" s="461"/>
      <c r="G218" s="461"/>
      <c r="H218" s="461"/>
      <c r="I218" s="461"/>
      <c r="J218" s="461"/>
      <c r="K218" s="461"/>
      <c r="L218" s="461"/>
      <c r="M218" s="461"/>
      <c r="N218" s="461"/>
      <c r="O218" s="467"/>
      <c r="DI218" s="230"/>
      <c r="DJ218" s="230"/>
      <c r="DK218" s="230"/>
      <c r="DL218" s="230"/>
      <c r="DM218" s="230"/>
      <c r="DR218" s="230"/>
      <c r="DS218" s="229" t="s">
        <v>709</v>
      </c>
    </row>
    <row r="219" spans="1:123" customFormat="1" ht="15" x14ac:dyDescent="0.25">
      <c r="A219" s="325"/>
      <c r="B219" s="326"/>
      <c r="C219" s="327"/>
      <c r="D219" s="465" t="s">
        <v>342</v>
      </c>
      <c r="E219" s="465"/>
      <c r="F219" s="465"/>
      <c r="G219" s="465"/>
      <c r="H219" s="465"/>
      <c r="I219" s="465"/>
      <c r="J219" s="465"/>
      <c r="K219" s="465"/>
      <c r="L219" s="465"/>
      <c r="M219" s="465"/>
      <c r="N219" s="465"/>
      <c r="O219" s="466"/>
      <c r="DI219" s="230"/>
      <c r="DJ219" s="230"/>
      <c r="DK219" s="230"/>
      <c r="DL219" s="230"/>
      <c r="DM219" s="230"/>
      <c r="DN219" s="229" t="s">
        <v>342</v>
      </c>
      <c r="DR219" s="230"/>
    </row>
    <row r="220" spans="1:123" customFormat="1" ht="15" x14ac:dyDescent="0.25">
      <c r="A220" s="325"/>
      <c r="B220" s="326"/>
      <c r="C220" s="327"/>
      <c r="D220" s="465" t="s">
        <v>134</v>
      </c>
      <c r="E220" s="465"/>
      <c r="F220" s="465"/>
      <c r="G220" s="465"/>
      <c r="H220" s="465"/>
      <c r="I220" s="465"/>
      <c r="J220" s="465"/>
      <c r="K220" s="465"/>
      <c r="L220" s="465"/>
      <c r="M220" s="465"/>
      <c r="N220" s="465"/>
      <c r="O220" s="466"/>
      <c r="DI220" s="230"/>
      <c r="DJ220" s="230"/>
      <c r="DK220" s="230"/>
      <c r="DL220" s="230"/>
      <c r="DM220" s="230"/>
      <c r="DN220" s="229" t="s">
        <v>134</v>
      </c>
      <c r="DR220" s="230"/>
    </row>
    <row r="221" spans="1:123" customFormat="1" ht="15" x14ac:dyDescent="0.25">
      <c r="A221" s="325"/>
      <c r="B221" s="324"/>
      <c r="C221" s="388"/>
      <c r="D221" s="462" t="s">
        <v>59</v>
      </c>
      <c r="E221" s="462"/>
      <c r="F221" s="462"/>
      <c r="G221" s="320"/>
      <c r="H221" s="344"/>
      <c r="I221" s="344"/>
      <c r="J221" s="344"/>
      <c r="K221" s="345"/>
      <c r="L221" s="344"/>
      <c r="M221" s="346">
        <v>11398.85</v>
      </c>
      <c r="N221" s="341"/>
      <c r="O221" s="347">
        <v>99739.94</v>
      </c>
      <c r="DI221" s="230"/>
      <c r="DJ221" s="230"/>
      <c r="DK221" s="230"/>
      <c r="DL221" s="230"/>
      <c r="DM221" s="230"/>
      <c r="DR221" s="230" t="s">
        <v>59</v>
      </c>
    </row>
    <row r="222" spans="1:123" customFormat="1" ht="23.25" x14ac:dyDescent="0.25">
      <c r="A222" s="319" t="s">
        <v>89</v>
      </c>
      <c r="B222" s="320" t="s">
        <v>257</v>
      </c>
      <c r="C222" s="387" t="s">
        <v>279</v>
      </c>
      <c r="D222" s="464" t="s">
        <v>280</v>
      </c>
      <c r="E222" s="464"/>
      <c r="F222" s="464"/>
      <c r="G222" s="320" t="s">
        <v>88</v>
      </c>
      <c r="H222" s="320">
        <v>-150</v>
      </c>
      <c r="I222" s="320" t="s">
        <v>41</v>
      </c>
      <c r="J222" s="320" t="s">
        <v>843</v>
      </c>
      <c r="K222" s="321" t="s">
        <v>281</v>
      </c>
      <c r="L222" s="320"/>
      <c r="M222" s="321" t="s">
        <v>844</v>
      </c>
      <c r="N222" s="320" t="s">
        <v>325</v>
      </c>
      <c r="O222" s="322" t="s">
        <v>845</v>
      </c>
      <c r="DI222" s="230"/>
      <c r="DJ222" s="230"/>
      <c r="DK222" s="230" t="s">
        <v>280</v>
      </c>
      <c r="DL222" s="230" t="s">
        <v>5</v>
      </c>
      <c r="DM222" s="230" t="s">
        <v>5</v>
      </c>
      <c r="DR222" s="230"/>
    </row>
    <row r="223" spans="1:123" customFormat="1" ht="15" x14ac:dyDescent="0.25">
      <c r="A223" s="325"/>
      <c r="B223" s="324"/>
      <c r="C223" s="388"/>
      <c r="D223" s="462" t="s">
        <v>59</v>
      </c>
      <c r="E223" s="462"/>
      <c r="F223" s="462"/>
      <c r="G223" s="320"/>
      <c r="H223" s="344"/>
      <c r="I223" s="344"/>
      <c r="J223" s="344"/>
      <c r="K223" s="345"/>
      <c r="L223" s="344"/>
      <c r="M223" s="346">
        <v>-6541.5</v>
      </c>
      <c r="N223" s="341"/>
      <c r="O223" s="347">
        <v>-57238.13</v>
      </c>
      <c r="DI223" s="230"/>
      <c r="DJ223" s="230"/>
      <c r="DK223" s="230"/>
      <c r="DL223" s="230"/>
      <c r="DM223" s="230"/>
      <c r="DR223" s="230" t="s">
        <v>59</v>
      </c>
    </row>
    <row r="224" spans="1:123" customFormat="1" ht="33.75" x14ac:dyDescent="0.25">
      <c r="A224" s="319" t="s">
        <v>90</v>
      </c>
      <c r="B224" s="320" t="s">
        <v>258</v>
      </c>
      <c r="C224" s="387" t="s">
        <v>713</v>
      </c>
      <c r="D224" s="464" t="s">
        <v>714</v>
      </c>
      <c r="E224" s="464"/>
      <c r="F224" s="464"/>
      <c r="G224" s="320" t="s">
        <v>94</v>
      </c>
      <c r="H224" s="320">
        <v>1.05</v>
      </c>
      <c r="I224" s="320" t="s">
        <v>41</v>
      </c>
      <c r="J224" s="320" t="s">
        <v>846</v>
      </c>
      <c r="K224" s="321" t="s">
        <v>716</v>
      </c>
      <c r="L224" s="320" t="s">
        <v>219</v>
      </c>
      <c r="M224" s="321" t="s">
        <v>847</v>
      </c>
      <c r="N224" s="320" t="s">
        <v>325</v>
      </c>
      <c r="O224" s="322" t="s">
        <v>848</v>
      </c>
      <c r="DI224" s="230"/>
      <c r="DJ224" s="230"/>
      <c r="DK224" s="230" t="s">
        <v>714</v>
      </c>
      <c r="DL224" s="230" t="s">
        <v>5</v>
      </c>
      <c r="DM224" s="230" t="s">
        <v>5</v>
      </c>
      <c r="DR224" s="230"/>
    </row>
    <row r="225" spans="1:123" customFormat="1" ht="15" x14ac:dyDescent="0.25">
      <c r="A225" s="323"/>
      <c r="B225" s="324"/>
      <c r="C225" s="388"/>
      <c r="D225" s="461" t="s">
        <v>719</v>
      </c>
      <c r="E225" s="461"/>
      <c r="F225" s="461"/>
      <c r="G225" s="461"/>
      <c r="H225" s="461"/>
      <c r="I225" s="461"/>
      <c r="J225" s="461"/>
      <c r="K225" s="461"/>
      <c r="L225" s="461"/>
      <c r="M225" s="461"/>
      <c r="N225" s="461"/>
      <c r="O225" s="467"/>
      <c r="DI225" s="230"/>
      <c r="DJ225" s="230"/>
      <c r="DK225" s="230"/>
      <c r="DL225" s="230"/>
      <c r="DM225" s="230"/>
      <c r="DR225" s="230"/>
      <c r="DS225" s="229" t="s">
        <v>719</v>
      </c>
    </row>
    <row r="226" spans="1:123" customFormat="1" ht="15" x14ac:dyDescent="0.25">
      <c r="A226" s="325"/>
      <c r="B226" s="326"/>
      <c r="C226" s="327"/>
      <c r="D226" s="465" t="s">
        <v>342</v>
      </c>
      <c r="E226" s="465"/>
      <c r="F226" s="465"/>
      <c r="G226" s="465"/>
      <c r="H226" s="465"/>
      <c r="I226" s="465"/>
      <c r="J226" s="465"/>
      <c r="K226" s="465"/>
      <c r="L226" s="465"/>
      <c r="M226" s="465"/>
      <c r="N226" s="465"/>
      <c r="O226" s="466"/>
      <c r="DI226" s="230"/>
      <c r="DJ226" s="230"/>
      <c r="DK226" s="230"/>
      <c r="DL226" s="230"/>
      <c r="DM226" s="230"/>
      <c r="DN226" s="229" t="s">
        <v>342</v>
      </c>
      <c r="DR226" s="230"/>
    </row>
    <row r="227" spans="1:123" customFormat="1" ht="15" x14ac:dyDescent="0.25">
      <c r="A227" s="325"/>
      <c r="B227" s="326"/>
      <c r="C227" s="327"/>
      <c r="D227" s="465" t="s">
        <v>134</v>
      </c>
      <c r="E227" s="465"/>
      <c r="F227" s="465"/>
      <c r="G227" s="465"/>
      <c r="H227" s="465"/>
      <c r="I227" s="465"/>
      <c r="J227" s="465"/>
      <c r="K227" s="465"/>
      <c r="L227" s="465"/>
      <c r="M227" s="465"/>
      <c r="N227" s="465"/>
      <c r="O227" s="466"/>
      <c r="DI227" s="230"/>
      <c r="DJ227" s="230"/>
      <c r="DK227" s="230"/>
      <c r="DL227" s="230"/>
      <c r="DM227" s="230"/>
      <c r="DN227" s="229" t="s">
        <v>134</v>
      </c>
      <c r="DR227" s="230"/>
    </row>
    <row r="228" spans="1:123" customFormat="1" ht="15" x14ac:dyDescent="0.25">
      <c r="A228" s="325"/>
      <c r="B228" s="324"/>
      <c r="C228" s="388"/>
      <c r="D228" s="462" t="s">
        <v>59</v>
      </c>
      <c r="E228" s="462"/>
      <c r="F228" s="462"/>
      <c r="G228" s="320"/>
      <c r="H228" s="344"/>
      <c r="I228" s="344"/>
      <c r="J228" s="344"/>
      <c r="K228" s="345"/>
      <c r="L228" s="344"/>
      <c r="M228" s="346">
        <v>44430.6</v>
      </c>
      <c r="N228" s="341"/>
      <c r="O228" s="347">
        <v>388767.75</v>
      </c>
      <c r="DI228" s="230"/>
      <c r="DJ228" s="230"/>
      <c r="DK228" s="230"/>
      <c r="DL228" s="230"/>
      <c r="DM228" s="230"/>
      <c r="DR228" s="230" t="s">
        <v>59</v>
      </c>
    </row>
    <row r="229" spans="1:123" customFormat="1" ht="23.25" x14ac:dyDescent="0.25">
      <c r="A229" s="319" t="s">
        <v>93</v>
      </c>
      <c r="B229" s="320" t="s">
        <v>259</v>
      </c>
      <c r="C229" s="387" t="s">
        <v>249</v>
      </c>
      <c r="D229" s="464" t="s">
        <v>250</v>
      </c>
      <c r="E229" s="464"/>
      <c r="F229" s="464"/>
      <c r="G229" s="320" t="s">
        <v>91</v>
      </c>
      <c r="H229" s="320">
        <v>-126</v>
      </c>
      <c r="I229" s="320" t="s">
        <v>41</v>
      </c>
      <c r="J229" s="320" t="s">
        <v>849</v>
      </c>
      <c r="K229" s="321" t="s">
        <v>251</v>
      </c>
      <c r="L229" s="320"/>
      <c r="M229" s="321" t="s">
        <v>850</v>
      </c>
      <c r="N229" s="320" t="s">
        <v>325</v>
      </c>
      <c r="O229" s="322" t="s">
        <v>851</v>
      </c>
      <c r="DI229" s="230"/>
      <c r="DJ229" s="230"/>
      <c r="DK229" s="230" t="s">
        <v>250</v>
      </c>
      <c r="DL229" s="230" t="s">
        <v>5</v>
      </c>
      <c r="DM229" s="230" t="s">
        <v>5</v>
      </c>
      <c r="DR229" s="230"/>
    </row>
    <row r="230" spans="1:123" customFormat="1" ht="15" x14ac:dyDescent="0.25">
      <c r="A230" s="325"/>
      <c r="B230" s="324"/>
      <c r="C230" s="388"/>
      <c r="D230" s="462" t="s">
        <v>59</v>
      </c>
      <c r="E230" s="462"/>
      <c r="F230" s="462"/>
      <c r="G230" s="320"/>
      <c r="H230" s="344"/>
      <c r="I230" s="344"/>
      <c r="J230" s="344"/>
      <c r="K230" s="345"/>
      <c r="L230" s="344"/>
      <c r="M230" s="346">
        <v>-44251.199999999997</v>
      </c>
      <c r="N230" s="341"/>
      <c r="O230" s="347">
        <v>-387198</v>
      </c>
      <c r="DI230" s="230"/>
      <c r="DJ230" s="230"/>
      <c r="DK230" s="230"/>
      <c r="DL230" s="230"/>
      <c r="DM230" s="230"/>
      <c r="DR230" s="230" t="s">
        <v>59</v>
      </c>
    </row>
    <row r="231" spans="1:123" customFormat="1" ht="33.75" x14ac:dyDescent="0.25">
      <c r="A231" s="319" t="s">
        <v>97</v>
      </c>
      <c r="B231" s="320" t="s">
        <v>260</v>
      </c>
      <c r="C231" s="387" t="s">
        <v>720</v>
      </c>
      <c r="D231" s="464" t="s">
        <v>721</v>
      </c>
      <c r="E231" s="464"/>
      <c r="F231" s="464"/>
      <c r="G231" s="320" t="s">
        <v>677</v>
      </c>
      <c r="H231" s="320">
        <v>5.32</v>
      </c>
      <c r="I231" s="320" t="s">
        <v>41</v>
      </c>
      <c r="J231" s="320" t="s">
        <v>852</v>
      </c>
      <c r="K231" s="321" t="s">
        <v>723</v>
      </c>
      <c r="L231" s="320" t="s">
        <v>219</v>
      </c>
      <c r="M231" s="321" t="s">
        <v>853</v>
      </c>
      <c r="N231" s="320" t="s">
        <v>325</v>
      </c>
      <c r="O231" s="322" t="s">
        <v>854</v>
      </c>
      <c r="DI231" s="230"/>
      <c r="DJ231" s="230"/>
      <c r="DK231" s="230" t="s">
        <v>721</v>
      </c>
      <c r="DL231" s="230" t="s">
        <v>5</v>
      </c>
      <c r="DM231" s="230" t="s">
        <v>5</v>
      </c>
      <c r="DR231" s="230"/>
    </row>
    <row r="232" spans="1:123" customFormat="1" ht="15" x14ac:dyDescent="0.25">
      <c r="A232" s="323"/>
      <c r="B232" s="324"/>
      <c r="C232" s="388"/>
      <c r="D232" s="461" t="s">
        <v>726</v>
      </c>
      <c r="E232" s="461"/>
      <c r="F232" s="461"/>
      <c r="G232" s="461"/>
      <c r="H232" s="461"/>
      <c r="I232" s="461"/>
      <c r="J232" s="461"/>
      <c r="K232" s="461"/>
      <c r="L232" s="461"/>
      <c r="M232" s="461"/>
      <c r="N232" s="461"/>
      <c r="O232" s="467"/>
      <c r="DI232" s="230"/>
      <c r="DJ232" s="230"/>
      <c r="DK232" s="230"/>
      <c r="DL232" s="230"/>
      <c r="DM232" s="230"/>
      <c r="DR232" s="230"/>
      <c r="DS232" s="229" t="s">
        <v>726</v>
      </c>
    </row>
    <row r="233" spans="1:123" customFormat="1" ht="15" x14ac:dyDescent="0.25">
      <c r="A233" s="325"/>
      <c r="B233" s="326"/>
      <c r="C233" s="327"/>
      <c r="D233" s="465" t="s">
        <v>342</v>
      </c>
      <c r="E233" s="465"/>
      <c r="F233" s="465"/>
      <c r="G233" s="465"/>
      <c r="H233" s="465"/>
      <c r="I233" s="465"/>
      <c r="J233" s="465"/>
      <c r="K233" s="465"/>
      <c r="L233" s="465"/>
      <c r="M233" s="465"/>
      <c r="N233" s="465"/>
      <c r="O233" s="466"/>
      <c r="DI233" s="230"/>
      <c r="DJ233" s="230"/>
      <c r="DK233" s="230"/>
      <c r="DL233" s="230"/>
      <c r="DM233" s="230"/>
      <c r="DN233" s="229" t="s">
        <v>342</v>
      </c>
      <c r="DR233" s="230"/>
    </row>
    <row r="234" spans="1:123" customFormat="1" ht="15" x14ac:dyDescent="0.25">
      <c r="A234" s="325"/>
      <c r="B234" s="326"/>
      <c r="C234" s="327"/>
      <c r="D234" s="465" t="s">
        <v>134</v>
      </c>
      <c r="E234" s="465"/>
      <c r="F234" s="465"/>
      <c r="G234" s="465"/>
      <c r="H234" s="465"/>
      <c r="I234" s="465"/>
      <c r="J234" s="465"/>
      <c r="K234" s="465"/>
      <c r="L234" s="465"/>
      <c r="M234" s="465"/>
      <c r="N234" s="465"/>
      <c r="O234" s="466"/>
      <c r="DI234" s="230"/>
      <c r="DJ234" s="230"/>
      <c r="DK234" s="230"/>
      <c r="DL234" s="230"/>
      <c r="DM234" s="230"/>
      <c r="DN234" s="229" t="s">
        <v>134</v>
      </c>
      <c r="DR234" s="230"/>
    </row>
    <row r="235" spans="1:123" customFormat="1" ht="15" x14ac:dyDescent="0.25">
      <c r="A235" s="325"/>
      <c r="B235" s="324"/>
      <c r="C235" s="388"/>
      <c r="D235" s="462" t="s">
        <v>59</v>
      </c>
      <c r="E235" s="462"/>
      <c r="F235" s="462"/>
      <c r="G235" s="320"/>
      <c r="H235" s="344"/>
      <c r="I235" s="344"/>
      <c r="J235" s="344"/>
      <c r="K235" s="345"/>
      <c r="L235" s="344"/>
      <c r="M235" s="346">
        <v>105625.82</v>
      </c>
      <c r="N235" s="341"/>
      <c r="O235" s="347">
        <v>924225.93</v>
      </c>
      <c r="DI235" s="230"/>
      <c r="DJ235" s="230"/>
      <c r="DK235" s="230"/>
      <c r="DL235" s="230"/>
      <c r="DM235" s="230"/>
      <c r="DR235" s="230" t="s">
        <v>59</v>
      </c>
    </row>
    <row r="236" spans="1:123" customFormat="1" ht="34.5" x14ac:dyDescent="0.25">
      <c r="A236" s="319" t="s">
        <v>99</v>
      </c>
      <c r="B236" s="320" t="s">
        <v>261</v>
      </c>
      <c r="C236" s="387" t="s">
        <v>282</v>
      </c>
      <c r="D236" s="464" t="s">
        <v>283</v>
      </c>
      <c r="E236" s="464"/>
      <c r="F236" s="464"/>
      <c r="G236" s="320" t="s">
        <v>88</v>
      </c>
      <c r="H236" s="320">
        <v>-150</v>
      </c>
      <c r="I236" s="320" t="s">
        <v>41</v>
      </c>
      <c r="J236" s="320" t="s">
        <v>843</v>
      </c>
      <c r="K236" s="321" t="s">
        <v>284</v>
      </c>
      <c r="L236" s="320"/>
      <c r="M236" s="321" t="s">
        <v>855</v>
      </c>
      <c r="N236" s="320" t="s">
        <v>325</v>
      </c>
      <c r="O236" s="322" t="s">
        <v>856</v>
      </c>
      <c r="DI236" s="230"/>
      <c r="DJ236" s="230"/>
      <c r="DK236" s="230" t="s">
        <v>283</v>
      </c>
      <c r="DL236" s="230" t="s">
        <v>5</v>
      </c>
      <c r="DM236" s="230" t="s">
        <v>5</v>
      </c>
      <c r="DR236" s="230"/>
    </row>
    <row r="237" spans="1:123" customFormat="1" ht="15" x14ac:dyDescent="0.25">
      <c r="A237" s="325"/>
      <c r="B237" s="324"/>
      <c r="C237" s="388"/>
      <c r="D237" s="462" t="s">
        <v>59</v>
      </c>
      <c r="E237" s="462"/>
      <c r="F237" s="462"/>
      <c r="G237" s="320"/>
      <c r="H237" s="344"/>
      <c r="I237" s="344"/>
      <c r="J237" s="344"/>
      <c r="K237" s="345"/>
      <c r="L237" s="344"/>
      <c r="M237" s="356">
        <v>-840</v>
      </c>
      <c r="N237" s="341"/>
      <c r="O237" s="347">
        <v>-7350</v>
      </c>
      <c r="DI237" s="230"/>
      <c r="DJ237" s="230"/>
      <c r="DK237" s="230"/>
      <c r="DL237" s="230"/>
      <c r="DM237" s="230"/>
      <c r="DR237" s="230" t="s">
        <v>59</v>
      </c>
    </row>
    <row r="238" spans="1:123" customFormat="1" ht="33.75" x14ac:dyDescent="0.25">
      <c r="A238" s="319" t="s">
        <v>269</v>
      </c>
      <c r="B238" s="320" t="s">
        <v>262</v>
      </c>
      <c r="C238" s="387" t="s">
        <v>729</v>
      </c>
      <c r="D238" s="464" t="s">
        <v>326</v>
      </c>
      <c r="E238" s="464"/>
      <c r="F238" s="464"/>
      <c r="G238" s="320" t="s">
        <v>88</v>
      </c>
      <c r="H238" s="320">
        <v>150</v>
      </c>
      <c r="I238" s="320" t="s">
        <v>41</v>
      </c>
      <c r="J238" s="320" t="s">
        <v>857</v>
      </c>
      <c r="K238" s="321" t="s">
        <v>731</v>
      </c>
      <c r="L238" s="320" t="s">
        <v>219</v>
      </c>
      <c r="M238" s="321" t="s">
        <v>858</v>
      </c>
      <c r="N238" s="320" t="s">
        <v>325</v>
      </c>
      <c r="O238" s="322" t="s">
        <v>859</v>
      </c>
      <c r="DI238" s="230"/>
      <c r="DJ238" s="230"/>
      <c r="DK238" s="230" t="s">
        <v>326</v>
      </c>
      <c r="DL238" s="230" t="s">
        <v>5</v>
      </c>
      <c r="DM238" s="230" t="s">
        <v>5</v>
      </c>
      <c r="DR238" s="230"/>
    </row>
    <row r="239" spans="1:123" customFormat="1" ht="15" x14ac:dyDescent="0.25">
      <c r="A239" s="323"/>
      <c r="B239" s="324"/>
      <c r="C239" s="388"/>
      <c r="D239" s="461" t="s">
        <v>734</v>
      </c>
      <c r="E239" s="461"/>
      <c r="F239" s="461"/>
      <c r="G239" s="461"/>
      <c r="H239" s="461"/>
      <c r="I239" s="461"/>
      <c r="J239" s="461"/>
      <c r="K239" s="461"/>
      <c r="L239" s="461"/>
      <c r="M239" s="461"/>
      <c r="N239" s="461"/>
      <c r="O239" s="467"/>
      <c r="DI239" s="230"/>
      <c r="DJ239" s="230"/>
      <c r="DK239" s="230"/>
      <c r="DL239" s="230"/>
      <c r="DM239" s="230"/>
      <c r="DR239" s="230"/>
      <c r="DS239" s="229" t="s">
        <v>734</v>
      </c>
    </row>
    <row r="240" spans="1:123" customFormat="1" ht="15" x14ac:dyDescent="0.25">
      <c r="A240" s="325"/>
      <c r="B240" s="326"/>
      <c r="C240" s="327"/>
      <c r="D240" s="465" t="s">
        <v>342</v>
      </c>
      <c r="E240" s="465"/>
      <c r="F240" s="465"/>
      <c r="G240" s="465"/>
      <c r="H240" s="465"/>
      <c r="I240" s="465"/>
      <c r="J240" s="465"/>
      <c r="K240" s="465"/>
      <c r="L240" s="465"/>
      <c r="M240" s="465"/>
      <c r="N240" s="465"/>
      <c r="O240" s="466"/>
      <c r="DI240" s="230"/>
      <c r="DJ240" s="230"/>
      <c r="DK240" s="230"/>
      <c r="DL240" s="230"/>
      <c r="DM240" s="230"/>
      <c r="DN240" s="229" t="s">
        <v>342</v>
      </c>
      <c r="DR240" s="230"/>
    </row>
    <row r="241" spans="1:123" customFormat="1" ht="15" x14ac:dyDescent="0.25">
      <c r="A241" s="325"/>
      <c r="B241" s="326"/>
      <c r="C241" s="327"/>
      <c r="D241" s="465" t="s">
        <v>134</v>
      </c>
      <c r="E241" s="465"/>
      <c r="F241" s="465"/>
      <c r="G241" s="465"/>
      <c r="H241" s="465"/>
      <c r="I241" s="465"/>
      <c r="J241" s="465"/>
      <c r="K241" s="465"/>
      <c r="L241" s="465"/>
      <c r="M241" s="465"/>
      <c r="N241" s="465"/>
      <c r="O241" s="466"/>
      <c r="DI241" s="230"/>
      <c r="DJ241" s="230"/>
      <c r="DK241" s="230"/>
      <c r="DL241" s="230"/>
      <c r="DM241" s="230"/>
      <c r="DN241" s="229" t="s">
        <v>134</v>
      </c>
      <c r="DR241" s="230"/>
    </row>
    <row r="242" spans="1:123" customFormat="1" ht="15" x14ac:dyDescent="0.25">
      <c r="A242" s="325"/>
      <c r="B242" s="324"/>
      <c r="C242" s="388"/>
      <c r="D242" s="462" t="s">
        <v>59</v>
      </c>
      <c r="E242" s="462"/>
      <c r="F242" s="462"/>
      <c r="G242" s="320"/>
      <c r="H242" s="344"/>
      <c r="I242" s="344"/>
      <c r="J242" s="344"/>
      <c r="K242" s="345"/>
      <c r="L242" s="344"/>
      <c r="M242" s="346">
        <v>1965.37</v>
      </c>
      <c r="N242" s="341"/>
      <c r="O242" s="347">
        <v>17196.990000000002</v>
      </c>
      <c r="DI242" s="230"/>
      <c r="DJ242" s="230"/>
      <c r="DK242" s="230"/>
      <c r="DL242" s="230"/>
      <c r="DM242" s="230"/>
      <c r="DR242" s="230" t="s">
        <v>59</v>
      </c>
    </row>
    <row r="243" spans="1:123" customFormat="1" ht="23.25" x14ac:dyDescent="0.25">
      <c r="A243" s="319" t="s">
        <v>270</v>
      </c>
      <c r="B243" s="320" t="s">
        <v>266</v>
      </c>
      <c r="C243" s="387" t="s">
        <v>285</v>
      </c>
      <c r="D243" s="464" t="s">
        <v>286</v>
      </c>
      <c r="E243" s="464"/>
      <c r="F243" s="464"/>
      <c r="G243" s="320" t="s">
        <v>88</v>
      </c>
      <c r="H243" s="320">
        <v>-150</v>
      </c>
      <c r="I243" s="320" t="s">
        <v>41</v>
      </c>
      <c r="J243" s="320" t="s">
        <v>843</v>
      </c>
      <c r="K243" s="321" t="s">
        <v>287</v>
      </c>
      <c r="L243" s="320"/>
      <c r="M243" s="321" t="s">
        <v>860</v>
      </c>
      <c r="N243" s="320" t="s">
        <v>325</v>
      </c>
      <c r="O243" s="322" t="s">
        <v>861</v>
      </c>
      <c r="DI243" s="230"/>
      <c r="DJ243" s="230"/>
      <c r="DK243" s="230" t="s">
        <v>286</v>
      </c>
      <c r="DL243" s="230" t="s">
        <v>5</v>
      </c>
      <c r="DM243" s="230" t="s">
        <v>5</v>
      </c>
      <c r="DR243" s="230"/>
    </row>
    <row r="244" spans="1:123" customFormat="1" ht="15" x14ac:dyDescent="0.25">
      <c r="A244" s="325"/>
      <c r="B244" s="324"/>
      <c r="C244" s="388"/>
      <c r="D244" s="462" t="s">
        <v>59</v>
      </c>
      <c r="E244" s="462"/>
      <c r="F244" s="462"/>
      <c r="G244" s="320"/>
      <c r="H244" s="344"/>
      <c r="I244" s="344"/>
      <c r="J244" s="344"/>
      <c r="K244" s="345"/>
      <c r="L244" s="344"/>
      <c r="M244" s="356">
        <v>-375</v>
      </c>
      <c r="N244" s="341"/>
      <c r="O244" s="347">
        <v>-3281.25</v>
      </c>
      <c r="DI244" s="230"/>
      <c r="DJ244" s="230"/>
      <c r="DK244" s="230"/>
      <c r="DL244" s="230"/>
      <c r="DM244" s="230"/>
      <c r="DR244" s="230" t="s">
        <v>59</v>
      </c>
    </row>
    <row r="245" spans="1:123" customFormat="1" ht="33.75" x14ac:dyDescent="0.25">
      <c r="A245" s="319" t="s">
        <v>252</v>
      </c>
      <c r="B245" s="320" t="s">
        <v>267</v>
      </c>
      <c r="C245" s="387" t="s">
        <v>737</v>
      </c>
      <c r="D245" s="464" t="s">
        <v>327</v>
      </c>
      <c r="E245" s="464"/>
      <c r="F245" s="464"/>
      <c r="G245" s="320" t="s">
        <v>88</v>
      </c>
      <c r="H245" s="320">
        <v>150</v>
      </c>
      <c r="I245" s="320" t="s">
        <v>41</v>
      </c>
      <c r="J245" s="320" t="s">
        <v>857</v>
      </c>
      <c r="K245" s="321" t="s">
        <v>738</v>
      </c>
      <c r="L245" s="320" t="s">
        <v>219</v>
      </c>
      <c r="M245" s="321" t="s">
        <v>862</v>
      </c>
      <c r="N245" s="320" t="s">
        <v>325</v>
      </c>
      <c r="O245" s="322" t="s">
        <v>863</v>
      </c>
      <c r="DI245" s="230"/>
      <c r="DJ245" s="230"/>
      <c r="DK245" s="230" t="s">
        <v>327</v>
      </c>
      <c r="DL245" s="230" t="s">
        <v>5</v>
      </c>
      <c r="DM245" s="230" t="s">
        <v>5</v>
      </c>
      <c r="DR245" s="230"/>
    </row>
    <row r="246" spans="1:123" customFormat="1" ht="15" x14ac:dyDescent="0.25">
      <c r="A246" s="323"/>
      <c r="B246" s="324"/>
      <c r="C246" s="388"/>
      <c r="D246" s="461" t="s">
        <v>741</v>
      </c>
      <c r="E246" s="461"/>
      <c r="F246" s="461"/>
      <c r="G246" s="461"/>
      <c r="H246" s="461"/>
      <c r="I246" s="461"/>
      <c r="J246" s="461"/>
      <c r="K246" s="461"/>
      <c r="L246" s="461"/>
      <c r="M246" s="461"/>
      <c r="N246" s="461"/>
      <c r="O246" s="467"/>
      <c r="DI246" s="230"/>
      <c r="DJ246" s="230"/>
      <c r="DK246" s="230"/>
      <c r="DL246" s="230"/>
      <c r="DM246" s="230"/>
      <c r="DR246" s="230"/>
      <c r="DS246" s="229" t="s">
        <v>741</v>
      </c>
    </row>
    <row r="247" spans="1:123" customFormat="1" ht="15" x14ac:dyDescent="0.25">
      <c r="A247" s="325"/>
      <c r="B247" s="326"/>
      <c r="C247" s="327"/>
      <c r="D247" s="465" t="s">
        <v>342</v>
      </c>
      <c r="E247" s="465"/>
      <c r="F247" s="465"/>
      <c r="G247" s="465"/>
      <c r="H247" s="465"/>
      <c r="I247" s="465"/>
      <c r="J247" s="465"/>
      <c r="K247" s="465"/>
      <c r="L247" s="465"/>
      <c r="M247" s="465"/>
      <c r="N247" s="465"/>
      <c r="O247" s="466"/>
      <c r="DI247" s="230"/>
      <c r="DJ247" s="230"/>
      <c r="DK247" s="230"/>
      <c r="DL247" s="230"/>
      <c r="DM247" s="230"/>
      <c r="DN247" s="229" t="s">
        <v>342</v>
      </c>
      <c r="DR247" s="230"/>
    </row>
    <row r="248" spans="1:123" customFormat="1" ht="15" x14ac:dyDescent="0.25">
      <c r="A248" s="325"/>
      <c r="B248" s="326"/>
      <c r="C248" s="327"/>
      <c r="D248" s="465" t="s">
        <v>134</v>
      </c>
      <c r="E248" s="465"/>
      <c r="F248" s="465"/>
      <c r="G248" s="465"/>
      <c r="H248" s="465"/>
      <c r="I248" s="465"/>
      <c r="J248" s="465"/>
      <c r="K248" s="465"/>
      <c r="L248" s="465"/>
      <c r="M248" s="465"/>
      <c r="N248" s="465"/>
      <c r="O248" s="466"/>
      <c r="DI248" s="230"/>
      <c r="DJ248" s="230"/>
      <c r="DK248" s="230"/>
      <c r="DL248" s="230"/>
      <c r="DM248" s="230"/>
      <c r="DN248" s="229" t="s">
        <v>134</v>
      </c>
      <c r="DR248" s="230"/>
    </row>
    <row r="249" spans="1:123" customFormat="1" ht="15" x14ac:dyDescent="0.25">
      <c r="A249" s="325"/>
      <c r="B249" s="324"/>
      <c r="C249" s="388"/>
      <c r="D249" s="462" t="s">
        <v>59</v>
      </c>
      <c r="E249" s="462"/>
      <c r="F249" s="462"/>
      <c r="G249" s="320"/>
      <c r="H249" s="344"/>
      <c r="I249" s="344"/>
      <c r="J249" s="344"/>
      <c r="K249" s="345"/>
      <c r="L249" s="344"/>
      <c r="M249" s="346">
        <v>1757.42</v>
      </c>
      <c r="N249" s="341"/>
      <c r="O249" s="347">
        <v>15377.43</v>
      </c>
      <c r="DI249" s="230"/>
      <c r="DJ249" s="230"/>
      <c r="DK249" s="230"/>
      <c r="DL249" s="230"/>
      <c r="DM249" s="230"/>
      <c r="DR249" s="230" t="s">
        <v>59</v>
      </c>
    </row>
    <row r="250" spans="1:123" customFormat="1" ht="34.5" x14ac:dyDescent="0.25">
      <c r="A250" s="319" t="s">
        <v>274</v>
      </c>
      <c r="B250" s="320" t="s">
        <v>238</v>
      </c>
      <c r="C250" s="387" t="s">
        <v>336</v>
      </c>
      <c r="D250" s="464" t="s">
        <v>337</v>
      </c>
      <c r="E250" s="464"/>
      <c r="F250" s="464"/>
      <c r="G250" s="320" t="s">
        <v>42</v>
      </c>
      <c r="H250" s="320">
        <v>1.9800000000000002E-2</v>
      </c>
      <c r="I250" s="320" t="s">
        <v>41</v>
      </c>
      <c r="J250" s="320" t="s">
        <v>864</v>
      </c>
      <c r="K250" s="321"/>
      <c r="L250" s="320"/>
      <c r="M250" s="321"/>
      <c r="N250" s="320"/>
      <c r="O250" s="322"/>
      <c r="DI250" s="230"/>
      <c r="DJ250" s="230"/>
      <c r="DK250" s="230" t="s">
        <v>337</v>
      </c>
      <c r="DL250" s="230" t="s">
        <v>5</v>
      </c>
      <c r="DM250" s="230" t="s">
        <v>5</v>
      </c>
      <c r="DR250" s="230"/>
    </row>
    <row r="251" spans="1:123" customFormat="1" ht="23.25" x14ac:dyDescent="0.25">
      <c r="A251" s="325"/>
      <c r="B251" s="326"/>
      <c r="C251" s="327" t="s">
        <v>548</v>
      </c>
      <c r="D251" s="465" t="s">
        <v>549</v>
      </c>
      <c r="E251" s="465"/>
      <c r="F251" s="465"/>
      <c r="G251" s="465"/>
      <c r="H251" s="465"/>
      <c r="I251" s="465"/>
      <c r="J251" s="465"/>
      <c r="K251" s="465"/>
      <c r="L251" s="465"/>
      <c r="M251" s="465"/>
      <c r="N251" s="465"/>
      <c r="O251" s="466"/>
      <c r="DI251" s="230"/>
      <c r="DJ251" s="230"/>
      <c r="DK251" s="230"/>
      <c r="DL251" s="230"/>
      <c r="DM251" s="230"/>
      <c r="DN251" s="229" t="s">
        <v>549</v>
      </c>
      <c r="DR251" s="230"/>
    </row>
    <row r="252" spans="1:123" customFormat="1" ht="23.25" x14ac:dyDescent="0.25">
      <c r="A252" s="325"/>
      <c r="B252" s="326"/>
      <c r="C252" s="327" t="s">
        <v>550</v>
      </c>
      <c r="D252" s="465" t="s">
        <v>551</v>
      </c>
      <c r="E252" s="465"/>
      <c r="F252" s="465"/>
      <c r="G252" s="465"/>
      <c r="H252" s="465"/>
      <c r="I252" s="465"/>
      <c r="J252" s="465"/>
      <c r="K252" s="465"/>
      <c r="L252" s="465"/>
      <c r="M252" s="465"/>
      <c r="N252" s="465"/>
      <c r="O252" s="466"/>
      <c r="DI252" s="230"/>
      <c r="DJ252" s="230"/>
      <c r="DK252" s="230"/>
      <c r="DL252" s="230"/>
      <c r="DM252" s="230"/>
      <c r="DN252" s="229" t="s">
        <v>551</v>
      </c>
      <c r="DR252" s="230"/>
    </row>
    <row r="253" spans="1:123" customFormat="1" ht="23.25" x14ac:dyDescent="0.25">
      <c r="A253" s="325"/>
      <c r="B253" s="326"/>
      <c r="C253" s="327" t="s">
        <v>43</v>
      </c>
      <c r="D253" s="465" t="s">
        <v>44</v>
      </c>
      <c r="E253" s="465"/>
      <c r="F253" s="465"/>
      <c r="G253" s="465"/>
      <c r="H253" s="465"/>
      <c r="I253" s="465"/>
      <c r="J253" s="465"/>
      <c r="K253" s="465"/>
      <c r="L253" s="465"/>
      <c r="M253" s="465"/>
      <c r="N253" s="465"/>
      <c r="O253" s="466"/>
      <c r="DI253" s="230"/>
      <c r="DJ253" s="230"/>
      <c r="DK253" s="230"/>
      <c r="DL253" s="230"/>
      <c r="DM253" s="230"/>
      <c r="DN253" s="229" t="s">
        <v>44</v>
      </c>
      <c r="DR253" s="230"/>
    </row>
    <row r="254" spans="1:123" customFormat="1" ht="57" x14ac:dyDescent="0.25">
      <c r="A254" s="325"/>
      <c r="B254" s="326"/>
      <c r="C254" s="327" t="s">
        <v>45</v>
      </c>
      <c r="D254" s="465" t="s">
        <v>46</v>
      </c>
      <c r="E254" s="465"/>
      <c r="F254" s="465"/>
      <c r="G254" s="465"/>
      <c r="H254" s="465"/>
      <c r="I254" s="465"/>
      <c r="J254" s="465"/>
      <c r="K254" s="465"/>
      <c r="L254" s="465"/>
      <c r="M254" s="465"/>
      <c r="N254" s="465"/>
      <c r="O254" s="466"/>
      <c r="DI254" s="230"/>
      <c r="DJ254" s="230"/>
      <c r="DK254" s="230"/>
      <c r="DL254" s="230"/>
      <c r="DM254" s="230"/>
      <c r="DN254" s="229" t="s">
        <v>46</v>
      </c>
      <c r="DR254" s="230"/>
    </row>
    <row r="255" spans="1:123" customFormat="1" ht="15" x14ac:dyDescent="0.25">
      <c r="A255" s="325"/>
      <c r="B255" s="328"/>
      <c r="C255" s="327" t="s">
        <v>41</v>
      </c>
      <c r="D255" s="461" t="s">
        <v>47</v>
      </c>
      <c r="E255" s="461"/>
      <c r="F255" s="461"/>
      <c r="G255" s="329"/>
      <c r="H255" s="330"/>
      <c r="I255" s="330"/>
      <c r="J255" s="330"/>
      <c r="K255" s="348">
        <v>1107.95</v>
      </c>
      <c r="L255" s="336">
        <v>1.66635</v>
      </c>
      <c r="M255" s="331">
        <v>36.56</v>
      </c>
      <c r="N255" s="332">
        <v>46.99</v>
      </c>
      <c r="O255" s="333">
        <v>1717.95</v>
      </c>
      <c r="DI255" s="230"/>
      <c r="DJ255" s="230"/>
      <c r="DK255" s="230"/>
      <c r="DL255" s="230"/>
      <c r="DM255" s="230"/>
      <c r="DO255" s="229" t="s">
        <v>47</v>
      </c>
      <c r="DR255" s="230"/>
    </row>
    <row r="256" spans="1:123" customFormat="1" ht="15" x14ac:dyDescent="0.25">
      <c r="A256" s="325"/>
      <c r="B256" s="328"/>
      <c r="C256" s="327" t="s">
        <v>25</v>
      </c>
      <c r="D256" s="461" t="s">
        <v>48</v>
      </c>
      <c r="E256" s="461"/>
      <c r="F256" s="461"/>
      <c r="G256" s="329"/>
      <c r="H256" s="330"/>
      <c r="I256" s="330"/>
      <c r="J256" s="330"/>
      <c r="K256" s="348">
        <v>12533.99</v>
      </c>
      <c r="L256" s="336">
        <v>1.81125</v>
      </c>
      <c r="M256" s="331">
        <v>449.5</v>
      </c>
      <c r="N256" s="332">
        <v>14.01</v>
      </c>
      <c r="O256" s="333">
        <v>6297.5</v>
      </c>
      <c r="DI256" s="230"/>
      <c r="DJ256" s="230"/>
      <c r="DK256" s="230"/>
      <c r="DL256" s="230"/>
      <c r="DM256" s="230"/>
      <c r="DO256" s="229" t="s">
        <v>48</v>
      </c>
      <c r="DR256" s="230"/>
    </row>
    <row r="257" spans="1:123" customFormat="1" ht="15" x14ac:dyDescent="0.25">
      <c r="A257" s="325"/>
      <c r="B257" s="328"/>
      <c r="C257" s="327" t="s">
        <v>49</v>
      </c>
      <c r="D257" s="461" t="s">
        <v>50</v>
      </c>
      <c r="E257" s="461"/>
      <c r="F257" s="461"/>
      <c r="G257" s="329"/>
      <c r="H257" s="330"/>
      <c r="I257" s="330"/>
      <c r="J257" s="330"/>
      <c r="K257" s="331">
        <v>820.22</v>
      </c>
      <c r="L257" s="336">
        <v>1.81125</v>
      </c>
      <c r="M257" s="331">
        <v>29.42</v>
      </c>
      <c r="N257" s="332">
        <v>46.99</v>
      </c>
      <c r="O257" s="333">
        <v>1382.45</v>
      </c>
      <c r="DI257" s="230"/>
      <c r="DJ257" s="230"/>
      <c r="DK257" s="230"/>
      <c r="DL257" s="230"/>
      <c r="DM257" s="230"/>
      <c r="DO257" s="229" t="s">
        <v>50</v>
      </c>
      <c r="DR257" s="230"/>
    </row>
    <row r="258" spans="1:123" customFormat="1" ht="15" x14ac:dyDescent="0.25">
      <c r="A258" s="325"/>
      <c r="B258" s="328"/>
      <c r="C258" s="327" t="s">
        <v>51</v>
      </c>
      <c r="D258" s="461" t="s">
        <v>52</v>
      </c>
      <c r="E258" s="461"/>
      <c r="F258" s="461"/>
      <c r="G258" s="329"/>
      <c r="H258" s="330"/>
      <c r="I258" s="330"/>
      <c r="J258" s="330"/>
      <c r="K258" s="348">
        <v>230267.7</v>
      </c>
      <c r="L258" s="330"/>
      <c r="M258" s="348">
        <v>4559.3</v>
      </c>
      <c r="N258" s="332">
        <v>8.75</v>
      </c>
      <c r="O258" s="333">
        <v>39893.879999999997</v>
      </c>
      <c r="DI258" s="230"/>
      <c r="DJ258" s="230"/>
      <c r="DK258" s="230"/>
      <c r="DL258" s="230"/>
      <c r="DM258" s="230"/>
      <c r="DO258" s="229" t="s">
        <v>52</v>
      </c>
      <c r="DR258" s="230"/>
    </row>
    <row r="259" spans="1:123" customFormat="1" ht="15" x14ac:dyDescent="0.25">
      <c r="A259" s="334"/>
      <c r="B259" s="328"/>
      <c r="C259" s="327"/>
      <c r="D259" s="461" t="s">
        <v>53</v>
      </c>
      <c r="E259" s="461"/>
      <c r="F259" s="461"/>
      <c r="G259" s="329" t="s">
        <v>54</v>
      </c>
      <c r="H259" s="332">
        <v>134.46</v>
      </c>
      <c r="I259" s="336">
        <v>1.66635</v>
      </c>
      <c r="J259" s="353">
        <v>4.4363368999999997</v>
      </c>
      <c r="K259" s="337"/>
      <c r="L259" s="330"/>
      <c r="M259" s="337"/>
      <c r="N259" s="330"/>
      <c r="O259" s="338"/>
      <c r="DI259" s="230"/>
      <c r="DJ259" s="230"/>
      <c r="DK259" s="230"/>
      <c r="DL259" s="230"/>
      <c r="DM259" s="230"/>
      <c r="DP259" s="229" t="s">
        <v>53</v>
      </c>
      <c r="DR259" s="230"/>
    </row>
    <row r="260" spans="1:123" customFormat="1" ht="15" x14ac:dyDescent="0.25">
      <c r="A260" s="334"/>
      <c r="B260" s="328"/>
      <c r="C260" s="327"/>
      <c r="D260" s="461" t="s">
        <v>55</v>
      </c>
      <c r="E260" s="461"/>
      <c r="F260" s="461"/>
      <c r="G260" s="329" t="s">
        <v>54</v>
      </c>
      <c r="H260" s="332">
        <v>54.89</v>
      </c>
      <c r="I260" s="336">
        <v>1.81125</v>
      </c>
      <c r="J260" s="353">
        <v>1.9685063</v>
      </c>
      <c r="K260" s="337"/>
      <c r="L260" s="330"/>
      <c r="M260" s="337"/>
      <c r="N260" s="330"/>
      <c r="O260" s="338"/>
      <c r="DI260" s="230"/>
      <c r="DJ260" s="230"/>
      <c r="DK260" s="230"/>
      <c r="DL260" s="230"/>
      <c r="DM260" s="230"/>
      <c r="DP260" s="229" t="s">
        <v>55</v>
      </c>
      <c r="DR260" s="230"/>
    </row>
    <row r="261" spans="1:123" customFormat="1" ht="15" x14ac:dyDescent="0.25">
      <c r="A261" s="339"/>
      <c r="B261" s="329"/>
      <c r="C261" s="327"/>
      <c r="D261" s="463" t="s">
        <v>56</v>
      </c>
      <c r="E261" s="463"/>
      <c r="F261" s="463"/>
      <c r="G261" s="340"/>
      <c r="H261" s="341"/>
      <c r="I261" s="341"/>
      <c r="J261" s="341"/>
      <c r="K261" s="351">
        <v>243909.64</v>
      </c>
      <c r="L261" s="341"/>
      <c r="M261" s="351">
        <v>5045.3599999999997</v>
      </c>
      <c r="N261" s="341"/>
      <c r="O261" s="343">
        <v>47909.33</v>
      </c>
      <c r="DI261" s="230"/>
      <c r="DJ261" s="230"/>
      <c r="DK261" s="230"/>
      <c r="DL261" s="230"/>
      <c r="DM261" s="230"/>
      <c r="DQ261" s="229" t="s">
        <v>56</v>
      </c>
      <c r="DR261" s="230"/>
    </row>
    <row r="262" spans="1:123" customFormat="1" ht="15" x14ac:dyDescent="0.25">
      <c r="A262" s="334"/>
      <c r="B262" s="328"/>
      <c r="C262" s="327"/>
      <c r="D262" s="461" t="s">
        <v>57</v>
      </c>
      <c r="E262" s="461"/>
      <c r="F262" s="461"/>
      <c r="G262" s="329"/>
      <c r="H262" s="330"/>
      <c r="I262" s="330"/>
      <c r="J262" s="330"/>
      <c r="K262" s="337"/>
      <c r="L262" s="330"/>
      <c r="M262" s="331">
        <v>65.98</v>
      </c>
      <c r="N262" s="330"/>
      <c r="O262" s="333">
        <v>3100.4</v>
      </c>
      <c r="DI262" s="230"/>
      <c r="DJ262" s="230"/>
      <c r="DK262" s="230"/>
      <c r="DL262" s="230"/>
      <c r="DM262" s="230"/>
      <c r="DP262" s="229" t="s">
        <v>57</v>
      </c>
      <c r="DR262" s="230"/>
    </row>
    <row r="263" spans="1:123" customFormat="1" ht="33.75" x14ac:dyDescent="0.25">
      <c r="A263" s="334"/>
      <c r="B263" s="328"/>
      <c r="C263" s="327" t="s">
        <v>240</v>
      </c>
      <c r="D263" s="461" t="s">
        <v>241</v>
      </c>
      <c r="E263" s="461"/>
      <c r="F263" s="461"/>
      <c r="G263" s="329" t="s">
        <v>58</v>
      </c>
      <c r="H263" s="335">
        <v>109</v>
      </c>
      <c r="I263" s="330"/>
      <c r="J263" s="335">
        <v>109</v>
      </c>
      <c r="K263" s="337"/>
      <c r="L263" s="330"/>
      <c r="M263" s="331">
        <v>71.92</v>
      </c>
      <c r="N263" s="330"/>
      <c r="O263" s="333">
        <v>3379.44</v>
      </c>
      <c r="DI263" s="230"/>
      <c r="DJ263" s="230"/>
      <c r="DK263" s="230"/>
      <c r="DL263" s="230"/>
      <c r="DM263" s="230"/>
      <c r="DP263" s="229" t="s">
        <v>241</v>
      </c>
      <c r="DR263" s="230"/>
    </row>
    <row r="264" spans="1:123" customFormat="1" ht="56.25" x14ac:dyDescent="0.25">
      <c r="A264" s="334"/>
      <c r="B264" s="328"/>
      <c r="C264" s="327" t="s">
        <v>242</v>
      </c>
      <c r="D264" s="461" t="s">
        <v>243</v>
      </c>
      <c r="E264" s="461"/>
      <c r="F264" s="461"/>
      <c r="G264" s="329" t="s">
        <v>58</v>
      </c>
      <c r="H264" s="335">
        <v>65</v>
      </c>
      <c r="I264" s="332">
        <v>0.85</v>
      </c>
      <c r="J264" s="332">
        <v>55.25</v>
      </c>
      <c r="K264" s="337"/>
      <c r="L264" s="330"/>
      <c r="M264" s="331">
        <v>36.450000000000003</v>
      </c>
      <c r="N264" s="330"/>
      <c r="O264" s="333">
        <v>1712.97</v>
      </c>
      <c r="DI264" s="230"/>
      <c r="DJ264" s="230"/>
      <c r="DK264" s="230"/>
      <c r="DL264" s="230"/>
      <c r="DM264" s="230"/>
      <c r="DP264" s="229" t="s">
        <v>243</v>
      </c>
      <c r="DR264" s="230"/>
    </row>
    <row r="265" spans="1:123" customFormat="1" ht="15" x14ac:dyDescent="0.25">
      <c r="A265" s="325"/>
      <c r="B265" s="324"/>
      <c r="C265" s="388"/>
      <c r="D265" s="462" t="s">
        <v>59</v>
      </c>
      <c r="E265" s="462"/>
      <c r="F265" s="462"/>
      <c r="G265" s="320"/>
      <c r="H265" s="344"/>
      <c r="I265" s="344"/>
      <c r="J265" s="344"/>
      <c r="K265" s="345"/>
      <c r="L265" s="344"/>
      <c r="M265" s="346">
        <v>5153.7299999999996</v>
      </c>
      <c r="N265" s="341"/>
      <c r="O265" s="347">
        <v>53001.74</v>
      </c>
      <c r="DI265" s="230"/>
      <c r="DJ265" s="230"/>
      <c r="DK265" s="230"/>
      <c r="DL265" s="230"/>
      <c r="DM265" s="230"/>
      <c r="DR265" s="230" t="s">
        <v>59</v>
      </c>
    </row>
    <row r="266" spans="1:123" customFormat="1" ht="45.75" x14ac:dyDescent="0.25">
      <c r="A266" s="319" t="s">
        <v>275</v>
      </c>
      <c r="B266" s="320" t="s">
        <v>244</v>
      </c>
      <c r="C266" s="387" t="s">
        <v>288</v>
      </c>
      <c r="D266" s="464" t="s">
        <v>289</v>
      </c>
      <c r="E266" s="464"/>
      <c r="F266" s="464"/>
      <c r="G266" s="320" t="s">
        <v>67</v>
      </c>
      <c r="H266" s="320">
        <v>-23.17</v>
      </c>
      <c r="I266" s="320" t="s">
        <v>41</v>
      </c>
      <c r="J266" s="320" t="s">
        <v>865</v>
      </c>
      <c r="K266" s="321" t="s">
        <v>290</v>
      </c>
      <c r="L266" s="320"/>
      <c r="M266" s="321" t="s">
        <v>866</v>
      </c>
      <c r="N266" s="320" t="s">
        <v>325</v>
      </c>
      <c r="O266" s="322" t="s">
        <v>867</v>
      </c>
      <c r="DI266" s="230"/>
      <c r="DJ266" s="230"/>
      <c r="DK266" s="230" t="s">
        <v>289</v>
      </c>
      <c r="DL266" s="230" t="s">
        <v>5</v>
      </c>
      <c r="DM266" s="230" t="s">
        <v>5</v>
      </c>
      <c r="DR266" s="230"/>
    </row>
    <row r="267" spans="1:123" customFormat="1" ht="15" x14ac:dyDescent="0.25">
      <c r="A267" s="325"/>
      <c r="B267" s="324"/>
      <c r="C267" s="388"/>
      <c r="D267" s="462" t="s">
        <v>59</v>
      </c>
      <c r="E267" s="462"/>
      <c r="F267" s="462"/>
      <c r="G267" s="320"/>
      <c r="H267" s="344"/>
      <c r="I267" s="344"/>
      <c r="J267" s="344"/>
      <c r="K267" s="345"/>
      <c r="L267" s="344"/>
      <c r="M267" s="346">
        <v>-4560.09</v>
      </c>
      <c r="N267" s="341"/>
      <c r="O267" s="347">
        <v>-39900.79</v>
      </c>
      <c r="DI267" s="230"/>
      <c r="DJ267" s="230"/>
      <c r="DK267" s="230"/>
      <c r="DL267" s="230"/>
      <c r="DM267" s="230"/>
      <c r="DR267" s="230" t="s">
        <v>59</v>
      </c>
    </row>
    <row r="268" spans="1:123" customFormat="1" ht="22.5" x14ac:dyDescent="0.25">
      <c r="A268" s="319" t="s">
        <v>253</v>
      </c>
      <c r="B268" s="320" t="s">
        <v>245</v>
      </c>
      <c r="C268" s="387" t="s">
        <v>665</v>
      </c>
      <c r="D268" s="464" t="s">
        <v>339</v>
      </c>
      <c r="E268" s="464"/>
      <c r="F268" s="464"/>
      <c r="G268" s="320" t="s">
        <v>67</v>
      </c>
      <c r="H268" s="320">
        <v>38.5</v>
      </c>
      <c r="I268" s="320" t="s">
        <v>41</v>
      </c>
      <c r="J268" s="320" t="s">
        <v>868</v>
      </c>
      <c r="K268" s="321" t="s">
        <v>667</v>
      </c>
      <c r="L268" s="320" t="s">
        <v>219</v>
      </c>
      <c r="M268" s="321" t="s">
        <v>869</v>
      </c>
      <c r="N268" s="320" t="s">
        <v>325</v>
      </c>
      <c r="O268" s="322" t="s">
        <v>870</v>
      </c>
      <c r="DI268" s="230"/>
      <c r="DJ268" s="230"/>
      <c r="DK268" s="230" t="s">
        <v>339</v>
      </c>
      <c r="DL268" s="230" t="s">
        <v>5</v>
      </c>
      <c r="DM268" s="230" t="s">
        <v>5</v>
      </c>
      <c r="DR268" s="230"/>
    </row>
    <row r="269" spans="1:123" customFormat="1" ht="15" x14ac:dyDescent="0.25">
      <c r="A269" s="323"/>
      <c r="B269" s="324"/>
      <c r="C269" s="388"/>
      <c r="D269" s="461" t="s">
        <v>671</v>
      </c>
      <c r="E269" s="461"/>
      <c r="F269" s="461"/>
      <c r="G269" s="461"/>
      <c r="H269" s="461"/>
      <c r="I269" s="461"/>
      <c r="J269" s="461"/>
      <c r="K269" s="461"/>
      <c r="L269" s="461"/>
      <c r="M269" s="461"/>
      <c r="N269" s="461"/>
      <c r="O269" s="467"/>
      <c r="DI269" s="230"/>
      <c r="DJ269" s="230"/>
      <c r="DK269" s="230"/>
      <c r="DL269" s="230"/>
      <c r="DM269" s="230"/>
      <c r="DR269" s="230"/>
      <c r="DS269" s="229" t="s">
        <v>671</v>
      </c>
    </row>
    <row r="270" spans="1:123" customFormat="1" ht="15" x14ac:dyDescent="0.25">
      <c r="A270" s="325"/>
      <c r="B270" s="326"/>
      <c r="C270" s="327"/>
      <c r="D270" s="465" t="s">
        <v>342</v>
      </c>
      <c r="E270" s="465"/>
      <c r="F270" s="465"/>
      <c r="G270" s="465"/>
      <c r="H270" s="465"/>
      <c r="I270" s="465"/>
      <c r="J270" s="465"/>
      <c r="K270" s="465"/>
      <c r="L270" s="465"/>
      <c r="M270" s="465"/>
      <c r="N270" s="465"/>
      <c r="O270" s="466"/>
      <c r="DI270" s="230"/>
      <c r="DJ270" s="230"/>
      <c r="DK270" s="230"/>
      <c r="DL270" s="230"/>
      <c r="DM270" s="230"/>
      <c r="DN270" s="229" t="s">
        <v>342</v>
      </c>
      <c r="DR270" s="230"/>
    </row>
    <row r="271" spans="1:123" customFormat="1" ht="15" x14ac:dyDescent="0.25">
      <c r="A271" s="325"/>
      <c r="B271" s="326"/>
      <c r="C271" s="327"/>
      <c r="D271" s="465" t="s">
        <v>134</v>
      </c>
      <c r="E271" s="465"/>
      <c r="F271" s="465"/>
      <c r="G271" s="465"/>
      <c r="H271" s="465"/>
      <c r="I271" s="465"/>
      <c r="J271" s="465"/>
      <c r="K271" s="465"/>
      <c r="L271" s="465"/>
      <c r="M271" s="465"/>
      <c r="N271" s="465"/>
      <c r="O271" s="466"/>
      <c r="DI271" s="230"/>
      <c r="DJ271" s="230"/>
      <c r="DK271" s="230"/>
      <c r="DL271" s="230"/>
      <c r="DM271" s="230"/>
      <c r="DN271" s="229" t="s">
        <v>134</v>
      </c>
      <c r="DR271" s="230"/>
    </row>
    <row r="272" spans="1:123" customFormat="1" ht="15" x14ac:dyDescent="0.25">
      <c r="A272" s="325"/>
      <c r="B272" s="324"/>
      <c r="C272" s="388"/>
      <c r="D272" s="462" t="s">
        <v>59</v>
      </c>
      <c r="E272" s="462"/>
      <c r="F272" s="462"/>
      <c r="G272" s="320"/>
      <c r="H272" s="344"/>
      <c r="I272" s="344"/>
      <c r="J272" s="344"/>
      <c r="K272" s="345"/>
      <c r="L272" s="344"/>
      <c r="M272" s="346">
        <v>21020.95</v>
      </c>
      <c r="N272" s="341"/>
      <c r="O272" s="347">
        <v>183933.31</v>
      </c>
      <c r="DI272" s="230"/>
      <c r="DJ272" s="230"/>
      <c r="DK272" s="230"/>
      <c r="DL272" s="230"/>
      <c r="DM272" s="230"/>
      <c r="DR272" s="230" t="s">
        <v>59</v>
      </c>
    </row>
    <row r="273" spans="1:122" customFormat="1" ht="34.5" x14ac:dyDescent="0.25">
      <c r="A273" s="319" t="s">
        <v>254</v>
      </c>
      <c r="B273" s="320" t="s">
        <v>871</v>
      </c>
      <c r="C273" s="387" t="s">
        <v>872</v>
      </c>
      <c r="D273" s="464" t="s">
        <v>873</v>
      </c>
      <c r="E273" s="464"/>
      <c r="F273" s="464"/>
      <c r="G273" s="320" t="s">
        <v>248</v>
      </c>
      <c r="H273" s="320">
        <v>0.25</v>
      </c>
      <c r="I273" s="320" t="s">
        <v>41</v>
      </c>
      <c r="J273" s="320" t="s">
        <v>874</v>
      </c>
      <c r="K273" s="321"/>
      <c r="L273" s="320"/>
      <c r="M273" s="321"/>
      <c r="N273" s="320"/>
      <c r="O273" s="322"/>
      <c r="DI273" s="230"/>
      <c r="DJ273" s="230"/>
      <c r="DK273" s="230" t="s">
        <v>873</v>
      </c>
      <c r="DL273" s="230" t="s">
        <v>5</v>
      </c>
      <c r="DM273" s="230" t="s">
        <v>5</v>
      </c>
      <c r="DR273" s="230"/>
    </row>
    <row r="274" spans="1:122" customFormat="1" ht="23.25" x14ac:dyDescent="0.25">
      <c r="A274" s="325"/>
      <c r="B274" s="326"/>
      <c r="C274" s="327" t="s">
        <v>43</v>
      </c>
      <c r="D274" s="465" t="s">
        <v>44</v>
      </c>
      <c r="E274" s="465"/>
      <c r="F274" s="465"/>
      <c r="G274" s="465"/>
      <c r="H274" s="465"/>
      <c r="I274" s="465"/>
      <c r="J274" s="465"/>
      <c r="K274" s="465"/>
      <c r="L274" s="465"/>
      <c r="M274" s="465"/>
      <c r="N274" s="465"/>
      <c r="O274" s="466"/>
      <c r="DI274" s="230"/>
      <c r="DJ274" s="230"/>
      <c r="DK274" s="230"/>
      <c r="DL274" s="230"/>
      <c r="DM274" s="230"/>
      <c r="DN274" s="229" t="s">
        <v>44</v>
      </c>
      <c r="DR274" s="230"/>
    </row>
    <row r="275" spans="1:122" customFormat="1" ht="57" x14ac:dyDescent="0.25">
      <c r="A275" s="325"/>
      <c r="B275" s="326"/>
      <c r="C275" s="327" t="s">
        <v>45</v>
      </c>
      <c r="D275" s="465" t="s">
        <v>46</v>
      </c>
      <c r="E275" s="465"/>
      <c r="F275" s="465"/>
      <c r="G275" s="465"/>
      <c r="H275" s="465"/>
      <c r="I275" s="465"/>
      <c r="J275" s="465"/>
      <c r="K275" s="465"/>
      <c r="L275" s="465"/>
      <c r="M275" s="465"/>
      <c r="N275" s="465"/>
      <c r="O275" s="466"/>
      <c r="DI275" s="230"/>
      <c r="DJ275" s="230"/>
      <c r="DK275" s="230"/>
      <c r="DL275" s="230"/>
      <c r="DM275" s="230"/>
      <c r="DN275" s="229" t="s">
        <v>46</v>
      </c>
      <c r="DR275" s="230"/>
    </row>
    <row r="276" spans="1:122" customFormat="1" ht="15" x14ac:dyDescent="0.25">
      <c r="A276" s="325"/>
      <c r="B276" s="328"/>
      <c r="C276" s="327" t="s">
        <v>41</v>
      </c>
      <c r="D276" s="461" t="s">
        <v>47</v>
      </c>
      <c r="E276" s="461"/>
      <c r="F276" s="461"/>
      <c r="G276" s="329"/>
      <c r="H276" s="330"/>
      <c r="I276" s="330"/>
      <c r="J276" s="330"/>
      <c r="K276" s="348">
        <v>9729</v>
      </c>
      <c r="L276" s="354">
        <v>1.3225</v>
      </c>
      <c r="M276" s="348">
        <v>3216.65</v>
      </c>
      <c r="N276" s="332">
        <v>46.99</v>
      </c>
      <c r="O276" s="333">
        <v>151150.38</v>
      </c>
      <c r="DI276" s="230"/>
      <c r="DJ276" s="230"/>
      <c r="DK276" s="230"/>
      <c r="DL276" s="230"/>
      <c r="DM276" s="230"/>
      <c r="DO276" s="229" t="s">
        <v>47</v>
      </c>
      <c r="DR276" s="230"/>
    </row>
    <row r="277" spans="1:122" customFormat="1" ht="15" x14ac:dyDescent="0.25">
      <c r="A277" s="325"/>
      <c r="B277" s="328"/>
      <c r="C277" s="327" t="s">
        <v>25</v>
      </c>
      <c r="D277" s="461" t="s">
        <v>48</v>
      </c>
      <c r="E277" s="461"/>
      <c r="F277" s="461"/>
      <c r="G277" s="329"/>
      <c r="H277" s="330"/>
      <c r="I277" s="330"/>
      <c r="J277" s="330"/>
      <c r="K277" s="331">
        <v>636.53</v>
      </c>
      <c r="L277" s="354">
        <v>1.4375</v>
      </c>
      <c r="M277" s="331">
        <v>228.75</v>
      </c>
      <c r="N277" s="332">
        <v>14.01</v>
      </c>
      <c r="O277" s="333">
        <v>3204.79</v>
      </c>
      <c r="DI277" s="230"/>
      <c r="DJ277" s="230"/>
      <c r="DK277" s="230"/>
      <c r="DL277" s="230"/>
      <c r="DM277" s="230"/>
      <c r="DO277" s="229" t="s">
        <v>48</v>
      </c>
      <c r="DR277" s="230"/>
    </row>
    <row r="278" spans="1:122" customFormat="1" ht="15" x14ac:dyDescent="0.25">
      <c r="A278" s="325"/>
      <c r="B278" s="328"/>
      <c r="C278" s="327" t="s">
        <v>49</v>
      </c>
      <c r="D278" s="461" t="s">
        <v>50</v>
      </c>
      <c r="E278" s="461"/>
      <c r="F278" s="461"/>
      <c r="G278" s="329"/>
      <c r="H278" s="330"/>
      <c r="I278" s="330"/>
      <c r="J278" s="330"/>
      <c r="K278" s="331">
        <v>70.02</v>
      </c>
      <c r="L278" s="354">
        <v>1.4375</v>
      </c>
      <c r="M278" s="331">
        <v>25.16</v>
      </c>
      <c r="N278" s="332">
        <v>46.99</v>
      </c>
      <c r="O278" s="333">
        <v>1182.27</v>
      </c>
      <c r="DI278" s="230"/>
      <c r="DJ278" s="230"/>
      <c r="DK278" s="230"/>
      <c r="DL278" s="230"/>
      <c r="DM278" s="230"/>
      <c r="DO278" s="229" t="s">
        <v>50</v>
      </c>
      <c r="DR278" s="230"/>
    </row>
    <row r="279" spans="1:122" customFormat="1" ht="15" x14ac:dyDescent="0.25">
      <c r="A279" s="334"/>
      <c r="B279" s="328"/>
      <c r="C279" s="327"/>
      <c r="D279" s="461" t="s">
        <v>53</v>
      </c>
      <c r="E279" s="461"/>
      <c r="F279" s="461"/>
      <c r="G279" s="329" t="s">
        <v>54</v>
      </c>
      <c r="H279" s="335">
        <v>1150</v>
      </c>
      <c r="I279" s="354">
        <v>1.3225</v>
      </c>
      <c r="J279" s="336">
        <v>380.21875</v>
      </c>
      <c r="K279" s="337"/>
      <c r="L279" s="330"/>
      <c r="M279" s="337"/>
      <c r="N279" s="330"/>
      <c r="O279" s="338"/>
      <c r="DI279" s="230"/>
      <c r="DJ279" s="230"/>
      <c r="DK279" s="230"/>
      <c r="DL279" s="230"/>
      <c r="DM279" s="230"/>
      <c r="DP279" s="229" t="s">
        <v>53</v>
      </c>
      <c r="DR279" s="230"/>
    </row>
    <row r="280" spans="1:122" customFormat="1" ht="15" x14ac:dyDescent="0.25">
      <c r="A280" s="334"/>
      <c r="B280" s="328"/>
      <c r="C280" s="327"/>
      <c r="D280" s="461" t="s">
        <v>55</v>
      </c>
      <c r="E280" s="461"/>
      <c r="F280" s="461"/>
      <c r="G280" s="329" t="s">
        <v>54</v>
      </c>
      <c r="H280" s="332">
        <v>6.96</v>
      </c>
      <c r="I280" s="354">
        <v>1.4375</v>
      </c>
      <c r="J280" s="336">
        <v>2.5012500000000002</v>
      </c>
      <c r="K280" s="337"/>
      <c r="L280" s="330"/>
      <c r="M280" s="337"/>
      <c r="N280" s="330"/>
      <c r="O280" s="338"/>
      <c r="DI280" s="230"/>
      <c r="DJ280" s="230"/>
      <c r="DK280" s="230"/>
      <c r="DL280" s="230"/>
      <c r="DM280" s="230"/>
      <c r="DP280" s="229" t="s">
        <v>55</v>
      </c>
      <c r="DR280" s="230"/>
    </row>
    <row r="281" spans="1:122" customFormat="1" ht="15" x14ac:dyDescent="0.25">
      <c r="A281" s="339"/>
      <c r="B281" s="329"/>
      <c r="C281" s="327"/>
      <c r="D281" s="463" t="s">
        <v>56</v>
      </c>
      <c r="E281" s="463"/>
      <c r="F281" s="463"/>
      <c r="G281" s="340"/>
      <c r="H281" s="341"/>
      <c r="I281" s="341"/>
      <c r="J281" s="341"/>
      <c r="K281" s="351">
        <v>10365.530000000001</v>
      </c>
      <c r="L281" s="341"/>
      <c r="M281" s="351">
        <v>3445.4</v>
      </c>
      <c r="N281" s="341"/>
      <c r="O281" s="343">
        <v>154355.17000000001</v>
      </c>
      <c r="DI281" s="230"/>
      <c r="DJ281" s="230"/>
      <c r="DK281" s="230"/>
      <c r="DL281" s="230"/>
      <c r="DM281" s="230"/>
      <c r="DQ281" s="229" t="s">
        <v>56</v>
      </c>
      <c r="DR281" s="230"/>
    </row>
    <row r="282" spans="1:122" customFormat="1" ht="15" x14ac:dyDescent="0.25">
      <c r="A282" s="334"/>
      <c r="B282" s="328"/>
      <c r="C282" s="327"/>
      <c r="D282" s="461" t="s">
        <v>57</v>
      </c>
      <c r="E282" s="461"/>
      <c r="F282" s="461"/>
      <c r="G282" s="329"/>
      <c r="H282" s="330"/>
      <c r="I282" s="330"/>
      <c r="J282" s="330"/>
      <c r="K282" s="337"/>
      <c r="L282" s="330"/>
      <c r="M282" s="348">
        <v>3241.81</v>
      </c>
      <c r="N282" s="330"/>
      <c r="O282" s="333">
        <v>152332.65</v>
      </c>
      <c r="DI282" s="230"/>
      <c r="DJ282" s="230"/>
      <c r="DK282" s="230"/>
      <c r="DL282" s="230"/>
      <c r="DM282" s="230"/>
      <c r="DP282" s="229" t="s">
        <v>57</v>
      </c>
      <c r="DR282" s="230"/>
    </row>
    <row r="283" spans="1:122" customFormat="1" ht="15" x14ac:dyDescent="0.25">
      <c r="A283" s="334"/>
      <c r="B283" s="328"/>
      <c r="C283" s="327" t="s">
        <v>875</v>
      </c>
      <c r="D283" s="461" t="s">
        <v>876</v>
      </c>
      <c r="E283" s="461"/>
      <c r="F283" s="461"/>
      <c r="G283" s="329" t="s">
        <v>58</v>
      </c>
      <c r="H283" s="335">
        <v>106</v>
      </c>
      <c r="I283" s="330"/>
      <c r="J283" s="335">
        <v>106</v>
      </c>
      <c r="K283" s="337"/>
      <c r="L283" s="330"/>
      <c r="M283" s="348">
        <v>3436.32</v>
      </c>
      <c r="N283" s="330"/>
      <c r="O283" s="333">
        <v>161472.60999999999</v>
      </c>
      <c r="DI283" s="230"/>
      <c r="DJ283" s="230"/>
      <c r="DK283" s="230"/>
      <c r="DL283" s="230"/>
      <c r="DM283" s="230"/>
      <c r="DP283" s="229" t="s">
        <v>876</v>
      </c>
      <c r="DR283" s="230"/>
    </row>
    <row r="284" spans="1:122" customFormat="1" ht="33.75" x14ac:dyDescent="0.25">
      <c r="A284" s="334"/>
      <c r="B284" s="328"/>
      <c r="C284" s="327" t="s">
        <v>877</v>
      </c>
      <c r="D284" s="461" t="s">
        <v>878</v>
      </c>
      <c r="E284" s="461"/>
      <c r="F284" s="461"/>
      <c r="G284" s="329" t="s">
        <v>58</v>
      </c>
      <c r="H284" s="335">
        <v>56</v>
      </c>
      <c r="I284" s="332">
        <v>0.85</v>
      </c>
      <c r="J284" s="352">
        <v>47.6</v>
      </c>
      <c r="K284" s="337"/>
      <c r="L284" s="330"/>
      <c r="M284" s="348">
        <v>1543.1</v>
      </c>
      <c r="N284" s="330"/>
      <c r="O284" s="333">
        <v>72510.34</v>
      </c>
      <c r="DI284" s="230"/>
      <c r="DJ284" s="230"/>
      <c r="DK284" s="230"/>
      <c r="DL284" s="230"/>
      <c r="DM284" s="230"/>
      <c r="DP284" s="229" t="s">
        <v>878</v>
      </c>
      <c r="DR284" s="230"/>
    </row>
    <row r="285" spans="1:122" customFormat="1" ht="15" x14ac:dyDescent="0.25">
      <c r="A285" s="325"/>
      <c r="B285" s="324"/>
      <c r="C285" s="388"/>
      <c r="D285" s="462" t="s">
        <v>59</v>
      </c>
      <c r="E285" s="462"/>
      <c r="F285" s="462"/>
      <c r="G285" s="320"/>
      <c r="H285" s="344"/>
      <c r="I285" s="344"/>
      <c r="J285" s="344"/>
      <c r="K285" s="345"/>
      <c r="L285" s="344"/>
      <c r="M285" s="346">
        <v>8424.82</v>
      </c>
      <c r="N285" s="341"/>
      <c r="O285" s="347">
        <v>388338.12</v>
      </c>
      <c r="DI285" s="230"/>
      <c r="DJ285" s="230"/>
      <c r="DK285" s="230"/>
      <c r="DL285" s="230"/>
      <c r="DM285" s="230"/>
      <c r="DR285" s="230" t="s">
        <v>59</v>
      </c>
    </row>
    <row r="286" spans="1:122" customFormat="1" ht="15" x14ac:dyDescent="0.25">
      <c r="A286" s="468" t="s">
        <v>879</v>
      </c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70"/>
      <c r="DI286" s="230"/>
      <c r="DJ286" s="230" t="s">
        <v>879</v>
      </c>
      <c r="DK286" s="230"/>
      <c r="DL286" s="230"/>
      <c r="DM286" s="230"/>
      <c r="DR286" s="230"/>
    </row>
    <row r="287" spans="1:122" customFormat="1" ht="45.75" x14ac:dyDescent="0.25">
      <c r="A287" s="319" t="s">
        <v>255</v>
      </c>
      <c r="B287" s="320" t="s">
        <v>880</v>
      </c>
      <c r="C287" s="387" t="s">
        <v>881</v>
      </c>
      <c r="D287" s="464" t="s">
        <v>882</v>
      </c>
      <c r="E287" s="464"/>
      <c r="F287" s="464"/>
      <c r="G287" s="320" t="s">
        <v>571</v>
      </c>
      <c r="H287" s="320">
        <v>0.05</v>
      </c>
      <c r="I287" s="320" t="s">
        <v>41</v>
      </c>
      <c r="J287" s="320" t="s">
        <v>496</v>
      </c>
      <c r="K287" s="321"/>
      <c r="L287" s="320"/>
      <c r="M287" s="321"/>
      <c r="N287" s="320"/>
      <c r="O287" s="322"/>
      <c r="DI287" s="230"/>
      <c r="DJ287" s="230"/>
      <c r="DK287" s="230" t="s">
        <v>882</v>
      </c>
      <c r="DL287" s="230" t="s">
        <v>5</v>
      </c>
      <c r="DM287" s="230" t="s">
        <v>5</v>
      </c>
      <c r="DR287" s="230"/>
    </row>
    <row r="288" spans="1:122" customFormat="1" ht="23.25" x14ac:dyDescent="0.25">
      <c r="A288" s="325"/>
      <c r="B288" s="326"/>
      <c r="C288" s="327" t="s">
        <v>43</v>
      </c>
      <c r="D288" s="465" t="s">
        <v>44</v>
      </c>
      <c r="E288" s="465"/>
      <c r="F288" s="465"/>
      <c r="G288" s="465"/>
      <c r="H288" s="465"/>
      <c r="I288" s="465"/>
      <c r="J288" s="465"/>
      <c r="K288" s="465"/>
      <c r="L288" s="465"/>
      <c r="M288" s="465"/>
      <c r="N288" s="465"/>
      <c r="O288" s="466"/>
      <c r="DI288" s="230"/>
      <c r="DJ288" s="230"/>
      <c r="DK288" s="230"/>
      <c r="DL288" s="230"/>
      <c r="DM288" s="230"/>
      <c r="DN288" s="229" t="s">
        <v>44</v>
      </c>
      <c r="DR288" s="230"/>
    </row>
    <row r="289" spans="1:123" customFormat="1" ht="57" x14ac:dyDescent="0.25">
      <c r="A289" s="325"/>
      <c r="B289" s="326"/>
      <c r="C289" s="327" t="s">
        <v>45</v>
      </c>
      <c r="D289" s="465" t="s">
        <v>46</v>
      </c>
      <c r="E289" s="465"/>
      <c r="F289" s="465"/>
      <c r="G289" s="465"/>
      <c r="H289" s="465"/>
      <c r="I289" s="465"/>
      <c r="J289" s="465"/>
      <c r="K289" s="465"/>
      <c r="L289" s="465"/>
      <c r="M289" s="465"/>
      <c r="N289" s="465"/>
      <c r="O289" s="466"/>
      <c r="DI289" s="230"/>
      <c r="DJ289" s="230"/>
      <c r="DK289" s="230"/>
      <c r="DL289" s="230"/>
      <c r="DM289" s="230"/>
      <c r="DN289" s="229" t="s">
        <v>46</v>
      </c>
      <c r="DR289" s="230"/>
    </row>
    <row r="290" spans="1:123" customFormat="1" ht="15" x14ac:dyDescent="0.25">
      <c r="A290" s="325"/>
      <c r="B290" s="328"/>
      <c r="C290" s="327" t="s">
        <v>41</v>
      </c>
      <c r="D290" s="461" t="s">
        <v>47</v>
      </c>
      <c r="E290" s="461"/>
      <c r="F290" s="461"/>
      <c r="G290" s="329"/>
      <c r="H290" s="330"/>
      <c r="I290" s="330"/>
      <c r="J290" s="330"/>
      <c r="K290" s="331">
        <v>730.95</v>
      </c>
      <c r="L290" s="354">
        <v>1.3225</v>
      </c>
      <c r="M290" s="331">
        <v>48.33</v>
      </c>
      <c r="N290" s="332">
        <v>46.99</v>
      </c>
      <c r="O290" s="333">
        <v>2271.0300000000002</v>
      </c>
      <c r="DI290" s="230"/>
      <c r="DJ290" s="230"/>
      <c r="DK290" s="230"/>
      <c r="DL290" s="230"/>
      <c r="DM290" s="230"/>
      <c r="DO290" s="229" t="s">
        <v>47</v>
      </c>
      <c r="DR290" s="230"/>
    </row>
    <row r="291" spans="1:123" customFormat="1" ht="15" x14ac:dyDescent="0.25">
      <c r="A291" s="325"/>
      <c r="B291" s="328"/>
      <c r="C291" s="327" t="s">
        <v>25</v>
      </c>
      <c r="D291" s="461" t="s">
        <v>48</v>
      </c>
      <c r="E291" s="461"/>
      <c r="F291" s="461"/>
      <c r="G291" s="329"/>
      <c r="H291" s="330"/>
      <c r="I291" s="330"/>
      <c r="J291" s="330"/>
      <c r="K291" s="348">
        <v>3309.83</v>
      </c>
      <c r="L291" s="354">
        <v>1.4375</v>
      </c>
      <c r="M291" s="331">
        <v>237.89</v>
      </c>
      <c r="N291" s="332">
        <v>14.01</v>
      </c>
      <c r="O291" s="333">
        <v>3332.84</v>
      </c>
      <c r="DI291" s="230"/>
      <c r="DJ291" s="230"/>
      <c r="DK291" s="230"/>
      <c r="DL291" s="230"/>
      <c r="DM291" s="230"/>
      <c r="DO291" s="229" t="s">
        <v>48</v>
      </c>
      <c r="DR291" s="230"/>
    </row>
    <row r="292" spans="1:123" customFormat="1" ht="15" x14ac:dyDescent="0.25">
      <c r="A292" s="325"/>
      <c r="B292" s="328"/>
      <c r="C292" s="327" t="s">
        <v>49</v>
      </c>
      <c r="D292" s="461" t="s">
        <v>50</v>
      </c>
      <c r="E292" s="461"/>
      <c r="F292" s="461"/>
      <c r="G292" s="329"/>
      <c r="H292" s="330"/>
      <c r="I292" s="330"/>
      <c r="J292" s="330"/>
      <c r="K292" s="331">
        <v>446.48</v>
      </c>
      <c r="L292" s="354">
        <v>1.4375</v>
      </c>
      <c r="M292" s="331">
        <v>32.090000000000003</v>
      </c>
      <c r="N292" s="332">
        <v>46.99</v>
      </c>
      <c r="O292" s="333">
        <v>1507.91</v>
      </c>
      <c r="DI292" s="230"/>
      <c r="DJ292" s="230"/>
      <c r="DK292" s="230"/>
      <c r="DL292" s="230"/>
      <c r="DM292" s="230"/>
      <c r="DO292" s="229" t="s">
        <v>50</v>
      </c>
      <c r="DR292" s="230"/>
    </row>
    <row r="293" spans="1:123" customFormat="1" ht="15" x14ac:dyDescent="0.25">
      <c r="A293" s="334"/>
      <c r="B293" s="328"/>
      <c r="C293" s="327"/>
      <c r="D293" s="461" t="s">
        <v>53</v>
      </c>
      <c r="E293" s="461"/>
      <c r="F293" s="461"/>
      <c r="G293" s="329" t="s">
        <v>54</v>
      </c>
      <c r="H293" s="352">
        <v>82.5</v>
      </c>
      <c r="I293" s="354">
        <v>1.3225</v>
      </c>
      <c r="J293" s="353">
        <v>5.4553124999999998</v>
      </c>
      <c r="K293" s="337"/>
      <c r="L293" s="330"/>
      <c r="M293" s="337"/>
      <c r="N293" s="330"/>
      <c r="O293" s="338"/>
      <c r="DI293" s="230"/>
      <c r="DJ293" s="230"/>
      <c r="DK293" s="230"/>
      <c r="DL293" s="230"/>
      <c r="DM293" s="230"/>
      <c r="DP293" s="229" t="s">
        <v>53</v>
      </c>
      <c r="DR293" s="230"/>
    </row>
    <row r="294" spans="1:123" customFormat="1" ht="15" x14ac:dyDescent="0.25">
      <c r="A294" s="334"/>
      <c r="B294" s="328"/>
      <c r="C294" s="327"/>
      <c r="D294" s="461" t="s">
        <v>55</v>
      </c>
      <c r="E294" s="461"/>
      <c r="F294" s="461"/>
      <c r="G294" s="329" t="s">
        <v>54</v>
      </c>
      <c r="H294" s="332">
        <v>34.17</v>
      </c>
      <c r="I294" s="354">
        <v>1.4375</v>
      </c>
      <c r="J294" s="353">
        <v>2.4559688</v>
      </c>
      <c r="K294" s="337"/>
      <c r="L294" s="330"/>
      <c r="M294" s="337"/>
      <c r="N294" s="330"/>
      <c r="O294" s="338"/>
      <c r="DI294" s="230"/>
      <c r="DJ294" s="230"/>
      <c r="DK294" s="230"/>
      <c r="DL294" s="230"/>
      <c r="DM294" s="230"/>
      <c r="DP294" s="229" t="s">
        <v>55</v>
      </c>
      <c r="DR294" s="230"/>
    </row>
    <row r="295" spans="1:123" customFormat="1" ht="15" x14ac:dyDescent="0.25">
      <c r="A295" s="339"/>
      <c r="B295" s="329"/>
      <c r="C295" s="327"/>
      <c r="D295" s="463" t="s">
        <v>56</v>
      </c>
      <c r="E295" s="463"/>
      <c r="F295" s="463"/>
      <c r="G295" s="340"/>
      <c r="H295" s="341"/>
      <c r="I295" s="341"/>
      <c r="J295" s="341"/>
      <c r="K295" s="351">
        <v>4040.78</v>
      </c>
      <c r="L295" s="341"/>
      <c r="M295" s="342">
        <v>286.22000000000003</v>
      </c>
      <c r="N295" s="341"/>
      <c r="O295" s="343">
        <v>5603.87</v>
      </c>
      <c r="DI295" s="230"/>
      <c r="DJ295" s="230"/>
      <c r="DK295" s="230"/>
      <c r="DL295" s="230"/>
      <c r="DM295" s="230"/>
      <c r="DQ295" s="229" t="s">
        <v>56</v>
      </c>
      <c r="DR295" s="230"/>
    </row>
    <row r="296" spans="1:123" customFormat="1" ht="15" x14ac:dyDescent="0.25">
      <c r="A296" s="334"/>
      <c r="B296" s="328"/>
      <c r="C296" s="327"/>
      <c r="D296" s="461" t="s">
        <v>57</v>
      </c>
      <c r="E296" s="461"/>
      <c r="F296" s="461"/>
      <c r="G296" s="329"/>
      <c r="H296" s="330"/>
      <c r="I296" s="330"/>
      <c r="J296" s="330"/>
      <c r="K296" s="337"/>
      <c r="L296" s="330"/>
      <c r="M296" s="331">
        <v>80.42</v>
      </c>
      <c r="N296" s="330"/>
      <c r="O296" s="333">
        <v>3778.94</v>
      </c>
      <c r="DI296" s="230"/>
      <c r="DJ296" s="230"/>
      <c r="DK296" s="230"/>
      <c r="DL296" s="230"/>
      <c r="DM296" s="230"/>
      <c r="DP296" s="229" t="s">
        <v>57</v>
      </c>
      <c r="DR296" s="230"/>
    </row>
    <row r="297" spans="1:123" customFormat="1" ht="23.25" x14ac:dyDescent="0.25">
      <c r="A297" s="334"/>
      <c r="B297" s="328"/>
      <c r="C297" s="327" t="s">
        <v>573</v>
      </c>
      <c r="D297" s="461" t="s">
        <v>574</v>
      </c>
      <c r="E297" s="461"/>
      <c r="F297" s="461"/>
      <c r="G297" s="329" t="s">
        <v>58</v>
      </c>
      <c r="H297" s="335">
        <v>110</v>
      </c>
      <c r="I297" s="330"/>
      <c r="J297" s="335">
        <v>110</v>
      </c>
      <c r="K297" s="337"/>
      <c r="L297" s="330"/>
      <c r="M297" s="331">
        <v>88.46</v>
      </c>
      <c r="N297" s="330"/>
      <c r="O297" s="333">
        <v>4156.83</v>
      </c>
      <c r="DI297" s="230"/>
      <c r="DJ297" s="230"/>
      <c r="DK297" s="230"/>
      <c r="DL297" s="230"/>
      <c r="DM297" s="230"/>
      <c r="DP297" s="229" t="s">
        <v>574</v>
      </c>
      <c r="DR297" s="230"/>
    </row>
    <row r="298" spans="1:123" customFormat="1" ht="33.75" x14ac:dyDescent="0.25">
      <c r="A298" s="334"/>
      <c r="B298" s="328"/>
      <c r="C298" s="327" t="s">
        <v>575</v>
      </c>
      <c r="D298" s="461" t="s">
        <v>576</v>
      </c>
      <c r="E298" s="461"/>
      <c r="F298" s="461"/>
      <c r="G298" s="329" t="s">
        <v>58</v>
      </c>
      <c r="H298" s="335">
        <v>73</v>
      </c>
      <c r="I298" s="332">
        <v>0.85</v>
      </c>
      <c r="J298" s="332">
        <v>62.05</v>
      </c>
      <c r="K298" s="337"/>
      <c r="L298" s="330"/>
      <c r="M298" s="331">
        <v>49.9</v>
      </c>
      <c r="N298" s="330"/>
      <c r="O298" s="333">
        <v>2344.83</v>
      </c>
      <c r="DI298" s="230"/>
      <c r="DJ298" s="230"/>
      <c r="DK298" s="230"/>
      <c r="DL298" s="230"/>
      <c r="DM298" s="230"/>
      <c r="DP298" s="229" t="s">
        <v>576</v>
      </c>
      <c r="DR298" s="230"/>
    </row>
    <row r="299" spans="1:123" customFormat="1" ht="15" x14ac:dyDescent="0.25">
      <c r="A299" s="325"/>
      <c r="B299" s="324"/>
      <c r="C299" s="388"/>
      <c r="D299" s="462" t="s">
        <v>59</v>
      </c>
      <c r="E299" s="462"/>
      <c r="F299" s="462"/>
      <c r="G299" s="320"/>
      <c r="H299" s="344"/>
      <c r="I299" s="344"/>
      <c r="J299" s="344"/>
      <c r="K299" s="345"/>
      <c r="L299" s="344"/>
      <c r="M299" s="356">
        <v>424.58</v>
      </c>
      <c r="N299" s="341"/>
      <c r="O299" s="347">
        <v>12105.53</v>
      </c>
      <c r="DI299" s="230"/>
      <c r="DJ299" s="230"/>
      <c r="DK299" s="230"/>
      <c r="DL299" s="230"/>
      <c r="DM299" s="230"/>
      <c r="DR299" s="230" t="s">
        <v>59</v>
      </c>
    </row>
    <row r="300" spans="1:123" customFormat="1" ht="22.5" x14ac:dyDescent="0.25">
      <c r="A300" s="319" t="s">
        <v>256</v>
      </c>
      <c r="B300" s="320" t="s">
        <v>883</v>
      </c>
      <c r="C300" s="387" t="s">
        <v>348</v>
      </c>
      <c r="D300" s="464" t="s">
        <v>349</v>
      </c>
      <c r="E300" s="464"/>
      <c r="F300" s="464"/>
      <c r="G300" s="320" t="s">
        <v>67</v>
      </c>
      <c r="H300" s="320">
        <v>0.04</v>
      </c>
      <c r="I300" s="320" t="s">
        <v>41</v>
      </c>
      <c r="J300" s="320" t="s">
        <v>457</v>
      </c>
      <c r="K300" s="321" t="s">
        <v>351</v>
      </c>
      <c r="L300" s="320" t="s">
        <v>219</v>
      </c>
      <c r="M300" s="321" t="s">
        <v>884</v>
      </c>
      <c r="N300" s="320" t="s">
        <v>325</v>
      </c>
      <c r="O300" s="322" t="s">
        <v>885</v>
      </c>
      <c r="DI300" s="230"/>
      <c r="DJ300" s="230"/>
      <c r="DK300" s="230" t="s">
        <v>349</v>
      </c>
      <c r="DL300" s="230" t="s">
        <v>5</v>
      </c>
      <c r="DM300" s="230" t="s">
        <v>5</v>
      </c>
      <c r="DR300" s="230"/>
    </row>
    <row r="301" spans="1:123" customFormat="1" ht="15" x14ac:dyDescent="0.25">
      <c r="A301" s="323"/>
      <c r="B301" s="324"/>
      <c r="C301" s="388"/>
      <c r="D301" s="461" t="s">
        <v>352</v>
      </c>
      <c r="E301" s="461"/>
      <c r="F301" s="461"/>
      <c r="G301" s="461"/>
      <c r="H301" s="461"/>
      <c r="I301" s="461"/>
      <c r="J301" s="461"/>
      <c r="K301" s="461"/>
      <c r="L301" s="461"/>
      <c r="M301" s="461"/>
      <c r="N301" s="461"/>
      <c r="O301" s="467"/>
      <c r="DI301" s="230"/>
      <c r="DJ301" s="230"/>
      <c r="DK301" s="230"/>
      <c r="DL301" s="230"/>
      <c r="DM301" s="230"/>
      <c r="DR301" s="230"/>
      <c r="DS301" s="229" t="s">
        <v>352</v>
      </c>
    </row>
    <row r="302" spans="1:123" customFormat="1" ht="15" x14ac:dyDescent="0.25">
      <c r="A302" s="325"/>
      <c r="B302" s="326"/>
      <c r="C302" s="327"/>
      <c r="D302" s="465" t="s">
        <v>342</v>
      </c>
      <c r="E302" s="465"/>
      <c r="F302" s="465"/>
      <c r="G302" s="465"/>
      <c r="H302" s="465"/>
      <c r="I302" s="465"/>
      <c r="J302" s="465"/>
      <c r="K302" s="465"/>
      <c r="L302" s="465"/>
      <c r="M302" s="465"/>
      <c r="N302" s="465"/>
      <c r="O302" s="466"/>
      <c r="DI302" s="230"/>
      <c r="DJ302" s="230"/>
      <c r="DK302" s="230"/>
      <c r="DL302" s="230"/>
      <c r="DM302" s="230"/>
      <c r="DN302" s="229" t="s">
        <v>342</v>
      </c>
      <c r="DR302" s="230"/>
    </row>
    <row r="303" spans="1:123" customFormat="1" ht="15" x14ac:dyDescent="0.25">
      <c r="A303" s="325"/>
      <c r="B303" s="326"/>
      <c r="C303" s="327"/>
      <c r="D303" s="465" t="s">
        <v>134</v>
      </c>
      <c r="E303" s="465"/>
      <c r="F303" s="465"/>
      <c r="G303" s="465"/>
      <c r="H303" s="465"/>
      <c r="I303" s="465"/>
      <c r="J303" s="465"/>
      <c r="K303" s="465"/>
      <c r="L303" s="465"/>
      <c r="M303" s="465"/>
      <c r="N303" s="465"/>
      <c r="O303" s="466"/>
      <c r="DI303" s="230"/>
      <c r="DJ303" s="230"/>
      <c r="DK303" s="230"/>
      <c r="DL303" s="230"/>
      <c r="DM303" s="230"/>
      <c r="DN303" s="229" t="s">
        <v>134</v>
      </c>
      <c r="DR303" s="230"/>
    </row>
    <row r="304" spans="1:123" customFormat="1" ht="15" x14ac:dyDescent="0.25">
      <c r="A304" s="325"/>
      <c r="B304" s="324"/>
      <c r="C304" s="388"/>
      <c r="D304" s="462" t="s">
        <v>59</v>
      </c>
      <c r="E304" s="462"/>
      <c r="F304" s="462"/>
      <c r="G304" s="320"/>
      <c r="H304" s="344"/>
      <c r="I304" s="344"/>
      <c r="J304" s="344"/>
      <c r="K304" s="345"/>
      <c r="L304" s="344"/>
      <c r="M304" s="356">
        <v>4.63</v>
      </c>
      <c r="N304" s="341"/>
      <c r="O304" s="358">
        <v>40.51</v>
      </c>
      <c r="DI304" s="230"/>
      <c r="DJ304" s="230"/>
      <c r="DK304" s="230"/>
      <c r="DL304" s="230"/>
      <c r="DM304" s="230"/>
      <c r="DR304" s="230" t="s">
        <v>59</v>
      </c>
    </row>
    <row r="305" spans="1:122" customFormat="1" ht="23.25" x14ac:dyDescent="0.25">
      <c r="A305" s="319" t="s">
        <v>257</v>
      </c>
      <c r="B305" s="320" t="s">
        <v>886</v>
      </c>
      <c r="C305" s="387" t="s">
        <v>887</v>
      </c>
      <c r="D305" s="464" t="s">
        <v>888</v>
      </c>
      <c r="E305" s="464"/>
      <c r="F305" s="464"/>
      <c r="G305" s="320" t="s">
        <v>88</v>
      </c>
      <c r="H305" s="320">
        <v>5</v>
      </c>
      <c r="I305" s="320" t="s">
        <v>41</v>
      </c>
      <c r="J305" s="320" t="s">
        <v>66</v>
      </c>
      <c r="K305" s="321"/>
      <c r="L305" s="320"/>
      <c r="M305" s="321"/>
      <c r="N305" s="320" t="s">
        <v>325</v>
      </c>
      <c r="O305" s="322"/>
      <c r="DI305" s="230"/>
      <c r="DJ305" s="230"/>
      <c r="DK305" s="230" t="s">
        <v>888</v>
      </c>
      <c r="DL305" s="230" t="s">
        <v>5</v>
      </c>
      <c r="DM305" s="230" t="s">
        <v>5</v>
      </c>
      <c r="DR305" s="230"/>
    </row>
    <row r="306" spans="1:122" customFormat="1" ht="15" x14ac:dyDescent="0.25">
      <c r="A306" s="325"/>
      <c r="B306" s="324"/>
      <c r="C306" s="388"/>
      <c r="D306" s="462" t="s">
        <v>59</v>
      </c>
      <c r="E306" s="462"/>
      <c r="F306" s="462"/>
      <c r="G306" s="320"/>
      <c r="H306" s="344"/>
      <c r="I306" s="344"/>
      <c r="J306" s="344"/>
      <c r="K306" s="345"/>
      <c r="L306" s="344"/>
      <c r="M306" s="356">
        <v>0</v>
      </c>
      <c r="N306" s="341"/>
      <c r="O306" s="358">
        <v>0</v>
      </c>
      <c r="DI306" s="230"/>
      <c r="DJ306" s="230"/>
      <c r="DK306" s="230"/>
      <c r="DL306" s="230"/>
      <c r="DM306" s="230"/>
      <c r="DR306" s="230" t="s">
        <v>59</v>
      </c>
    </row>
    <row r="307" spans="1:122" customFormat="1" ht="34.5" x14ac:dyDescent="0.25">
      <c r="A307" s="319" t="s">
        <v>258</v>
      </c>
      <c r="B307" s="320" t="s">
        <v>889</v>
      </c>
      <c r="C307" s="387" t="s">
        <v>611</v>
      </c>
      <c r="D307" s="464" t="s">
        <v>890</v>
      </c>
      <c r="E307" s="464"/>
      <c r="F307" s="464"/>
      <c r="G307" s="320" t="s">
        <v>595</v>
      </c>
      <c r="H307" s="320">
        <v>3.9E-2</v>
      </c>
      <c r="I307" s="320" t="s">
        <v>41</v>
      </c>
      <c r="J307" s="320" t="s">
        <v>891</v>
      </c>
      <c r="K307" s="321"/>
      <c r="L307" s="320"/>
      <c r="M307" s="321"/>
      <c r="N307" s="320"/>
      <c r="O307" s="322"/>
      <c r="DI307" s="230"/>
      <c r="DJ307" s="230"/>
      <c r="DK307" s="230" t="s">
        <v>890</v>
      </c>
      <c r="DL307" s="230" t="s">
        <v>5</v>
      </c>
      <c r="DM307" s="230" t="s">
        <v>5</v>
      </c>
      <c r="DR307" s="230"/>
    </row>
    <row r="308" spans="1:122" customFormat="1" ht="23.25" x14ac:dyDescent="0.25">
      <c r="A308" s="325"/>
      <c r="B308" s="326"/>
      <c r="C308" s="327" t="s">
        <v>43</v>
      </c>
      <c r="D308" s="465" t="s">
        <v>44</v>
      </c>
      <c r="E308" s="465"/>
      <c r="F308" s="465"/>
      <c r="G308" s="465"/>
      <c r="H308" s="465"/>
      <c r="I308" s="465"/>
      <c r="J308" s="465"/>
      <c r="K308" s="465"/>
      <c r="L308" s="465"/>
      <c r="M308" s="465"/>
      <c r="N308" s="465"/>
      <c r="O308" s="466"/>
      <c r="DI308" s="230"/>
      <c r="DJ308" s="230"/>
      <c r="DK308" s="230"/>
      <c r="DL308" s="230"/>
      <c r="DM308" s="230"/>
      <c r="DN308" s="229" t="s">
        <v>44</v>
      </c>
      <c r="DR308" s="230"/>
    </row>
    <row r="309" spans="1:122" customFormat="1" ht="57" x14ac:dyDescent="0.25">
      <c r="A309" s="325"/>
      <c r="B309" s="326"/>
      <c r="C309" s="327" t="s">
        <v>45</v>
      </c>
      <c r="D309" s="465" t="s">
        <v>46</v>
      </c>
      <c r="E309" s="465"/>
      <c r="F309" s="465"/>
      <c r="G309" s="465"/>
      <c r="H309" s="465"/>
      <c r="I309" s="465"/>
      <c r="J309" s="465"/>
      <c r="K309" s="465"/>
      <c r="L309" s="465"/>
      <c r="M309" s="465"/>
      <c r="N309" s="465"/>
      <c r="O309" s="466"/>
      <c r="DI309" s="230"/>
      <c r="DJ309" s="230"/>
      <c r="DK309" s="230"/>
      <c r="DL309" s="230"/>
      <c r="DM309" s="230"/>
      <c r="DN309" s="229" t="s">
        <v>46</v>
      </c>
      <c r="DR309" s="230"/>
    </row>
    <row r="310" spans="1:122" customFormat="1" ht="15" x14ac:dyDescent="0.25">
      <c r="A310" s="325"/>
      <c r="B310" s="328"/>
      <c r="C310" s="327" t="s">
        <v>41</v>
      </c>
      <c r="D310" s="461" t="s">
        <v>47</v>
      </c>
      <c r="E310" s="461"/>
      <c r="F310" s="461"/>
      <c r="G310" s="329"/>
      <c r="H310" s="330"/>
      <c r="I310" s="330"/>
      <c r="J310" s="330"/>
      <c r="K310" s="348">
        <v>3891.6</v>
      </c>
      <c r="L310" s="354">
        <v>1.3225</v>
      </c>
      <c r="M310" s="331">
        <v>200.72</v>
      </c>
      <c r="N310" s="332">
        <v>46.99</v>
      </c>
      <c r="O310" s="333">
        <v>9431.83</v>
      </c>
      <c r="DI310" s="230"/>
      <c r="DJ310" s="230"/>
      <c r="DK310" s="230"/>
      <c r="DL310" s="230"/>
      <c r="DM310" s="230"/>
      <c r="DO310" s="229" t="s">
        <v>47</v>
      </c>
      <c r="DR310" s="230"/>
    </row>
    <row r="311" spans="1:122" customFormat="1" ht="15" x14ac:dyDescent="0.25">
      <c r="A311" s="325"/>
      <c r="B311" s="328"/>
      <c r="C311" s="327" t="s">
        <v>25</v>
      </c>
      <c r="D311" s="461" t="s">
        <v>48</v>
      </c>
      <c r="E311" s="461"/>
      <c r="F311" s="461"/>
      <c r="G311" s="329"/>
      <c r="H311" s="330"/>
      <c r="I311" s="330"/>
      <c r="J311" s="330"/>
      <c r="K311" s="348">
        <v>12813.74</v>
      </c>
      <c r="L311" s="354">
        <v>1.4375</v>
      </c>
      <c r="M311" s="331">
        <v>718.37</v>
      </c>
      <c r="N311" s="332">
        <v>14.01</v>
      </c>
      <c r="O311" s="333">
        <v>10064.36</v>
      </c>
      <c r="DI311" s="230"/>
      <c r="DJ311" s="230"/>
      <c r="DK311" s="230"/>
      <c r="DL311" s="230"/>
      <c r="DM311" s="230"/>
      <c r="DO311" s="229" t="s">
        <v>48</v>
      </c>
      <c r="DR311" s="230"/>
    </row>
    <row r="312" spans="1:122" customFormat="1" ht="15" x14ac:dyDescent="0.25">
      <c r="A312" s="325"/>
      <c r="B312" s="328"/>
      <c r="C312" s="327" t="s">
        <v>49</v>
      </c>
      <c r="D312" s="461" t="s">
        <v>50</v>
      </c>
      <c r="E312" s="461"/>
      <c r="F312" s="461"/>
      <c r="G312" s="329"/>
      <c r="H312" s="330"/>
      <c r="I312" s="330"/>
      <c r="J312" s="330"/>
      <c r="K312" s="348">
        <v>1431.7</v>
      </c>
      <c r="L312" s="354">
        <v>1.4375</v>
      </c>
      <c r="M312" s="331">
        <v>80.260000000000005</v>
      </c>
      <c r="N312" s="332">
        <v>46.99</v>
      </c>
      <c r="O312" s="333">
        <v>3771.42</v>
      </c>
      <c r="DI312" s="230"/>
      <c r="DJ312" s="230"/>
      <c r="DK312" s="230"/>
      <c r="DL312" s="230"/>
      <c r="DM312" s="230"/>
      <c r="DO312" s="229" t="s">
        <v>50</v>
      </c>
      <c r="DR312" s="230"/>
    </row>
    <row r="313" spans="1:122" customFormat="1" ht="15" x14ac:dyDescent="0.25">
      <c r="A313" s="325"/>
      <c r="B313" s="328"/>
      <c r="C313" s="327" t="s">
        <v>51</v>
      </c>
      <c r="D313" s="461" t="s">
        <v>52</v>
      </c>
      <c r="E313" s="461"/>
      <c r="F313" s="461"/>
      <c r="G313" s="329"/>
      <c r="H313" s="330"/>
      <c r="I313" s="330"/>
      <c r="J313" s="330"/>
      <c r="K313" s="348">
        <v>2849.58</v>
      </c>
      <c r="L313" s="330"/>
      <c r="M313" s="331">
        <v>111.13</v>
      </c>
      <c r="N313" s="332">
        <v>8.75</v>
      </c>
      <c r="O313" s="349">
        <v>972.39</v>
      </c>
      <c r="DI313" s="230"/>
      <c r="DJ313" s="230"/>
      <c r="DK313" s="230"/>
      <c r="DL313" s="230"/>
      <c r="DM313" s="230"/>
      <c r="DO313" s="229" t="s">
        <v>52</v>
      </c>
      <c r="DR313" s="230"/>
    </row>
    <row r="314" spans="1:122" customFormat="1" ht="15" x14ac:dyDescent="0.25">
      <c r="A314" s="334"/>
      <c r="B314" s="328"/>
      <c r="C314" s="327"/>
      <c r="D314" s="461" t="s">
        <v>53</v>
      </c>
      <c r="E314" s="461"/>
      <c r="F314" s="461"/>
      <c r="G314" s="329" t="s">
        <v>54</v>
      </c>
      <c r="H314" s="335">
        <v>376</v>
      </c>
      <c r="I314" s="354">
        <v>1.3225</v>
      </c>
      <c r="J314" s="336">
        <v>19.393139999999999</v>
      </c>
      <c r="K314" s="337"/>
      <c r="L314" s="330"/>
      <c r="M314" s="337"/>
      <c r="N314" s="330"/>
      <c r="O314" s="338"/>
      <c r="DI314" s="230"/>
      <c r="DJ314" s="230"/>
      <c r="DK314" s="230"/>
      <c r="DL314" s="230"/>
      <c r="DM314" s="230"/>
      <c r="DP314" s="229" t="s">
        <v>53</v>
      </c>
      <c r="DR314" s="230"/>
    </row>
    <row r="315" spans="1:122" customFormat="1" ht="15" x14ac:dyDescent="0.25">
      <c r="A315" s="334"/>
      <c r="B315" s="328"/>
      <c r="C315" s="327"/>
      <c r="D315" s="461" t="s">
        <v>55</v>
      </c>
      <c r="E315" s="461"/>
      <c r="F315" s="461"/>
      <c r="G315" s="329" t="s">
        <v>54</v>
      </c>
      <c r="H315" s="332">
        <v>108.85</v>
      </c>
      <c r="I315" s="354">
        <v>1.4375</v>
      </c>
      <c r="J315" s="353">
        <v>6.1024031000000001</v>
      </c>
      <c r="K315" s="337"/>
      <c r="L315" s="330"/>
      <c r="M315" s="337"/>
      <c r="N315" s="330"/>
      <c r="O315" s="338"/>
      <c r="DI315" s="230"/>
      <c r="DJ315" s="230"/>
      <c r="DK315" s="230"/>
      <c r="DL315" s="230"/>
      <c r="DM315" s="230"/>
      <c r="DP315" s="229" t="s">
        <v>55</v>
      </c>
      <c r="DR315" s="230"/>
    </row>
    <row r="316" spans="1:122" customFormat="1" ht="15" x14ac:dyDescent="0.25">
      <c r="A316" s="339"/>
      <c r="B316" s="329"/>
      <c r="C316" s="327"/>
      <c r="D316" s="463" t="s">
        <v>56</v>
      </c>
      <c r="E316" s="463"/>
      <c r="F316" s="463"/>
      <c r="G316" s="340"/>
      <c r="H316" s="341"/>
      <c r="I316" s="341"/>
      <c r="J316" s="341"/>
      <c r="K316" s="351">
        <v>19554.919999999998</v>
      </c>
      <c r="L316" s="341"/>
      <c r="M316" s="351">
        <v>1030.22</v>
      </c>
      <c r="N316" s="341"/>
      <c r="O316" s="343">
        <v>20468.580000000002</v>
      </c>
      <c r="DI316" s="230"/>
      <c r="DJ316" s="230"/>
      <c r="DK316" s="230"/>
      <c r="DL316" s="230"/>
      <c r="DM316" s="230"/>
      <c r="DQ316" s="229" t="s">
        <v>56</v>
      </c>
      <c r="DR316" s="230"/>
    </row>
    <row r="317" spans="1:122" customFormat="1" ht="15" x14ac:dyDescent="0.25">
      <c r="A317" s="334"/>
      <c r="B317" s="328"/>
      <c r="C317" s="327"/>
      <c r="D317" s="461" t="s">
        <v>57</v>
      </c>
      <c r="E317" s="461"/>
      <c r="F317" s="461"/>
      <c r="G317" s="329"/>
      <c r="H317" s="330"/>
      <c r="I317" s="330"/>
      <c r="J317" s="330"/>
      <c r="K317" s="337"/>
      <c r="L317" s="330"/>
      <c r="M317" s="331">
        <v>280.98</v>
      </c>
      <c r="N317" s="330"/>
      <c r="O317" s="333">
        <v>13203.25</v>
      </c>
      <c r="DI317" s="230"/>
      <c r="DJ317" s="230"/>
      <c r="DK317" s="230"/>
      <c r="DL317" s="230"/>
      <c r="DM317" s="230"/>
      <c r="DP317" s="229" t="s">
        <v>57</v>
      </c>
      <c r="DR317" s="230"/>
    </row>
    <row r="318" spans="1:122" customFormat="1" ht="34.5" x14ac:dyDescent="0.25">
      <c r="A318" s="334"/>
      <c r="B318" s="328"/>
      <c r="C318" s="327" t="s">
        <v>599</v>
      </c>
      <c r="D318" s="461" t="s">
        <v>600</v>
      </c>
      <c r="E318" s="461"/>
      <c r="F318" s="461"/>
      <c r="G318" s="329" t="s">
        <v>58</v>
      </c>
      <c r="H318" s="335">
        <v>117</v>
      </c>
      <c r="I318" s="330"/>
      <c r="J318" s="335">
        <v>117</v>
      </c>
      <c r="K318" s="337"/>
      <c r="L318" s="330"/>
      <c r="M318" s="331">
        <v>328.75</v>
      </c>
      <c r="N318" s="330"/>
      <c r="O318" s="333">
        <v>15447.8</v>
      </c>
      <c r="DI318" s="230"/>
      <c r="DJ318" s="230"/>
      <c r="DK318" s="230"/>
      <c r="DL318" s="230"/>
      <c r="DM318" s="230"/>
      <c r="DP318" s="229" t="s">
        <v>600</v>
      </c>
      <c r="DR318" s="230"/>
    </row>
    <row r="319" spans="1:122" customFormat="1" ht="56.25" x14ac:dyDescent="0.25">
      <c r="A319" s="334"/>
      <c r="B319" s="328"/>
      <c r="C319" s="327" t="s">
        <v>601</v>
      </c>
      <c r="D319" s="461" t="s">
        <v>602</v>
      </c>
      <c r="E319" s="461"/>
      <c r="F319" s="461"/>
      <c r="G319" s="329" t="s">
        <v>58</v>
      </c>
      <c r="H319" s="335">
        <v>74</v>
      </c>
      <c r="I319" s="332">
        <v>0.85</v>
      </c>
      <c r="J319" s="352">
        <v>62.9</v>
      </c>
      <c r="K319" s="337"/>
      <c r="L319" s="330"/>
      <c r="M319" s="331">
        <v>176.74</v>
      </c>
      <c r="N319" s="330"/>
      <c r="O319" s="333">
        <v>8304.84</v>
      </c>
      <c r="DI319" s="230"/>
      <c r="DJ319" s="230"/>
      <c r="DK319" s="230"/>
      <c r="DL319" s="230"/>
      <c r="DM319" s="230"/>
      <c r="DP319" s="229" t="s">
        <v>602</v>
      </c>
      <c r="DR319" s="230"/>
    </row>
    <row r="320" spans="1:122" customFormat="1" ht="15" x14ac:dyDescent="0.25">
      <c r="A320" s="325"/>
      <c r="B320" s="324"/>
      <c r="C320" s="388"/>
      <c r="D320" s="462" t="s">
        <v>59</v>
      </c>
      <c r="E320" s="462"/>
      <c r="F320" s="462"/>
      <c r="G320" s="320"/>
      <c r="H320" s="344"/>
      <c r="I320" s="344"/>
      <c r="J320" s="344"/>
      <c r="K320" s="345"/>
      <c r="L320" s="344"/>
      <c r="M320" s="346">
        <v>1535.71</v>
      </c>
      <c r="N320" s="341"/>
      <c r="O320" s="347">
        <v>44221.22</v>
      </c>
      <c r="DI320" s="230"/>
      <c r="DJ320" s="230"/>
      <c r="DK320" s="230"/>
      <c r="DL320" s="230"/>
      <c r="DM320" s="230"/>
      <c r="DR320" s="230" t="s">
        <v>59</v>
      </c>
    </row>
    <row r="321" spans="1:126" customFormat="1" ht="23.25" x14ac:dyDescent="0.25">
      <c r="A321" s="319" t="s">
        <v>259</v>
      </c>
      <c r="B321" s="320" t="s">
        <v>892</v>
      </c>
      <c r="C321" s="387" t="s">
        <v>887</v>
      </c>
      <c r="D321" s="464" t="s">
        <v>893</v>
      </c>
      <c r="E321" s="464"/>
      <c r="F321" s="464"/>
      <c r="G321" s="320" t="s">
        <v>91</v>
      </c>
      <c r="H321" s="320">
        <v>39</v>
      </c>
      <c r="I321" s="320" t="s">
        <v>41</v>
      </c>
      <c r="J321" s="320" t="s">
        <v>254</v>
      </c>
      <c r="K321" s="321"/>
      <c r="L321" s="320"/>
      <c r="M321" s="321"/>
      <c r="N321" s="320" t="s">
        <v>325</v>
      </c>
      <c r="O321" s="322"/>
      <c r="DI321" s="230"/>
      <c r="DJ321" s="230"/>
      <c r="DK321" s="230" t="s">
        <v>893</v>
      </c>
      <c r="DL321" s="230" t="s">
        <v>5</v>
      </c>
      <c r="DM321" s="230" t="s">
        <v>5</v>
      </c>
      <c r="DR321" s="230"/>
    </row>
    <row r="322" spans="1:126" customFormat="1" ht="15" x14ac:dyDescent="0.25">
      <c r="A322" s="325"/>
      <c r="B322" s="324"/>
      <c r="C322" s="388"/>
      <c r="D322" s="462" t="s">
        <v>59</v>
      </c>
      <c r="E322" s="462"/>
      <c r="F322" s="462"/>
      <c r="G322" s="320"/>
      <c r="H322" s="344"/>
      <c r="I322" s="344"/>
      <c r="J322" s="344"/>
      <c r="K322" s="345"/>
      <c r="L322" s="344"/>
      <c r="M322" s="356">
        <v>0</v>
      </c>
      <c r="N322" s="341"/>
      <c r="O322" s="358">
        <v>0</v>
      </c>
      <c r="DI322" s="230"/>
      <c r="DJ322" s="230"/>
      <c r="DK322" s="230"/>
      <c r="DL322" s="230"/>
      <c r="DM322" s="230"/>
      <c r="DR322" s="230" t="s">
        <v>59</v>
      </c>
    </row>
    <row r="323" spans="1:126" customFormat="1" ht="15" x14ac:dyDescent="0.25">
      <c r="A323" s="359"/>
      <c r="B323" s="316"/>
      <c r="C323" s="321"/>
      <c r="D323" s="462" t="s">
        <v>750</v>
      </c>
      <c r="E323" s="462"/>
      <c r="F323" s="462"/>
      <c r="G323" s="462"/>
      <c r="H323" s="462"/>
      <c r="I323" s="462"/>
      <c r="J323" s="462"/>
      <c r="K323" s="462"/>
      <c r="L323" s="462"/>
      <c r="M323" s="360">
        <v>388536.21</v>
      </c>
      <c r="N323" s="361"/>
      <c r="O323" s="362"/>
      <c r="DI323" s="230"/>
      <c r="DJ323" s="230"/>
      <c r="DK323" s="230"/>
      <c r="DL323" s="230"/>
      <c r="DM323" s="230"/>
      <c r="DR323" s="230"/>
      <c r="DT323" s="230" t="s">
        <v>750</v>
      </c>
    </row>
    <row r="324" spans="1:126" customFormat="1" ht="15" x14ac:dyDescent="0.25">
      <c r="A324" s="359"/>
      <c r="B324" s="316"/>
      <c r="C324" s="321"/>
      <c r="D324" s="462" t="s">
        <v>114</v>
      </c>
      <c r="E324" s="462"/>
      <c r="F324" s="462"/>
      <c r="G324" s="462"/>
      <c r="H324" s="462"/>
      <c r="I324" s="462"/>
      <c r="J324" s="462"/>
      <c r="K324" s="462"/>
      <c r="L324" s="462"/>
      <c r="M324" s="363"/>
      <c r="N324" s="361"/>
      <c r="O324" s="362"/>
      <c r="DU324" s="230" t="s">
        <v>114</v>
      </c>
    </row>
    <row r="325" spans="1:126" customFormat="1" ht="15" x14ac:dyDescent="0.25">
      <c r="A325" s="325"/>
      <c r="B325" s="315"/>
      <c r="C325" s="327"/>
      <c r="D325" s="461" t="s">
        <v>77</v>
      </c>
      <c r="E325" s="461"/>
      <c r="F325" s="461"/>
      <c r="G325" s="461"/>
      <c r="H325" s="461"/>
      <c r="I325" s="461"/>
      <c r="J325" s="461"/>
      <c r="K325" s="461"/>
      <c r="L325" s="461"/>
      <c r="M325" s="364">
        <v>377814.38</v>
      </c>
      <c r="N325" s="365"/>
      <c r="O325" s="366">
        <v>3585094</v>
      </c>
      <c r="DU325" s="230"/>
      <c r="DV325" s="229" t="s">
        <v>77</v>
      </c>
    </row>
    <row r="326" spans="1:126" customFormat="1" ht="15" x14ac:dyDescent="0.25">
      <c r="A326" s="325"/>
      <c r="B326" s="315"/>
      <c r="C326" s="327"/>
      <c r="D326" s="461" t="s">
        <v>78</v>
      </c>
      <c r="E326" s="461"/>
      <c r="F326" s="461"/>
      <c r="G326" s="461"/>
      <c r="H326" s="461"/>
      <c r="I326" s="461"/>
      <c r="J326" s="461"/>
      <c r="K326" s="461"/>
      <c r="L326" s="461"/>
      <c r="M326" s="367"/>
      <c r="N326" s="365"/>
      <c r="O326" s="368"/>
      <c r="DU326" s="230"/>
      <c r="DV326" s="229" t="s">
        <v>78</v>
      </c>
    </row>
    <row r="327" spans="1:126" customFormat="1" ht="15" x14ac:dyDescent="0.25">
      <c r="A327" s="325"/>
      <c r="B327" s="315"/>
      <c r="C327" s="327"/>
      <c r="D327" s="461" t="s">
        <v>79</v>
      </c>
      <c r="E327" s="461"/>
      <c r="F327" s="461"/>
      <c r="G327" s="461"/>
      <c r="H327" s="461"/>
      <c r="I327" s="461"/>
      <c r="J327" s="461"/>
      <c r="K327" s="461"/>
      <c r="L327" s="461"/>
      <c r="M327" s="364">
        <v>5535.06</v>
      </c>
      <c r="N327" s="365"/>
      <c r="O327" s="366">
        <v>260092.45</v>
      </c>
      <c r="DU327" s="230"/>
      <c r="DV327" s="229" t="s">
        <v>79</v>
      </c>
    </row>
    <row r="328" spans="1:126" customFormat="1" ht="15" x14ac:dyDescent="0.25">
      <c r="A328" s="325"/>
      <c r="B328" s="315"/>
      <c r="C328" s="327"/>
      <c r="D328" s="461" t="s">
        <v>80</v>
      </c>
      <c r="E328" s="461"/>
      <c r="F328" s="461"/>
      <c r="G328" s="461"/>
      <c r="H328" s="461"/>
      <c r="I328" s="461"/>
      <c r="J328" s="461"/>
      <c r="K328" s="461"/>
      <c r="L328" s="461"/>
      <c r="M328" s="364">
        <v>12464.13</v>
      </c>
      <c r="N328" s="365"/>
      <c r="O328" s="366">
        <v>174622.46</v>
      </c>
      <c r="DU328" s="230"/>
      <c r="DV328" s="229" t="s">
        <v>80</v>
      </c>
    </row>
    <row r="329" spans="1:126" customFormat="1" ht="15" x14ac:dyDescent="0.25">
      <c r="A329" s="325"/>
      <c r="B329" s="315"/>
      <c r="C329" s="327"/>
      <c r="D329" s="461" t="s">
        <v>81</v>
      </c>
      <c r="E329" s="461"/>
      <c r="F329" s="461"/>
      <c r="G329" s="461"/>
      <c r="H329" s="461"/>
      <c r="I329" s="461"/>
      <c r="J329" s="461"/>
      <c r="K329" s="461"/>
      <c r="L329" s="461"/>
      <c r="M329" s="389">
        <v>859.74</v>
      </c>
      <c r="N329" s="365"/>
      <c r="O329" s="366">
        <v>40399.199999999997</v>
      </c>
      <c r="DU329" s="230"/>
      <c r="DV329" s="229" t="s">
        <v>81</v>
      </c>
    </row>
    <row r="330" spans="1:126" customFormat="1" ht="15" x14ac:dyDescent="0.25">
      <c r="A330" s="325"/>
      <c r="B330" s="315"/>
      <c r="C330" s="327"/>
      <c r="D330" s="461" t="s">
        <v>82</v>
      </c>
      <c r="E330" s="461"/>
      <c r="F330" s="461"/>
      <c r="G330" s="461"/>
      <c r="H330" s="461"/>
      <c r="I330" s="461"/>
      <c r="J330" s="461"/>
      <c r="K330" s="461"/>
      <c r="L330" s="461"/>
      <c r="M330" s="364">
        <v>359585.68</v>
      </c>
      <c r="N330" s="365"/>
      <c r="O330" s="366">
        <v>3147115.67</v>
      </c>
      <c r="DU330" s="230"/>
      <c r="DV330" s="229" t="s">
        <v>82</v>
      </c>
    </row>
    <row r="331" spans="1:126" customFormat="1" ht="15" x14ac:dyDescent="0.25">
      <c r="A331" s="325"/>
      <c r="B331" s="315"/>
      <c r="C331" s="327"/>
      <c r="D331" s="461" t="s">
        <v>403</v>
      </c>
      <c r="E331" s="461"/>
      <c r="F331" s="461"/>
      <c r="G331" s="461"/>
      <c r="H331" s="461"/>
      <c r="I331" s="461"/>
      <c r="J331" s="461"/>
      <c r="K331" s="461"/>
      <c r="L331" s="461"/>
      <c r="M331" s="389">
        <v>229.51</v>
      </c>
      <c r="N331" s="365"/>
      <c r="O331" s="366">
        <v>3263.42</v>
      </c>
      <c r="DU331" s="230"/>
      <c r="DV331" s="229" t="s">
        <v>403</v>
      </c>
    </row>
    <row r="332" spans="1:126" customFormat="1" ht="15" x14ac:dyDescent="0.25">
      <c r="A332" s="325"/>
      <c r="B332" s="315"/>
      <c r="C332" s="327"/>
      <c r="D332" s="461" t="s">
        <v>83</v>
      </c>
      <c r="E332" s="461"/>
      <c r="F332" s="461"/>
      <c r="G332" s="461"/>
      <c r="H332" s="461"/>
      <c r="I332" s="461"/>
      <c r="J332" s="461"/>
      <c r="K332" s="461"/>
      <c r="L332" s="461"/>
      <c r="M332" s="364">
        <v>388536.21</v>
      </c>
      <c r="N332" s="365"/>
      <c r="O332" s="366">
        <v>4088913.09</v>
      </c>
      <c r="DU332" s="230"/>
      <c r="DV332" s="229" t="s">
        <v>83</v>
      </c>
    </row>
    <row r="333" spans="1:126" customFormat="1" ht="15" x14ac:dyDescent="0.25">
      <c r="A333" s="325"/>
      <c r="B333" s="315"/>
      <c r="C333" s="327"/>
      <c r="D333" s="461" t="s">
        <v>230</v>
      </c>
      <c r="E333" s="461"/>
      <c r="F333" s="461"/>
      <c r="G333" s="461"/>
      <c r="H333" s="461"/>
      <c r="I333" s="461"/>
      <c r="J333" s="461"/>
      <c r="K333" s="461"/>
      <c r="L333" s="461"/>
      <c r="M333" s="364">
        <v>388306.7</v>
      </c>
      <c r="N333" s="365"/>
      <c r="O333" s="366">
        <v>4085649.67</v>
      </c>
      <c r="DU333" s="230"/>
      <c r="DV333" s="229" t="s">
        <v>230</v>
      </c>
    </row>
    <row r="334" spans="1:126" customFormat="1" ht="15" x14ac:dyDescent="0.25">
      <c r="A334" s="325"/>
      <c r="B334" s="315"/>
      <c r="C334" s="327"/>
      <c r="D334" s="461" t="s">
        <v>231</v>
      </c>
      <c r="E334" s="461"/>
      <c r="F334" s="461"/>
      <c r="G334" s="461"/>
      <c r="H334" s="461"/>
      <c r="I334" s="461"/>
      <c r="J334" s="461"/>
      <c r="K334" s="461"/>
      <c r="L334" s="461"/>
      <c r="M334" s="367"/>
      <c r="N334" s="365"/>
      <c r="O334" s="368"/>
      <c r="DU334" s="230"/>
      <c r="DV334" s="229" t="s">
        <v>231</v>
      </c>
    </row>
    <row r="335" spans="1:126" customFormat="1" ht="15" x14ac:dyDescent="0.25">
      <c r="A335" s="325"/>
      <c r="B335" s="315"/>
      <c r="C335" s="327"/>
      <c r="D335" s="461" t="s">
        <v>232</v>
      </c>
      <c r="E335" s="461"/>
      <c r="F335" s="461"/>
      <c r="G335" s="461"/>
      <c r="H335" s="461"/>
      <c r="I335" s="461"/>
      <c r="J335" s="461"/>
      <c r="K335" s="461"/>
      <c r="L335" s="461"/>
      <c r="M335" s="364">
        <v>5535.06</v>
      </c>
      <c r="N335" s="365"/>
      <c r="O335" s="366">
        <v>260092.45</v>
      </c>
      <c r="DU335" s="230"/>
      <c r="DV335" s="229" t="s">
        <v>232</v>
      </c>
    </row>
    <row r="336" spans="1:126" customFormat="1" ht="15" x14ac:dyDescent="0.25">
      <c r="A336" s="325"/>
      <c r="B336" s="315"/>
      <c r="C336" s="327"/>
      <c r="D336" s="461" t="s">
        <v>233</v>
      </c>
      <c r="E336" s="461"/>
      <c r="F336" s="461"/>
      <c r="G336" s="461"/>
      <c r="H336" s="461"/>
      <c r="I336" s="461"/>
      <c r="J336" s="461"/>
      <c r="K336" s="461"/>
      <c r="L336" s="461"/>
      <c r="M336" s="364">
        <v>12464.13</v>
      </c>
      <c r="N336" s="365"/>
      <c r="O336" s="366">
        <v>174622.46</v>
      </c>
      <c r="DU336" s="230"/>
      <c r="DV336" s="229" t="s">
        <v>233</v>
      </c>
    </row>
    <row r="337" spans="1:129" customFormat="1" ht="15" x14ac:dyDescent="0.25">
      <c r="A337" s="325"/>
      <c r="B337" s="315"/>
      <c r="C337" s="327"/>
      <c r="D337" s="461" t="s">
        <v>234</v>
      </c>
      <c r="E337" s="461"/>
      <c r="F337" s="461"/>
      <c r="G337" s="461"/>
      <c r="H337" s="461"/>
      <c r="I337" s="461"/>
      <c r="J337" s="461"/>
      <c r="K337" s="461"/>
      <c r="L337" s="461"/>
      <c r="M337" s="389">
        <v>859.74</v>
      </c>
      <c r="N337" s="365"/>
      <c r="O337" s="366">
        <v>40399.199999999997</v>
      </c>
      <c r="DU337" s="230"/>
      <c r="DV337" s="229" t="s">
        <v>234</v>
      </c>
    </row>
    <row r="338" spans="1:129" customFormat="1" ht="15" x14ac:dyDescent="0.25">
      <c r="A338" s="325"/>
      <c r="B338" s="315"/>
      <c r="C338" s="327"/>
      <c r="D338" s="461" t="s">
        <v>235</v>
      </c>
      <c r="E338" s="461"/>
      <c r="F338" s="461"/>
      <c r="G338" s="461"/>
      <c r="H338" s="461"/>
      <c r="I338" s="461"/>
      <c r="J338" s="461"/>
      <c r="K338" s="461"/>
      <c r="L338" s="461"/>
      <c r="M338" s="364">
        <v>359585.68</v>
      </c>
      <c r="N338" s="365"/>
      <c r="O338" s="366">
        <v>3147115.67</v>
      </c>
      <c r="DU338" s="230"/>
      <c r="DV338" s="229" t="s">
        <v>235</v>
      </c>
    </row>
    <row r="339" spans="1:129" customFormat="1" ht="15" x14ac:dyDescent="0.25">
      <c r="A339" s="325"/>
      <c r="B339" s="315"/>
      <c r="C339" s="327"/>
      <c r="D339" s="461" t="s">
        <v>236</v>
      </c>
      <c r="E339" s="461"/>
      <c r="F339" s="461"/>
      <c r="G339" s="461"/>
      <c r="H339" s="461"/>
      <c r="I339" s="461"/>
      <c r="J339" s="461"/>
      <c r="K339" s="461"/>
      <c r="L339" s="461"/>
      <c r="M339" s="364">
        <v>7099.7</v>
      </c>
      <c r="N339" s="365"/>
      <c r="O339" s="366">
        <v>333615.13</v>
      </c>
      <c r="DU339" s="230"/>
      <c r="DV339" s="229" t="s">
        <v>236</v>
      </c>
    </row>
    <row r="340" spans="1:129" customFormat="1" ht="15" x14ac:dyDescent="0.25">
      <c r="A340" s="325"/>
      <c r="B340" s="315"/>
      <c r="C340" s="327"/>
      <c r="D340" s="461" t="s">
        <v>237</v>
      </c>
      <c r="E340" s="461"/>
      <c r="F340" s="461"/>
      <c r="G340" s="461"/>
      <c r="H340" s="461"/>
      <c r="I340" s="461"/>
      <c r="J340" s="461"/>
      <c r="K340" s="461"/>
      <c r="L340" s="461"/>
      <c r="M340" s="364">
        <v>3622.13</v>
      </c>
      <c r="N340" s="365"/>
      <c r="O340" s="366">
        <v>170203.96</v>
      </c>
      <c r="DU340" s="230"/>
      <c r="DV340" s="229" t="s">
        <v>237</v>
      </c>
    </row>
    <row r="341" spans="1:129" customFormat="1" ht="15" x14ac:dyDescent="0.25">
      <c r="A341" s="325"/>
      <c r="B341" s="315"/>
      <c r="C341" s="327"/>
      <c r="D341" s="461" t="s">
        <v>404</v>
      </c>
      <c r="E341" s="461"/>
      <c r="F341" s="461"/>
      <c r="G341" s="461"/>
      <c r="H341" s="461"/>
      <c r="I341" s="461"/>
      <c r="J341" s="461"/>
      <c r="K341" s="461"/>
      <c r="L341" s="461"/>
      <c r="M341" s="389">
        <v>229.51</v>
      </c>
      <c r="N341" s="365"/>
      <c r="O341" s="366">
        <v>3263.42</v>
      </c>
      <c r="DU341" s="230"/>
      <c r="DV341" s="229" t="s">
        <v>404</v>
      </c>
    </row>
    <row r="342" spans="1:129" customFormat="1" ht="15" x14ac:dyDescent="0.25">
      <c r="A342" s="325"/>
      <c r="B342" s="315"/>
      <c r="C342" s="327"/>
      <c r="D342" s="461" t="s">
        <v>84</v>
      </c>
      <c r="E342" s="461"/>
      <c r="F342" s="461"/>
      <c r="G342" s="461"/>
      <c r="H342" s="461"/>
      <c r="I342" s="461"/>
      <c r="J342" s="461"/>
      <c r="K342" s="461"/>
      <c r="L342" s="461"/>
      <c r="M342" s="364">
        <v>6394.8</v>
      </c>
      <c r="N342" s="365"/>
      <c r="O342" s="366">
        <v>300491.65000000002</v>
      </c>
      <c r="DU342" s="230"/>
      <c r="DV342" s="229" t="s">
        <v>84</v>
      </c>
    </row>
    <row r="343" spans="1:129" customFormat="1" ht="15" x14ac:dyDescent="0.25">
      <c r="A343" s="325"/>
      <c r="B343" s="315"/>
      <c r="C343" s="327"/>
      <c r="D343" s="461" t="s">
        <v>85</v>
      </c>
      <c r="E343" s="461"/>
      <c r="F343" s="461"/>
      <c r="G343" s="461"/>
      <c r="H343" s="461"/>
      <c r="I343" s="461"/>
      <c r="J343" s="461"/>
      <c r="K343" s="461"/>
      <c r="L343" s="461"/>
      <c r="M343" s="364">
        <v>7099.7</v>
      </c>
      <c r="N343" s="365"/>
      <c r="O343" s="366">
        <v>333615.13</v>
      </c>
      <c r="DU343" s="230"/>
      <c r="DV343" s="229" t="s">
        <v>85</v>
      </c>
    </row>
    <row r="344" spans="1:129" customFormat="1" ht="15" x14ac:dyDescent="0.25">
      <c r="A344" s="325"/>
      <c r="B344" s="315"/>
      <c r="C344" s="327"/>
      <c r="D344" s="461" t="s">
        <v>86</v>
      </c>
      <c r="E344" s="461"/>
      <c r="F344" s="461"/>
      <c r="G344" s="461"/>
      <c r="H344" s="461"/>
      <c r="I344" s="461"/>
      <c r="J344" s="461"/>
      <c r="K344" s="461"/>
      <c r="L344" s="461"/>
      <c r="M344" s="364">
        <v>3622.13</v>
      </c>
      <c r="N344" s="365"/>
      <c r="O344" s="366">
        <v>170203.96</v>
      </c>
      <c r="DU344" s="230"/>
      <c r="DV344" s="229" t="s">
        <v>86</v>
      </c>
    </row>
    <row r="345" spans="1:129" customFormat="1" ht="15" x14ac:dyDescent="0.25">
      <c r="A345" s="325"/>
      <c r="B345" s="315"/>
      <c r="C345" s="327"/>
      <c r="D345" s="461" t="s">
        <v>410</v>
      </c>
      <c r="E345" s="461"/>
      <c r="F345" s="461"/>
      <c r="G345" s="461"/>
      <c r="H345" s="461"/>
      <c r="I345" s="461"/>
      <c r="J345" s="461"/>
      <c r="K345" s="461"/>
      <c r="L345" s="461"/>
      <c r="M345" s="364">
        <v>11656.09</v>
      </c>
      <c r="N345" s="365"/>
      <c r="O345" s="366">
        <v>122667.39</v>
      </c>
      <c r="DU345" s="230"/>
      <c r="DV345" s="229" t="s">
        <v>410</v>
      </c>
    </row>
    <row r="346" spans="1:129" customFormat="1" ht="15" x14ac:dyDescent="0.25">
      <c r="A346" s="325"/>
      <c r="B346" s="315"/>
      <c r="C346" s="369"/>
      <c r="D346" s="460" t="s">
        <v>406</v>
      </c>
      <c r="E346" s="460"/>
      <c r="F346" s="460"/>
      <c r="G346" s="460"/>
      <c r="H346" s="460"/>
      <c r="I346" s="460"/>
      <c r="J346" s="460"/>
      <c r="K346" s="460"/>
      <c r="L346" s="460"/>
      <c r="M346" s="370">
        <v>400192.3</v>
      </c>
      <c r="N346" s="371"/>
      <c r="O346" s="372">
        <v>4211580.4800000004</v>
      </c>
      <c r="DU346" s="230"/>
      <c r="DW346" s="230" t="s">
        <v>406</v>
      </c>
    </row>
    <row r="347" spans="1:129" customFormat="1" ht="15" x14ac:dyDescent="0.25">
      <c r="A347" s="325"/>
      <c r="B347" s="315"/>
      <c r="C347" s="327"/>
      <c r="D347" s="461" t="s">
        <v>751</v>
      </c>
      <c r="E347" s="461"/>
      <c r="F347" s="461"/>
      <c r="G347" s="461"/>
      <c r="H347" s="461"/>
      <c r="I347" s="461"/>
      <c r="J347" s="461"/>
      <c r="K347" s="461"/>
      <c r="L347" s="461"/>
      <c r="M347" s="364">
        <v>50360.6</v>
      </c>
      <c r="N347" s="365"/>
      <c r="O347" s="366">
        <f>529989.5-0.77</f>
        <v>529988.73</v>
      </c>
      <c r="DU347" s="230"/>
      <c r="DV347" s="229" t="s">
        <v>751</v>
      </c>
      <c r="DW347" s="230"/>
    </row>
    <row r="348" spans="1:129" customFormat="1" ht="15" x14ac:dyDescent="0.25">
      <c r="A348" s="325"/>
      <c r="B348" s="315"/>
      <c r="C348" s="369"/>
      <c r="D348" s="460" t="s">
        <v>752</v>
      </c>
      <c r="E348" s="460"/>
      <c r="F348" s="460"/>
      <c r="G348" s="460"/>
      <c r="H348" s="460"/>
      <c r="I348" s="460"/>
      <c r="J348" s="460"/>
      <c r="K348" s="460"/>
      <c r="L348" s="460"/>
      <c r="M348" s="370">
        <v>450552.9</v>
      </c>
      <c r="N348" s="371"/>
      <c r="O348" s="391">
        <f>O346+O347</f>
        <v>4741569.2100000009</v>
      </c>
      <c r="P348" s="390"/>
      <c r="DU348" s="230"/>
      <c r="DW348" s="230" t="s">
        <v>752</v>
      </c>
    </row>
    <row r="349" spans="1:129" customFormat="1" ht="15" hidden="1" x14ac:dyDescent="0.25">
      <c r="A349" s="325"/>
      <c r="B349" s="315"/>
      <c r="C349" s="327"/>
      <c r="D349" s="461" t="s">
        <v>407</v>
      </c>
      <c r="E349" s="461"/>
      <c r="F349" s="461"/>
      <c r="G349" s="461"/>
      <c r="H349" s="461"/>
      <c r="I349" s="461"/>
      <c r="J349" s="461"/>
      <c r="K349" s="461"/>
      <c r="L349" s="461"/>
      <c r="M349" s="364">
        <v>90110.58</v>
      </c>
      <c r="N349" s="365"/>
      <c r="O349" s="366">
        <v>948314</v>
      </c>
      <c r="DU349" s="230"/>
      <c r="DW349" s="230"/>
      <c r="DX349" s="229" t="s">
        <v>407</v>
      </c>
    </row>
    <row r="350" spans="1:129" customFormat="1" ht="15" hidden="1" x14ac:dyDescent="0.25">
      <c r="A350" s="325"/>
      <c r="B350" s="315"/>
      <c r="C350" s="369"/>
      <c r="D350" s="460" t="s">
        <v>115</v>
      </c>
      <c r="E350" s="460"/>
      <c r="F350" s="460"/>
      <c r="G350" s="460"/>
      <c r="H350" s="460"/>
      <c r="I350" s="460"/>
      <c r="J350" s="460"/>
      <c r="K350" s="460"/>
      <c r="L350" s="460"/>
      <c r="M350" s="370">
        <v>540663.48</v>
      </c>
      <c r="N350" s="371"/>
      <c r="O350" s="372">
        <v>5689883.9800000004</v>
      </c>
      <c r="DU350" s="230"/>
      <c r="DW350" s="230"/>
      <c r="DY350" s="230" t="s">
        <v>115</v>
      </c>
    </row>
    <row r="351" spans="1:129" customFormat="1" ht="29.25" customHeight="1" x14ac:dyDescent="0.25">
      <c r="A351" s="316"/>
      <c r="B351" s="316"/>
      <c r="C351" s="316"/>
      <c r="D351" s="316"/>
      <c r="E351" s="316"/>
      <c r="F351" s="316"/>
      <c r="G351" s="316"/>
      <c r="H351" s="316"/>
      <c r="I351" s="316"/>
      <c r="J351" s="316"/>
      <c r="K351" s="316"/>
      <c r="L351" s="316"/>
      <c r="M351" s="316"/>
      <c r="N351" s="316"/>
      <c r="O351" s="316"/>
    </row>
    <row r="352" spans="1:129" s="12" customFormat="1" ht="20.25" customHeight="1" x14ac:dyDescent="0.25">
      <c r="A352" s="311"/>
      <c r="B352" s="235" t="s">
        <v>117</v>
      </c>
      <c r="C352" s="456" t="s">
        <v>121</v>
      </c>
      <c r="D352" s="456"/>
      <c r="E352" s="456"/>
      <c r="F352" s="456"/>
      <c r="G352" s="456"/>
      <c r="H352" s="456"/>
      <c r="I352" s="457" t="s">
        <v>122</v>
      </c>
      <c r="J352" s="457"/>
      <c r="K352" s="457"/>
      <c r="L352" s="457"/>
      <c r="M352" s="457"/>
      <c r="N352" s="457"/>
      <c r="O352" s="311"/>
      <c r="P352" s="2"/>
      <c r="Q352" s="2"/>
      <c r="R352" s="2"/>
      <c r="S352" s="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 t="s">
        <v>5</v>
      </c>
      <c r="AX352" s="11"/>
      <c r="AY352" s="11"/>
      <c r="AZ352" s="11"/>
    </row>
    <row r="353" spans="1:52" s="13" customFormat="1" ht="48" customHeight="1" x14ac:dyDescent="0.2">
      <c r="A353" s="313"/>
      <c r="B353" s="235"/>
      <c r="C353" s="455" t="s">
        <v>118</v>
      </c>
      <c r="D353" s="455"/>
      <c r="E353" s="455"/>
      <c r="F353" s="455"/>
      <c r="G353" s="455"/>
      <c r="H353" s="455"/>
      <c r="I353" s="455"/>
      <c r="J353" s="455"/>
      <c r="K353" s="455"/>
      <c r="L353" s="455"/>
      <c r="M353" s="455"/>
      <c r="N353" s="455"/>
      <c r="O353" s="313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</row>
    <row r="354" spans="1:52" s="12" customFormat="1" ht="30" customHeight="1" x14ac:dyDescent="0.25">
      <c r="A354" s="311"/>
      <c r="B354" s="235" t="s">
        <v>119</v>
      </c>
      <c r="C354" s="456" t="s">
        <v>412</v>
      </c>
      <c r="D354" s="456"/>
      <c r="E354" s="456"/>
      <c r="F354" s="456"/>
      <c r="G354" s="456"/>
      <c r="H354" s="456"/>
      <c r="I354" s="457" t="s">
        <v>408</v>
      </c>
      <c r="J354" s="457"/>
      <c r="K354" s="457"/>
      <c r="L354" s="457"/>
      <c r="M354" s="457"/>
      <c r="N354" s="457"/>
      <c r="O354" s="311"/>
      <c r="P354" s="2"/>
      <c r="Q354" s="2"/>
      <c r="R354" s="2"/>
      <c r="S354" s="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</row>
    <row r="355" spans="1:52" s="13" customFormat="1" ht="18.75" customHeight="1" x14ac:dyDescent="0.25">
      <c r="A355" s="313"/>
      <c r="B355" s="236"/>
      <c r="C355" s="455" t="s">
        <v>118</v>
      </c>
      <c r="D355" s="455"/>
      <c r="E355" s="455"/>
      <c r="F355" s="455"/>
      <c r="G355" s="455"/>
      <c r="H355" s="455"/>
      <c r="I355" s="455"/>
      <c r="J355" s="455"/>
      <c r="K355" s="455"/>
      <c r="L355" s="455"/>
      <c r="M355" s="455"/>
      <c r="N355" s="455"/>
      <c r="O355" s="236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</row>
    <row r="356" spans="1:52" customFormat="1" ht="15" x14ac:dyDescent="0.25">
      <c r="A356" s="315"/>
      <c r="B356" s="315"/>
      <c r="C356" s="315"/>
      <c r="D356" s="315"/>
      <c r="E356" s="315"/>
      <c r="F356" s="315"/>
      <c r="G356" s="315"/>
      <c r="H356" s="315"/>
      <c r="I356" s="315"/>
      <c r="J356" s="315"/>
      <c r="K356" s="315"/>
      <c r="L356" s="315"/>
      <c r="M356" s="315"/>
      <c r="N356" s="315"/>
      <c r="O356" s="315"/>
    </row>
    <row r="357" spans="1:52" customFormat="1" ht="15" x14ac:dyDescent="0.25">
      <c r="A357" s="315"/>
      <c r="B357" s="315"/>
      <c r="C357" s="315"/>
      <c r="D357" s="315"/>
      <c r="E357" s="315"/>
      <c r="F357" s="315"/>
      <c r="G357" s="315"/>
      <c r="H357" s="315"/>
      <c r="I357" s="315"/>
      <c r="J357" s="315"/>
      <c r="K357" s="315"/>
      <c r="L357" s="315"/>
      <c r="M357" s="315"/>
      <c r="N357" s="315"/>
      <c r="O357" s="315"/>
    </row>
    <row r="358" spans="1:52" customFormat="1" ht="15" x14ac:dyDescent="0.25">
      <c r="A358" s="315"/>
      <c r="B358" s="315"/>
      <c r="C358" s="315"/>
      <c r="D358" s="315"/>
      <c r="E358" s="315"/>
      <c r="F358" s="315"/>
      <c r="G358" s="315"/>
      <c r="H358" s="315"/>
      <c r="I358" s="315"/>
      <c r="J358" s="315"/>
      <c r="K358" s="315"/>
      <c r="L358" s="315"/>
      <c r="M358" s="315"/>
      <c r="N358" s="315"/>
      <c r="O358" s="315"/>
    </row>
    <row r="359" spans="1:52" customFormat="1" ht="15" x14ac:dyDescent="0.25">
      <c r="A359" s="315"/>
      <c r="B359" s="315"/>
    </row>
  </sheetData>
  <mergeCells count="361"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  <mergeCell ref="D41:F41"/>
    <mergeCell ref="D42:F42"/>
    <mergeCell ref="D43:F43"/>
    <mergeCell ref="D44:F44"/>
    <mergeCell ref="D45:F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A56:O56"/>
    <mergeCell ref="D57:F57"/>
    <mergeCell ref="D46:O46"/>
    <mergeCell ref="D47:O47"/>
    <mergeCell ref="D48:O48"/>
    <mergeCell ref="D49:F49"/>
    <mergeCell ref="D50:F50"/>
    <mergeCell ref="D51:F51"/>
    <mergeCell ref="D64:F64"/>
    <mergeCell ref="D65:F65"/>
    <mergeCell ref="D66:F66"/>
    <mergeCell ref="D67:F67"/>
    <mergeCell ref="D68:F68"/>
    <mergeCell ref="D69:F69"/>
    <mergeCell ref="D58:O58"/>
    <mergeCell ref="D59:O59"/>
    <mergeCell ref="D60:O60"/>
    <mergeCell ref="D61:F61"/>
    <mergeCell ref="D62:F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O74"/>
    <mergeCell ref="D75:O75"/>
    <mergeCell ref="D88:F88"/>
    <mergeCell ref="D89:F89"/>
    <mergeCell ref="D90:F90"/>
    <mergeCell ref="D91:F91"/>
    <mergeCell ref="D92:F92"/>
    <mergeCell ref="D93:F93"/>
    <mergeCell ref="D82:F82"/>
    <mergeCell ref="D83:F83"/>
    <mergeCell ref="D84:F84"/>
    <mergeCell ref="D85:F85"/>
    <mergeCell ref="D86:F86"/>
    <mergeCell ref="D87:F87"/>
    <mergeCell ref="D100:F100"/>
    <mergeCell ref="D101:F101"/>
    <mergeCell ref="D102:F102"/>
    <mergeCell ref="D103:F103"/>
    <mergeCell ref="D104:F104"/>
    <mergeCell ref="D105:F105"/>
    <mergeCell ref="A94:O94"/>
    <mergeCell ref="D95:F95"/>
    <mergeCell ref="D96:O96"/>
    <mergeCell ref="D97:O97"/>
    <mergeCell ref="D98:F98"/>
    <mergeCell ref="D99:F99"/>
    <mergeCell ref="D112:F112"/>
    <mergeCell ref="D113:F113"/>
    <mergeCell ref="D114:F114"/>
    <mergeCell ref="D115:F115"/>
    <mergeCell ref="D116:F116"/>
    <mergeCell ref="D117:F117"/>
    <mergeCell ref="D106:F106"/>
    <mergeCell ref="D107:O107"/>
    <mergeCell ref="D108:O108"/>
    <mergeCell ref="D109:O109"/>
    <mergeCell ref="D110:F110"/>
    <mergeCell ref="D111:F111"/>
    <mergeCell ref="D124:F124"/>
    <mergeCell ref="D125:F125"/>
    <mergeCell ref="D126:F126"/>
    <mergeCell ref="D127:F127"/>
    <mergeCell ref="D128:F128"/>
    <mergeCell ref="D129:F129"/>
    <mergeCell ref="D118:F118"/>
    <mergeCell ref="D119:O119"/>
    <mergeCell ref="D120:O120"/>
    <mergeCell ref="D121:F121"/>
    <mergeCell ref="D122:F122"/>
    <mergeCell ref="D123:F123"/>
    <mergeCell ref="D136:O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O135"/>
    <mergeCell ref="D148:F148"/>
    <mergeCell ref="D149:O149"/>
    <mergeCell ref="D150:O150"/>
    <mergeCell ref="D151:O151"/>
    <mergeCell ref="D152:F152"/>
    <mergeCell ref="D153:F153"/>
    <mergeCell ref="D142:F142"/>
    <mergeCell ref="D143:F143"/>
    <mergeCell ref="D144:F144"/>
    <mergeCell ref="D145:F145"/>
    <mergeCell ref="D146:F146"/>
    <mergeCell ref="D147:F147"/>
    <mergeCell ref="D160:F160"/>
    <mergeCell ref="D161:F161"/>
    <mergeCell ref="D162:F162"/>
    <mergeCell ref="D163:F163"/>
    <mergeCell ref="D164:F164"/>
    <mergeCell ref="D165:F165"/>
    <mergeCell ref="D154:O154"/>
    <mergeCell ref="D155:F155"/>
    <mergeCell ref="D156:F156"/>
    <mergeCell ref="D157:F157"/>
    <mergeCell ref="D158:F158"/>
    <mergeCell ref="D159:F159"/>
    <mergeCell ref="D172:O172"/>
    <mergeCell ref="D173:O173"/>
    <mergeCell ref="D174:O174"/>
    <mergeCell ref="D175:O175"/>
    <mergeCell ref="D176:F176"/>
    <mergeCell ref="D177:F177"/>
    <mergeCell ref="D166:F166"/>
    <mergeCell ref="D167:O167"/>
    <mergeCell ref="D168:O168"/>
    <mergeCell ref="D169:O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96:F196"/>
    <mergeCell ref="D197:O197"/>
    <mergeCell ref="D198:O198"/>
    <mergeCell ref="D199:O199"/>
    <mergeCell ref="D200:F200"/>
    <mergeCell ref="D201:F201"/>
    <mergeCell ref="D190:O190"/>
    <mergeCell ref="D191:O191"/>
    <mergeCell ref="D192:O192"/>
    <mergeCell ref="D193:F193"/>
    <mergeCell ref="D194:F194"/>
    <mergeCell ref="D195:F195"/>
    <mergeCell ref="D208:F208"/>
    <mergeCell ref="D209:F209"/>
    <mergeCell ref="D210:F210"/>
    <mergeCell ref="D211:O211"/>
    <mergeCell ref="D212:O212"/>
    <mergeCell ref="D213:O213"/>
    <mergeCell ref="D202:F202"/>
    <mergeCell ref="D203:F203"/>
    <mergeCell ref="D204:O204"/>
    <mergeCell ref="D205:O205"/>
    <mergeCell ref="D206:O206"/>
    <mergeCell ref="D207:F207"/>
    <mergeCell ref="D220:O220"/>
    <mergeCell ref="D221:F221"/>
    <mergeCell ref="D222:F222"/>
    <mergeCell ref="D223:F223"/>
    <mergeCell ref="D224:F224"/>
    <mergeCell ref="D225:O225"/>
    <mergeCell ref="D214:F214"/>
    <mergeCell ref="D215:F215"/>
    <mergeCell ref="D216:F216"/>
    <mergeCell ref="D217:F217"/>
    <mergeCell ref="D218:O218"/>
    <mergeCell ref="D219:O219"/>
    <mergeCell ref="D232:O232"/>
    <mergeCell ref="D233:O233"/>
    <mergeCell ref="D234:O234"/>
    <mergeCell ref="D235:F235"/>
    <mergeCell ref="D236:F236"/>
    <mergeCell ref="D237:F237"/>
    <mergeCell ref="D226:O226"/>
    <mergeCell ref="D227:O227"/>
    <mergeCell ref="D228:F228"/>
    <mergeCell ref="D229:F229"/>
    <mergeCell ref="D230:F230"/>
    <mergeCell ref="D231:F231"/>
    <mergeCell ref="D244:F244"/>
    <mergeCell ref="D245:F245"/>
    <mergeCell ref="D246:O246"/>
    <mergeCell ref="D247:O247"/>
    <mergeCell ref="D248:O248"/>
    <mergeCell ref="D249:F249"/>
    <mergeCell ref="D238:F238"/>
    <mergeCell ref="D239:O239"/>
    <mergeCell ref="D240:O240"/>
    <mergeCell ref="D241:O241"/>
    <mergeCell ref="D242:F242"/>
    <mergeCell ref="D243:F243"/>
    <mergeCell ref="D256:F256"/>
    <mergeCell ref="D257:F257"/>
    <mergeCell ref="D258:F258"/>
    <mergeCell ref="D259:F259"/>
    <mergeCell ref="D260:F260"/>
    <mergeCell ref="D261:F261"/>
    <mergeCell ref="D250:F250"/>
    <mergeCell ref="D251:O251"/>
    <mergeCell ref="D252:O252"/>
    <mergeCell ref="D253:O253"/>
    <mergeCell ref="D254:O254"/>
    <mergeCell ref="D255:F255"/>
    <mergeCell ref="D268:F268"/>
    <mergeCell ref="D269:O269"/>
    <mergeCell ref="D270:O270"/>
    <mergeCell ref="D271:O271"/>
    <mergeCell ref="D272:F272"/>
    <mergeCell ref="D273:F273"/>
    <mergeCell ref="D262:F262"/>
    <mergeCell ref="D263:F263"/>
    <mergeCell ref="D264:F264"/>
    <mergeCell ref="D265:F265"/>
    <mergeCell ref="D266:F266"/>
    <mergeCell ref="D267:F267"/>
    <mergeCell ref="D280:F280"/>
    <mergeCell ref="D281:F281"/>
    <mergeCell ref="D282:F282"/>
    <mergeCell ref="D283:F283"/>
    <mergeCell ref="D284:F284"/>
    <mergeCell ref="D285:F285"/>
    <mergeCell ref="D274:O274"/>
    <mergeCell ref="D275:O275"/>
    <mergeCell ref="D276:F276"/>
    <mergeCell ref="D277:F277"/>
    <mergeCell ref="D278:F278"/>
    <mergeCell ref="D279:F279"/>
    <mergeCell ref="D292:F292"/>
    <mergeCell ref="D293:F293"/>
    <mergeCell ref="D294:F294"/>
    <mergeCell ref="D295:F295"/>
    <mergeCell ref="D296:F296"/>
    <mergeCell ref="D297:F297"/>
    <mergeCell ref="A286:O286"/>
    <mergeCell ref="D287:F287"/>
    <mergeCell ref="D288:O288"/>
    <mergeCell ref="D289:O289"/>
    <mergeCell ref="D290:F290"/>
    <mergeCell ref="D291:F291"/>
    <mergeCell ref="D304:F304"/>
    <mergeCell ref="D305:F305"/>
    <mergeCell ref="D306:F306"/>
    <mergeCell ref="D307:F307"/>
    <mergeCell ref="D308:O308"/>
    <mergeCell ref="D309:O309"/>
    <mergeCell ref="D298:F298"/>
    <mergeCell ref="D299:F299"/>
    <mergeCell ref="D300:F300"/>
    <mergeCell ref="D301:O301"/>
    <mergeCell ref="D302:O302"/>
    <mergeCell ref="D303:O303"/>
    <mergeCell ref="D316:F316"/>
    <mergeCell ref="D317:F317"/>
    <mergeCell ref="D318:F318"/>
    <mergeCell ref="D319:F319"/>
    <mergeCell ref="D320:F320"/>
    <mergeCell ref="D321:F321"/>
    <mergeCell ref="D310:F310"/>
    <mergeCell ref="D311:F311"/>
    <mergeCell ref="D312:F312"/>
    <mergeCell ref="D313:F313"/>
    <mergeCell ref="D314:F314"/>
    <mergeCell ref="D315:F315"/>
    <mergeCell ref="D339:L339"/>
    <mergeCell ref="D328:L328"/>
    <mergeCell ref="D329:L329"/>
    <mergeCell ref="D330:L330"/>
    <mergeCell ref="D331:L331"/>
    <mergeCell ref="D332:L332"/>
    <mergeCell ref="D333:L333"/>
    <mergeCell ref="D322:F322"/>
    <mergeCell ref="D323:L323"/>
    <mergeCell ref="D324:L324"/>
    <mergeCell ref="D325:L325"/>
    <mergeCell ref="D326:L326"/>
    <mergeCell ref="D327:L327"/>
    <mergeCell ref="C353:N353"/>
    <mergeCell ref="C354:H354"/>
    <mergeCell ref="I354:N354"/>
    <mergeCell ref="C355:N355"/>
    <mergeCell ref="C7:K7"/>
    <mergeCell ref="C9:K9"/>
    <mergeCell ref="D346:L346"/>
    <mergeCell ref="D347:L347"/>
    <mergeCell ref="D348:L348"/>
    <mergeCell ref="D349:L349"/>
    <mergeCell ref="D350:L350"/>
    <mergeCell ref="C352:H352"/>
    <mergeCell ref="I352:N352"/>
    <mergeCell ref="D340:L340"/>
    <mergeCell ref="D341:L341"/>
    <mergeCell ref="D342:L342"/>
    <mergeCell ref="D343:L343"/>
    <mergeCell ref="D344:L344"/>
    <mergeCell ref="D345:L345"/>
    <mergeCell ref="D334:L334"/>
    <mergeCell ref="D335:L335"/>
    <mergeCell ref="D336:L336"/>
    <mergeCell ref="D337:L337"/>
    <mergeCell ref="D338:L33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CA67-749A-4FBA-8D1A-1186D93CDC96}">
  <sheetPr>
    <pageSetUpPr fitToPage="1"/>
  </sheetPr>
  <dimension ref="A1:EX462"/>
  <sheetViews>
    <sheetView zoomScaleNormal="100" zoomScaleSheetLayoutView="90" workbookViewId="0">
      <selection sqref="A1:XFD24"/>
    </sheetView>
  </sheetViews>
  <sheetFormatPr defaultColWidth="9.140625" defaultRowHeight="11.25" customHeight="1" x14ac:dyDescent="0.2"/>
  <cols>
    <col min="1" max="2" width="6.7109375" style="231" customWidth="1"/>
    <col min="3" max="3" width="11.5703125" style="231" customWidth="1"/>
    <col min="4" max="4" width="10.42578125" style="231" customWidth="1"/>
    <col min="5" max="5" width="13.28515625" style="231" customWidth="1"/>
    <col min="6" max="6" width="8.5703125" style="231" customWidth="1"/>
    <col min="7" max="7" width="9.28515625" style="231" customWidth="1"/>
    <col min="8" max="8" width="12.7109375" style="231" customWidth="1"/>
    <col min="9" max="10" width="12.85546875" style="231" customWidth="1"/>
    <col min="11" max="11" width="11" style="231" customWidth="1"/>
    <col min="12" max="13" width="12.85546875" style="231" customWidth="1"/>
    <col min="14" max="14" width="11" style="231" customWidth="1"/>
    <col min="15" max="15" width="16.7109375" style="231" customWidth="1"/>
    <col min="16" max="16" width="11.28515625" style="231" customWidth="1"/>
    <col min="17" max="18" width="9.140625" style="231"/>
    <col min="19" max="27" width="102.5703125" style="229" hidden="1" customWidth="1"/>
    <col min="28" max="30" width="40.5703125" style="229" hidden="1" customWidth="1"/>
    <col min="31" max="38" width="91" style="229" hidden="1" customWidth="1"/>
    <col min="39" max="41" width="40.5703125" style="229" hidden="1" customWidth="1"/>
    <col min="42" max="49" width="91" style="229" hidden="1" customWidth="1"/>
    <col min="50" max="52" width="40.5703125" style="229" hidden="1" customWidth="1"/>
    <col min="53" max="61" width="102.5703125" style="229" hidden="1" customWidth="1"/>
    <col min="62" max="64" width="40.5703125" style="229" hidden="1" customWidth="1"/>
    <col min="65" max="73" width="102.5703125" style="229" hidden="1" customWidth="1"/>
    <col min="74" max="82" width="40.5703125" style="229" hidden="1" customWidth="1"/>
    <col min="83" max="114" width="169.42578125" style="229" hidden="1" customWidth="1"/>
    <col min="115" max="117" width="32.28515625" style="229" hidden="1" customWidth="1"/>
    <col min="118" max="119" width="144.42578125" style="229" hidden="1" customWidth="1"/>
    <col min="120" max="123" width="32.28515625" style="229" hidden="1" customWidth="1"/>
    <col min="124" max="124" width="144.42578125" style="229" hidden="1" customWidth="1"/>
    <col min="125" max="130" width="103.85546875" style="229" hidden="1" customWidth="1"/>
    <col min="131" max="136" width="65.85546875" style="229" hidden="1" customWidth="1"/>
    <col min="137" max="142" width="73.42578125" style="229" hidden="1" customWidth="1"/>
    <col min="143" max="148" width="65.85546875" style="229" hidden="1" customWidth="1"/>
    <col min="149" max="154" width="73.42578125" style="229" hidden="1" customWidth="1"/>
    <col min="155" max="16384" width="9.140625" style="231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76" t="s">
        <v>0</v>
      </c>
      <c r="N2" s="477"/>
      <c r="O2" s="478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76" t="s">
        <v>2</v>
      </c>
      <c r="N3" s="477"/>
      <c r="O3" s="478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86"/>
      <c r="N4" s="487"/>
      <c r="O4" s="488"/>
    </row>
    <row r="5" spans="1:29" s="2" customFormat="1" ht="12.6" customHeight="1" x14ac:dyDescent="0.25">
      <c r="A5" s="4" t="s">
        <v>3</v>
      </c>
      <c r="B5" s="1"/>
      <c r="C5" s="490"/>
      <c r="D5" s="490"/>
      <c r="E5" s="490"/>
      <c r="F5" s="490"/>
      <c r="G5" s="490"/>
      <c r="H5" s="490"/>
      <c r="I5" s="490"/>
      <c r="J5" s="490"/>
      <c r="K5" s="490"/>
      <c r="L5" s="3" t="s">
        <v>4</v>
      </c>
      <c r="M5" s="483"/>
      <c r="N5" s="484"/>
      <c r="O5" s="485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86"/>
      <c r="N6" s="487"/>
      <c r="O6" s="488"/>
    </row>
    <row r="7" spans="1:29" s="2" customFormat="1" ht="16.5" customHeight="1" x14ac:dyDescent="0.25">
      <c r="A7" s="221" t="s">
        <v>140</v>
      </c>
      <c r="B7" s="1"/>
      <c r="C7" s="458" t="s">
        <v>295</v>
      </c>
      <c r="D7" s="458"/>
      <c r="E7" s="458"/>
      <c r="F7" s="458"/>
      <c r="G7" s="458"/>
      <c r="H7" s="458"/>
      <c r="I7" s="458"/>
      <c r="J7" s="458"/>
      <c r="K7" s="458"/>
      <c r="L7" s="3" t="s">
        <v>4</v>
      </c>
      <c r="M7" s="489" t="s">
        <v>296</v>
      </c>
      <c r="N7" s="484"/>
      <c r="O7" s="485"/>
      <c r="V7" s="5" t="s">
        <v>7</v>
      </c>
      <c r="W7" s="5" t="s">
        <v>5</v>
      </c>
    </row>
    <row r="8" spans="1:29" s="2" customFormat="1" ht="15" x14ac:dyDescent="0.25">
      <c r="A8" s="214"/>
      <c r="B8" s="1"/>
      <c r="C8" s="214"/>
      <c r="D8" s="215"/>
      <c r="E8" s="215"/>
      <c r="F8" s="216" t="s">
        <v>6</v>
      </c>
      <c r="G8" s="215"/>
      <c r="H8" s="217"/>
      <c r="I8" s="215"/>
      <c r="J8" s="215"/>
      <c r="K8" s="215"/>
      <c r="L8" s="3"/>
      <c r="M8" s="486"/>
      <c r="N8" s="487"/>
      <c r="O8" s="488"/>
    </row>
    <row r="9" spans="1:29" s="2" customFormat="1" ht="20.25" customHeight="1" x14ac:dyDescent="0.25">
      <c r="A9" s="221" t="s">
        <v>301</v>
      </c>
      <c r="B9" s="1"/>
      <c r="C9" s="459" t="s">
        <v>116</v>
      </c>
      <c r="D9" s="459"/>
      <c r="E9" s="459"/>
      <c r="F9" s="459"/>
      <c r="G9" s="459"/>
      <c r="H9" s="459"/>
      <c r="I9" s="459"/>
      <c r="J9" s="459"/>
      <c r="K9" s="459"/>
      <c r="L9" s="3" t="s">
        <v>4</v>
      </c>
      <c r="M9" s="489" t="s">
        <v>120</v>
      </c>
      <c r="N9" s="484"/>
      <c r="O9" s="485"/>
      <c r="X9" s="5" t="s">
        <v>5</v>
      </c>
      <c r="Y9" s="5" t="s">
        <v>5</v>
      </c>
    </row>
    <row r="10" spans="1:29" s="2" customFormat="1" ht="13.5" customHeight="1" x14ac:dyDescent="0.25">
      <c r="A10" s="214"/>
      <c r="B10" s="1"/>
      <c r="C10" s="214"/>
      <c r="D10" s="215"/>
      <c r="E10" s="215"/>
      <c r="F10" s="216" t="s">
        <v>6</v>
      </c>
      <c r="G10" s="215"/>
      <c r="H10" s="217"/>
      <c r="I10" s="215"/>
      <c r="J10" s="215"/>
      <c r="K10" s="215"/>
      <c r="L10" s="1"/>
      <c r="M10" s="486"/>
      <c r="N10" s="487"/>
      <c r="O10" s="488"/>
    </row>
    <row r="11" spans="1:29" s="2" customFormat="1" ht="29.25" customHeight="1" x14ac:dyDescent="0.25">
      <c r="A11" s="214" t="s">
        <v>8</v>
      </c>
      <c r="B11" s="1"/>
      <c r="C11" s="481" t="s">
        <v>755</v>
      </c>
      <c r="D11" s="482"/>
      <c r="E11" s="482"/>
      <c r="F11" s="482"/>
      <c r="G11" s="482"/>
      <c r="H11" s="482"/>
      <c r="I11" s="482"/>
      <c r="J11" s="482"/>
      <c r="K11" s="482"/>
      <c r="L11" s="1"/>
      <c r="M11" s="483"/>
      <c r="N11" s="484"/>
      <c r="O11" s="485"/>
      <c r="Z11" s="5" t="s">
        <v>9</v>
      </c>
    </row>
    <row r="12" spans="1:29" s="2" customFormat="1" ht="15" x14ac:dyDescent="0.25">
      <c r="A12" s="214"/>
      <c r="B12" s="1"/>
      <c r="C12" s="218"/>
      <c r="D12" s="218"/>
      <c r="E12" s="218"/>
      <c r="F12" s="219" t="s">
        <v>10</v>
      </c>
      <c r="G12" s="218"/>
      <c r="H12" s="220"/>
      <c r="I12" s="218"/>
      <c r="J12" s="218"/>
      <c r="K12" s="218"/>
      <c r="L12" s="1"/>
      <c r="M12" s="486"/>
      <c r="N12" s="487"/>
      <c r="O12" s="488"/>
    </row>
    <row r="13" spans="1:29" s="2" customFormat="1" ht="31.5" customHeight="1" x14ac:dyDescent="0.25">
      <c r="A13" s="214" t="s">
        <v>11</v>
      </c>
      <c r="B13" s="1"/>
      <c r="C13" s="481" t="s">
        <v>756</v>
      </c>
      <c r="D13" s="482"/>
      <c r="E13" s="482"/>
      <c r="F13" s="482"/>
      <c r="G13" s="482"/>
      <c r="H13" s="482"/>
      <c r="I13" s="482"/>
      <c r="J13" s="482"/>
      <c r="K13" s="482"/>
      <c r="L13" s="1"/>
      <c r="M13" s="483"/>
      <c r="N13" s="484"/>
      <c r="O13" s="485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76"/>
      <c r="N14" s="477"/>
      <c r="O14" s="478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73" t="s">
        <v>49</v>
      </c>
      <c r="N15" s="474"/>
      <c r="O15" s="475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73" t="s">
        <v>753</v>
      </c>
      <c r="N16" s="474"/>
      <c r="O16" s="475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76"/>
      <c r="N17" s="477"/>
      <c r="O17" s="478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73"/>
      <c r="M18" s="373"/>
      <c r="N18" s="373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79" t="s">
        <v>19</v>
      </c>
      <c r="M19" s="479" t="s">
        <v>20</v>
      </c>
      <c r="N19" s="480" t="s">
        <v>21</v>
      </c>
      <c r="O19" s="480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79"/>
      <c r="M20" s="479"/>
      <c r="N20" s="376" t="s">
        <v>22</v>
      </c>
      <c r="O20" s="376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202">
        <f>O21</f>
        <v>45630</v>
      </c>
      <c r="N21" s="201">
        <v>45485</v>
      </c>
      <c r="O21" s="201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73"/>
      <c r="M22" s="373"/>
      <c r="N22" s="373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3" t="s">
        <v>781</v>
      </c>
      <c r="I23" s="9"/>
      <c r="J23" s="9"/>
      <c r="K23" s="10"/>
      <c r="L23" s="373"/>
      <c r="M23" s="373"/>
      <c r="N23" s="373"/>
      <c r="O23" s="1"/>
    </row>
    <row r="24" spans="1:118" customFormat="1" ht="15" x14ac:dyDescent="0.25">
      <c r="A24" s="317"/>
      <c r="B24" s="315"/>
    </row>
    <row r="25" spans="1:118" customFormat="1" ht="36" customHeight="1" x14ac:dyDescent="0.25">
      <c r="A25" s="471" t="s">
        <v>27</v>
      </c>
      <c r="B25" s="471"/>
      <c r="C25" s="472" t="s">
        <v>28</v>
      </c>
      <c r="D25" s="472" t="s">
        <v>29</v>
      </c>
      <c r="E25" s="472"/>
      <c r="F25" s="472"/>
      <c r="G25" s="472" t="s">
        <v>30</v>
      </c>
      <c r="H25" s="472" t="s">
        <v>31</v>
      </c>
      <c r="I25" s="472"/>
      <c r="J25" s="472"/>
      <c r="K25" s="472" t="s">
        <v>32</v>
      </c>
      <c r="L25" s="472"/>
      <c r="M25" s="472"/>
      <c r="N25" s="472" t="s">
        <v>33</v>
      </c>
      <c r="O25" s="472" t="s">
        <v>34</v>
      </c>
    </row>
    <row r="26" spans="1:118" customFormat="1" ht="20.25" customHeight="1" x14ac:dyDescent="0.25">
      <c r="A26" s="471"/>
      <c r="B26" s="471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</row>
    <row r="27" spans="1:118" customFormat="1" ht="49.5" customHeight="1" x14ac:dyDescent="0.25">
      <c r="A27" s="318" t="s">
        <v>35</v>
      </c>
      <c r="B27" s="318" t="s">
        <v>36</v>
      </c>
      <c r="C27" s="472"/>
      <c r="D27" s="472"/>
      <c r="E27" s="472"/>
      <c r="F27" s="472"/>
      <c r="G27" s="472"/>
      <c r="H27" s="375" t="s">
        <v>37</v>
      </c>
      <c r="I27" s="375" t="s">
        <v>38</v>
      </c>
      <c r="J27" s="375" t="s">
        <v>39</v>
      </c>
      <c r="K27" s="375" t="s">
        <v>37</v>
      </c>
      <c r="L27" s="375" t="s">
        <v>38</v>
      </c>
      <c r="M27" s="375" t="s">
        <v>40</v>
      </c>
      <c r="N27" s="472"/>
      <c r="O27" s="472"/>
    </row>
    <row r="28" spans="1:118" customFormat="1" ht="15" x14ac:dyDescent="0.25">
      <c r="A28" s="374">
        <v>1</v>
      </c>
      <c r="B28" s="374">
        <v>2</v>
      </c>
      <c r="C28" s="374">
        <v>3</v>
      </c>
      <c r="D28" s="471">
        <v>4</v>
      </c>
      <c r="E28" s="471"/>
      <c r="F28" s="471"/>
      <c r="G28" s="374">
        <v>5</v>
      </c>
      <c r="H28" s="374">
        <v>6</v>
      </c>
      <c r="I28" s="374">
        <v>7</v>
      </c>
      <c r="J28" s="374">
        <v>8</v>
      </c>
      <c r="K28" s="374">
        <v>9</v>
      </c>
      <c r="L28" s="374">
        <v>10</v>
      </c>
      <c r="M28" s="374">
        <v>11</v>
      </c>
      <c r="N28" s="374">
        <v>12</v>
      </c>
      <c r="O28" s="374">
        <v>13</v>
      </c>
    </row>
    <row r="29" spans="1:118" customFormat="1" ht="15" x14ac:dyDescent="0.25">
      <c r="A29" s="468" t="s">
        <v>533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70"/>
      <c r="DI29" s="230" t="s">
        <v>533</v>
      </c>
    </row>
    <row r="30" spans="1:118" customFormat="1" ht="15" x14ac:dyDescent="0.25">
      <c r="A30" s="468" t="s">
        <v>534</v>
      </c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70"/>
      <c r="DI30" s="230"/>
      <c r="DJ30" s="230" t="s">
        <v>534</v>
      </c>
    </row>
    <row r="31" spans="1:118" customFormat="1" ht="68.25" x14ac:dyDescent="0.25">
      <c r="A31" s="319" t="s">
        <v>41</v>
      </c>
      <c r="B31" s="320" t="s">
        <v>41</v>
      </c>
      <c r="C31" s="377" t="s">
        <v>311</v>
      </c>
      <c r="D31" s="464" t="s">
        <v>535</v>
      </c>
      <c r="E31" s="464"/>
      <c r="F31" s="464"/>
      <c r="G31" s="320" t="s">
        <v>60</v>
      </c>
      <c r="H31" s="320">
        <v>0.67379999999999995</v>
      </c>
      <c r="I31" s="320" t="s">
        <v>41</v>
      </c>
      <c r="J31" s="320" t="s">
        <v>536</v>
      </c>
      <c r="K31" s="321"/>
      <c r="L31" s="320"/>
      <c r="M31" s="321"/>
      <c r="N31" s="320"/>
      <c r="O31" s="322"/>
      <c r="DI31" s="230"/>
      <c r="DJ31" s="230"/>
      <c r="DK31" s="230" t="s">
        <v>535</v>
      </c>
      <c r="DL31" s="230" t="s">
        <v>5</v>
      </c>
      <c r="DM31" s="230" t="s">
        <v>5</v>
      </c>
    </row>
    <row r="32" spans="1:118" customFormat="1" ht="15" x14ac:dyDescent="0.25">
      <c r="A32" s="323"/>
      <c r="B32" s="324"/>
      <c r="C32" s="378"/>
      <c r="D32" s="461" t="s">
        <v>537</v>
      </c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7"/>
      <c r="DI32" s="230"/>
      <c r="DJ32" s="230"/>
      <c r="DK32" s="230"/>
      <c r="DL32" s="230"/>
      <c r="DM32" s="230"/>
      <c r="DN32" s="229" t="s">
        <v>537</v>
      </c>
    </row>
    <row r="33" spans="1:123" customFormat="1" ht="57" x14ac:dyDescent="0.25">
      <c r="A33" s="325"/>
      <c r="B33" s="326"/>
      <c r="C33" s="327" t="s">
        <v>45</v>
      </c>
      <c r="D33" s="465" t="s">
        <v>46</v>
      </c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6"/>
      <c r="DI33" s="230"/>
      <c r="DJ33" s="230"/>
      <c r="DK33" s="230"/>
      <c r="DL33" s="230"/>
      <c r="DM33" s="230"/>
      <c r="DO33" s="229" t="s">
        <v>46</v>
      </c>
    </row>
    <row r="34" spans="1:123" customFormat="1" ht="15" x14ac:dyDescent="0.25">
      <c r="A34" s="325"/>
      <c r="B34" s="328"/>
      <c r="C34" s="327" t="s">
        <v>41</v>
      </c>
      <c r="D34" s="461" t="s">
        <v>47</v>
      </c>
      <c r="E34" s="461"/>
      <c r="F34" s="461"/>
      <c r="G34" s="329"/>
      <c r="H34" s="330"/>
      <c r="I34" s="330"/>
      <c r="J34" s="330"/>
      <c r="K34" s="331">
        <v>920.4</v>
      </c>
      <c r="L34" s="332">
        <v>1.1499999999999999</v>
      </c>
      <c r="M34" s="331">
        <v>713.19</v>
      </c>
      <c r="N34" s="332">
        <v>46.99</v>
      </c>
      <c r="O34" s="333">
        <v>33512.800000000003</v>
      </c>
      <c r="DI34" s="230"/>
      <c r="DJ34" s="230"/>
      <c r="DK34" s="230"/>
      <c r="DL34" s="230"/>
      <c r="DM34" s="230"/>
      <c r="DP34" s="229" t="s">
        <v>47</v>
      </c>
    </row>
    <row r="35" spans="1:123" customFormat="1" ht="15" x14ac:dyDescent="0.25">
      <c r="A35" s="334"/>
      <c r="B35" s="328"/>
      <c r="C35" s="327"/>
      <c r="D35" s="461" t="s">
        <v>53</v>
      </c>
      <c r="E35" s="461"/>
      <c r="F35" s="461"/>
      <c r="G35" s="329" t="s">
        <v>54</v>
      </c>
      <c r="H35" s="335">
        <v>118</v>
      </c>
      <c r="I35" s="332">
        <v>1.1499999999999999</v>
      </c>
      <c r="J35" s="336">
        <v>91.434659999999994</v>
      </c>
      <c r="K35" s="337"/>
      <c r="L35" s="330"/>
      <c r="M35" s="337"/>
      <c r="N35" s="330"/>
      <c r="O35" s="338"/>
      <c r="DI35" s="230"/>
      <c r="DJ35" s="230"/>
      <c r="DK35" s="230"/>
      <c r="DL35" s="230"/>
      <c r="DM35" s="230"/>
      <c r="DQ35" s="229" t="s">
        <v>53</v>
      </c>
    </row>
    <row r="36" spans="1:123" customFormat="1" ht="15" x14ac:dyDescent="0.25">
      <c r="A36" s="339"/>
      <c r="B36" s="329"/>
      <c r="C36" s="327"/>
      <c r="D36" s="463" t="s">
        <v>56</v>
      </c>
      <c r="E36" s="463"/>
      <c r="F36" s="463"/>
      <c r="G36" s="340"/>
      <c r="H36" s="341"/>
      <c r="I36" s="341"/>
      <c r="J36" s="341"/>
      <c r="K36" s="342">
        <v>920.4</v>
      </c>
      <c r="L36" s="341"/>
      <c r="M36" s="342">
        <v>713.19</v>
      </c>
      <c r="N36" s="341"/>
      <c r="O36" s="343">
        <v>33512.800000000003</v>
      </c>
      <c r="DI36" s="230"/>
      <c r="DJ36" s="230"/>
      <c r="DK36" s="230"/>
      <c r="DL36" s="230"/>
      <c r="DM36" s="230"/>
      <c r="DR36" s="229" t="s">
        <v>56</v>
      </c>
    </row>
    <row r="37" spans="1:123" customFormat="1" ht="15" x14ac:dyDescent="0.25">
      <c r="A37" s="334"/>
      <c r="B37" s="328"/>
      <c r="C37" s="327"/>
      <c r="D37" s="461" t="s">
        <v>57</v>
      </c>
      <c r="E37" s="461"/>
      <c r="F37" s="461"/>
      <c r="G37" s="329"/>
      <c r="H37" s="330"/>
      <c r="I37" s="330"/>
      <c r="J37" s="330"/>
      <c r="K37" s="337"/>
      <c r="L37" s="330"/>
      <c r="M37" s="331">
        <v>713.19</v>
      </c>
      <c r="N37" s="330"/>
      <c r="O37" s="333">
        <v>33512.800000000003</v>
      </c>
      <c r="DI37" s="230"/>
      <c r="DJ37" s="230"/>
      <c r="DK37" s="230"/>
      <c r="DL37" s="230"/>
      <c r="DM37" s="230"/>
      <c r="DQ37" s="229" t="s">
        <v>57</v>
      </c>
    </row>
    <row r="38" spans="1:123" customFormat="1" ht="45" x14ac:dyDescent="0.25">
      <c r="A38" s="334"/>
      <c r="B38" s="328"/>
      <c r="C38" s="327" t="s">
        <v>61</v>
      </c>
      <c r="D38" s="461" t="s">
        <v>62</v>
      </c>
      <c r="E38" s="461"/>
      <c r="F38" s="461"/>
      <c r="G38" s="329" t="s">
        <v>58</v>
      </c>
      <c r="H38" s="335">
        <v>89</v>
      </c>
      <c r="I38" s="330"/>
      <c r="J38" s="335">
        <v>89</v>
      </c>
      <c r="K38" s="337"/>
      <c r="L38" s="330"/>
      <c r="M38" s="331">
        <v>634.74</v>
      </c>
      <c r="N38" s="330"/>
      <c r="O38" s="333">
        <v>29826.39</v>
      </c>
      <c r="DI38" s="230"/>
      <c r="DJ38" s="230"/>
      <c r="DK38" s="230"/>
      <c r="DL38" s="230"/>
      <c r="DM38" s="230"/>
      <c r="DQ38" s="229" t="s">
        <v>62</v>
      </c>
    </row>
    <row r="39" spans="1:123" customFormat="1" ht="90" x14ac:dyDescent="0.25">
      <c r="A39" s="334"/>
      <c r="B39" s="328"/>
      <c r="C39" s="327" t="s">
        <v>63</v>
      </c>
      <c r="D39" s="461" t="s">
        <v>64</v>
      </c>
      <c r="E39" s="461"/>
      <c r="F39" s="461"/>
      <c r="G39" s="329" t="s">
        <v>58</v>
      </c>
      <c r="H39" s="335">
        <v>40</v>
      </c>
      <c r="I39" s="332">
        <v>0.85</v>
      </c>
      <c r="J39" s="335">
        <v>34</v>
      </c>
      <c r="K39" s="337"/>
      <c r="L39" s="330"/>
      <c r="M39" s="331">
        <v>242.48</v>
      </c>
      <c r="N39" s="330"/>
      <c r="O39" s="333">
        <v>11394.35</v>
      </c>
      <c r="DI39" s="230"/>
      <c r="DJ39" s="230"/>
      <c r="DK39" s="230"/>
      <c r="DL39" s="230"/>
      <c r="DM39" s="230"/>
      <c r="DQ39" s="229" t="s">
        <v>64</v>
      </c>
    </row>
    <row r="40" spans="1:123" customFormat="1" ht="15" x14ac:dyDescent="0.25">
      <c r="A40" s="325"/>
      <c r="B40" s="324"/>
      <c r="C40" s="378"/>
      <c r="D40" s="462" t="s">
        <v>59</v>
      </c>
      <c r="E40" s="462"/>
      <c r="F40" s="462"/>
      <c r="G40" s="320"/>
      <c r="H40" s="344"/>
      <c r="I40" s="344"/>
      <c r="J40" s="344"/>
      <c r="K40" s="345"/>
      <c r="L40" s="344"/>
      <c r="M40" s="346">
        <v>1590.41</v>
      </c>
      <c r="N40" s="341"/>
      <c r="O40" s="347">
        <v>74733.539999999994</v>
      </c>
      <c r="DI40" s="230"/>
      <c r="DJ40" s="230"/>
      <c r="DK40" s="230"/>
      <c r="DL40" s="230"/>
      <c r="DM40" s="230"/>
      <c r="DS40" s="230" t="s">
        <v>59</v>
      </c>
    </row>
    <row r="41" spans="1:123" customFormat="1" ht="57" x14ac:dyDescent="0.25">
      <c r="A41" s="319" t="s">
        <v>25</v>
      </c>
      <c r="B41" s="320" t="s">
        <v>25</v>
      </c>
      <c r="C41" s="377" t="s">
        <v>538</v>
      </c>
      <c r="D41" s="464" t="s">
        <v>539</v>
      </c>
      <c r="E41" s="464"/>
      <c r="F41" s="464"/>
      <c r="G41" s="320" t="s">
        <v>67</v>
      </c>
      <c r="H41" s="320">
        <v>4</v>
      </c>
      <c r="I41" s="320" t="s">
        <v>41</v>
      </c>
      <c r="J41" s="320" t="s">
        <v>51</v>
      </c>
      <c r="K41" s="321"/>
      <c r="L41" s="320"/>
      <c r="M41" s="321"/>
      <c r="N41" s="320"/>
      <c r="O41" s="322"/>
      <c r="DI41" s="230"/>
      <c r="DJ41" s="230"/>
      <c r="DK41" s="230" t="s">
        <v>539</v>
      </c>
      <c r="DL41" s="230" t="s">
        <v>5</v>
      </c>
      <c r="DM41" s="230" t="s">
        <v>5</v>
      </c>
      <c r="DS41" s="230"/>
    </row>
    <row r="42" spans="1:123" customFormat="1" ht="57" x14ac:dyDescent="0.25">
      <c r="A42" s="325"/>
      <c r="B42" s="326"/>
      <c r="C42" s="327" t="s">
        <v>45</v>
      </c>
      <c r="D42" s="465" t="s">
        <v>46</v>
      </c>
      <c r="E42" s="465"/>
      <c r="F42" s="465"/>
      <c r="G42" s="465"/>
      <c r="H42" s="465"/>
      <c r="I42" s="465"/>
      <c r="J42" s="465"/>
      <c r="K42" s="465"/>
      <c r="L42" s="465"/>
      <c r="M42" s="465"/>
      <c r="N42" s="465"/>
      <c r="O42" s="466"/>
      <c r="DI42" s="230"/>
      <c r="DJ42" s="230"/>
      <c r="DK42" s="230"/>
      <c r="DL42" s="230"/>
      <c r="DM42" s="230"/>
      <c r="DO42" s="229" t="s">
        <v>46</v>
      </c>
      <c r="DS42" s="230"/>
    </row>
    <row r="43" spans="1:123" customFormat="1" ht="15" x14ac:dyDescent="0.25">
      <c r="A43" s="325"/>
      <c r="B43" s="328"/>
      <c r="C43" s="327" t="s">
        <v>41</v>
      </c>
      <c r="D43" s="461" t="s">
        <v>47</v>
      </c>
      <c r="E43" s="461"/>
      <c r="F43" s="461"/>
      <c r="G43" s="329"/>
      <c r="H43" s="330"/>
      <c r="I43" s="330"/>
      <c r="J43" s="330"/>
      <c r="K43" s="331">
        <v>8.84</v>
      </c>
      <c r="L43" s="332">
        <v>1.1499999999999999</v>
      </c>
      <c r="M43" s="331">
        <v>40.659999999999997</v>
      </c>
      <c r="N43" s="332">
        <v>46.99</v>
      </c>
      <c r="O43" s="333">
        <v>1910.61</v>
      </c>
      <c r="DI43" s="230"/>
      <c r="DJ43" s="230"/>
      <c r="DK43" s="230"/>
      <c r="DL43" s="230"/>
      <c r="DM43" s="230"/>
      <c r="DP43" s="229" t="s">
        <v>47</v>
      </c>
      <c r="DS43" s="230"/>
    </row>
    <row r="44" spans="1:123" customFormat="1" ht="15" x14ac:dyDescent="0.25">
      <c r="A44" s="325"/>
      <c r="B44" s="328"/>
      <c r="C44" s="327" t="s">
        <v>25</v>
      </c>
      <c r="D44" s="461" t="s">
        <v>48</v>
      </c>
      <c r="E44" s="461"/>
      <c r="F44" s="461"/>
      <c r="G44" s="329"/>
      <c r="H44" s="330"/>
      <c r="I44" s="330"/>
      <c r="J44" s="330"/>
      <c r="K44" s="331">
        <v>496.84</v>
      </c>
      <c r="L44" s="332">
        <v>1.1499999999999999</v>
      </c>
      <c r="M44" s="348">
        <v>2285.46</v>
      </c>
      <c r="N44" s="332">
        <v>14.01</v>
      </c>
      <c r="O44" s="333">
        <v>32019.29</v>
      </c>
      <c r="DI44" s="230"/>
      <c r="DJ44" s="230"/>
      <c r="DK44" s="230"/>
      <c r="DL44" s="230"/>
      <c r="DM44" s="230"/>
      <c r="DP44" s="229" t="s">
        <v>48</v>
      </c>
      <c r="DS44" s="230"/>
    </row>
    <row r="45" spans="1:123" customFormat="1" ht="15" x14ac:dyDescent="0.25">
      <c r="A45" s="325"/>
      <c r="B45" s="328"/>
      <c r="C45" s="327" t="s">
        <v>49</v>
      </c>
      <c r="D45" s="461" t="s">
        <v>50</v>
      </c>
      <c r="E45" s="461"/>
      <c r="F45" s="461"/>
      <c r="G45" s="329"/>
      <c r="H45" s="330"/>
      <c r="I45" s="330"/>
      <c r="J45" s="330"/>
      <c r="K45" s="331">
        <v>51.03</v>
      </c>
      <c r="L45" s="332">
        <v>1.1499999999999999</v>
      </c>
      <c r="M45" s="331">
        <v>234.74</v>
      </c>
      <c r="N45" s="332">
        <v>46.99</v>
      </c>
      <c r="O45" s="333">
        <v>11030.43</v>
      </c>
      <c r="DI45" s="230"/>
      <c r="DJ45" s="230"/>
      <c r="DK45" s="230"/>
      <c r="DL45" s="230"/>
      <c r="DM45" s="230"/>
      <c r="DP45" s="229" t="s">
        <v>50</v>
      </c>
      <c r="DS45" s="230"/>
    </row>
    <row r="46" spans="1:123" customFormat="1" ht="15" x14ac:dyDescent="0.25">
      <c r="A46" s="325"/>
      <c r="B46" s="328"/>
      <c r="C46" s="327" t="s">
        <v>51</v>
      </c>
      <c r="D46" s="461" t="s">
        <v>52</v>
      </c>
      <c r="E46" s="461"/>
      <c r="F46" s="461"/>
      <c r="G46" s="329"/>
      <c r="H46" s="330"/>
      <c r="I46" s="330"/>
      <c r="J46" s="330"/>
      <c r="K46" s="331">
        <v>4.3</v>
      </c>
      <c r="L46" s="330"/>
      <c r="M46" s="331">
        <v>17.2</v>
      </c>
      <c r="N46" s="332">
        <v>8.75</v>
      </c>
      <c r="O46" s="349">
        <v>150.5</v>
      </c>
      <c r="DI46" s="230"/>
      <c r="DJ46" s="230"/>
      <c r="DK46" s="230"/>
      <c r="DL46" s="230"/>
      <c r="DM46" s="230"/>
      <c r="DP46" s="229" t="s">
        <v>52</v>
      </c>
      <c r="DS46" s="230"/>
    </row>
    <row r="47" spans="1:123" customFormat="1" ht="15" x14ac:dyDescent="0.25">
      <c r="A47" s="334"/>
      <c r="B47" s="328"/>
      <c r="C47" s="327"/>
      <c r="D47" s="461" t="s">
        <v>53</v>
      </c>
      <c r="E47" s="461"/>
      <c r="F47" s="461"/>
      <c r="G47" s="329" t="s">
        <v>54</v>
      </c>
      <c r="H47" s="332">
        <v>0.94</v>
      </c>
      <c r="I47" s="332">
        <v>1.1499999999999999</v>
      </c>
      <c r="J47" s="350">
        <v>4.3239999999999998</v>
      </c>
      <c r="K47" s="337"/>
      <c r="L47" s="330"/>
      <c r="M47" s="337"/>
      <c r="N47" s="330"/>
      <c r="O47" s="338"/>
      <c r="DI47" s="230"/>
      <c r="DJ47" s="230"/>
      <c r="DK47" s="230"/>
      <c r="DL47" s="230"/>
      <c r="DM47" s="230"/>
      <c r="DQ47" s="229" t="s">
        <v>53</v>
      </c>
      <c r="DS47" s="230"/>
    </row>
    <row r="48" spans="1:123" customFormat="1" ht="15" x14ac:dyDescent="0.25">
      <c r="A48" s="334"/>
      <c r="B48" s="328"/>
      <c r="C48" s="327"/>
      <c r="D48" s="461" t="s">
        <v>55</v>
      </c>
      <c r="E48" s="461"/>
      <c r="F48" s="461"/>
      <c r="G48" s="329" t="s">
        <v>54</v>
      </c>
      <c r="H48" s="332">
        <v>3.78</v>
      </c>
      <c r="I48" s="332">
        <v>1.1499999999999999</v>
      </c>
      <c r="J48" s="350">
        <v>17.388000000000002</v>
      </c>
      <c r="K48" s="337"/>
      <c r="L48" s="330"/>
      <c r="M48" s="337"/>
      <c r="N48" s="330"/>
      <c r="O48" s="338"/>
      <c r="DI48" s="230"/>
      <c r="DJ48" s="230"/>
      <c r="DK48" s="230"/>
      <c r="DL48" s="230"/>
      <c r="DM48" s="230"/>
      <c r="DQ48" s="229" t="s">
        <v>55</v>
      </c>
      <c r="DS48" s="230"/>
    </row>
    <row r="49" spans="1:123" customFormat="1" ht="15" x14ac:dyDescent="0.25">
      <c r="A49" s="339"/>
      <c r="B49" s="329"/>
      <c r="C49" s="327"/>
      <c r="D49" s="463" t="s">
        <v>56</v>
      </c>
      <c r="E49" s="463"/>
      <c r="F49" s="463"/>
      <c r="G49" s="340"/>
      <c r="H49" s="341"/>
      <c r="I49" s="341"/>
      <c r="J49" s="341"/>
      <c r="K49" s="342">
        <v>509.98</v>
      </c>
      <c r="L49" s="341"/>
      <c r="M49" s="351">
        <v>2343.3200000000002</v>
      </c>
      <c r="N49" s="341"/>
      <c r="O49" s="343">
        <v>34080.400000000001</v>
      </c>
      <c r="DI49" s="230"/>
      <c r="DJ49" s="230"/>
      <c r="DK49" s="230"/>
      <c r="DL49" s="230"/>
      <c r="DM49" s="230"/>
      <c r="DR49" s="229" t="s">
        <v>56</v>
      </c>
      <c r="DS49" s="230"/>
    </row>
    <row r="50" spans="1:123" customFormat="1" ht="15" x14ac:dyDescent="0.25">
      <c r="A50" s="334"/>
      <c r="B50" s="328"/>
      <c r="C50" s="327"/>
      <c r="D50" s="461" t="s">
        <v>57</v>
      </c>
      <c r="E50" s="461"/>
      <c r="F50" s="461"/>
      <c r="G50" s="329"/>
      <c r="H50" s="330"/>
      <c r="I50" s="330"/>
      <c r="J50" s="330"/>
      <c r="K50" s="337"/>
      <c r="L50" s="330"/>
      <c r="M50" s="331">
        <v>275.39999999999998</v>
      </c>
      <c r="N50" s="330"/>
      <c r="O50" s="333">
        <v>12941.04</v>
      </c>
      <c r="DI50" s="230"/>
      <c r="DJ50" s="230"/>
      <c r="DK50" s="230"/>
      <c r="DL50" s="230"/>
      <c r="DM50" s="230"/>
      <c r="DQ50" s="229" t="s">
        <v>57</v>
      </c>
      <c r="DS50" s="230"/>
    </row>
    <row r="51" spans="1:123" customFormat="1" ht="23.25" x14ac:dyDescent="0.25">
      <c r="A51" s="334"/>
      <c r="B51" s="328"/>
      <c r="C51" s="327" t="s">
        <v>540</v>
      </c>
      <c r="D51" s="461" t="s">
        <v>541</v>
      </c>
      <c r="E51" s="461"/>
      <c r="F51" s="461"/>
      <c r="G51" s="329" t="s">
        <v>58</v>
      </c>
      <c r="H51" s="335">
        <v>126</v>
      </c>
      <c r="I51" s="330"/>
      <c r="J51" s="335">
        <v>126</v>
      </c>
      <c r="K51" s="337"/>
      <c r="L51" s="330"/>
      <c r="M51" s="331">
        <v>347</v>
      </c>
      <c r="N51" s="330"/>
      <c r="O51" s="333">
        <v>16305.71</v>
      </c>
      <c r="DI51" s="230"/>
      <c r="DJ51" s="230"/>
      <c r="DK51" s="230"/>
      <c r="DL51" s="230"/>
      <c r="DM51" s="230"/>
      <c r="DQ51" s="229" t="s">
        <v>541</v>
      </c>
      <c r="DS51" s="230"/>
    </row>
    <row r="52" spans="1:123" customFormat="1" ht="56.25" x14ac:dyDescent="0.25">
      <c r="A52" s="334"/>
      <c r="B52" s="328"/>
      <c r="C52" s="327" t="s">
        <v>542</v>
      </c>
      <c r="D52" s="461" t="s">
        <v>543</v>
      </c>
      <c r="E52" s="461"/>
      <c r="F52" s="461"/>
      <c r="G52" s="329" t="s">
        <v>58</v>
      </c>
      <c r="H52" s="335">
        <v>60</v>
      </c>
      <c r="I52" s="332">
        <v>0.85</v>
      </c>
      <c r="J52" s="335">
        <v>51</v>
      </c>
      <c r="K52" s="337"/>
      <c r="L52" s="330"/>
      <c r="M52" s="331">
        <v>140.44999999999999</v>
      </c>
      <c r="N52" s="330"/>
      <c r="O52" s="333">
        <v>6599.93</v>
      </c>
      <c r="DI52" s="230"/>
      <c r="DJ52" s="230"/>
      <c r="DK52" s="230"/>
      <c r="DL52" s="230"/>
      <c r="DM52" s="230"/>
      <c r="DQ52" s="229" t="s">
        <v>543</v>
      </c>
      <c r="DS52" s="230"/>
    </row>
    <row r="53" spans="1:123" customFormat="1" ht="15" x14ac:dyDescent="0.25">
      <c r="A53" s="325"/>
      <c r="B53" s="324"/>
      <c r="C53" s="378"/>
      <c r="D53" s="462" t="s">
        <v>59</v>
      </c>
      <c r="E53" s="462"/>
      <c r="F53" s="462"/>
      <c r="G53" s="320"/>
      <c r="H53" s="344"/>
      <c r="I53" s="344"/>
      <c r="J53" s="344"/>
      <c r="K53" s="345"/>
      <c r="L53" s="344"/>
      <c r="M53" s="346">
        <v>2830.77</v>
      </c>
      <c r="N53" s="341"/>
      <c r="O53" s="347">
        <v>56986.04</v>
      </c>
      <c r="DI53" s="230"/>
      <c r="DJ53" s="230"/>
      <c r="DK53" s="230"/>
      <c r="DL53" s="230"/>
      <c r="DM53" s="230"/>
      <c r="DS53" s="230" t="s">
        <v>59</v>
      </c>
    </row>
    <row r="54" spans="1:123" customFormat="1" ht="34.5" x14ac:dyDescent="0.25">
      <c r="A54" s="319" t="s">
        <v>49</v>
      </c>
      <c r="B54" s="320" t="s">
        <v>49</v>
      </c>
      <c r="C54" s="377" t="s">
        <v>544</v>
      </c>
      <c r="D54" s="464" t="s">
        <v>545</v>
      </c>
      <c r="E54" s="464"/>
      <c r="F54" s="464"/>
      <c r="G54" s="320" t="s">
        <v>248</v>
      </c>
      <c r="H54" s="320">
        <v>0.20899999999999999</v>
      </c>
      <c r="I54" s="320" t="s">
        <v>41</v>
      </c>
      <c r="J54" s="320" t="s">
        <v>546</v>
      </c>
      <c r="K54" s="321"/>
      <c r="L54" s="320"/>
      <c r="M54" s="321"/>
      <c r="N54" s="320"/>
      <c r="O54" s="322"/>
      <c r="DI54" s="230"/>
      <c r="DJ54" s="230"/>
      <c r="DK54" s="230" t="s">
        <v>545</v>
      </c>
      <c r="DL54" s="230" t="s">
        <v>5</v>
      </c>
      <c r="DM54" s="230" t="s">
        <v>5</v>
      </c>
      <c r="DS54" s="230"/>
    </row>
    <row r="55" spans="1:123" customFormat="1" ht="15" x14ac:dyDescent="0.25">
      <c r="A55" s="323"/>
      <c r="B55" s="324"/>
      <c r="C55" s="378"/>
      <c r="D55" s="461" t="s">
        <v>547</v>
      </c>
      <c r="E55" s="461"/>
      <c r="F55" s="461"/>
      <c r="G55" s="461"/>
      <c r="H55" s="461"/>
      <c r="I55" s="461"/>
      <c r="J55" s="461"/>
      <c r="K55" s="461"/>
      <c r="L55" s="461"/>
      <c r="M55" s="461"/>
      <c r="N55" s="461"/>
      <c r="O55" s="467"/>
      <c r="DI55" s="230"/>
      <c r="DJ55" s="230"/>
      <c r="DK55" s="230"/>
      <c r="DL55" s="230"/>
      <c r="DM55" s="230"/>
      <c r="DN55" s="229" t="s">
        <v>547</v>
      </c>
      <c r="DS55" s="230"/>
    </row>
    <row r="56" spans="1:123" customFormat="1" ht="33.75" x14ac:dyDescent="0.25">
      <c r="A56" s="325"/>
      <c r="B56" s="326"/>
      <c r="C56" s="327" t="s">
        <v>548</v>
      </c>
      <c r="D56" s="465" t="s">
        <v>549</v>
      </c>
      <c r="E56" s="465"/>
      <c r="F56" s="465"/>
      <c r="G56" s="465"/>
      <c r="H56" s="465"/>
      <c r="I56" s="465"/>
      <c r="J56" s="465"/>
      <c r="K56" s="465"/>
      <c r="L56" s="465"/>
      <c r="M56" s="465"/>
      <c r="N56" s="465"/>
      <c r="O56" s="466"/>
      <c r="DI56" s="230"/>
      <c r="DJ56" s="230"/>
      <c r="DK56" s="230"/>
      <c r="DL56" s="230"/>
      <c r="DM56" s="230"/>
      <c r="DO56" s="229" t="s">
        <v>549</v>
      </c>
      <c r="DS56" s="230"/>
    </row>
    <row r="57" spans="1:123" customFormat="1" ht="33.75" x14ac:dyDescent="0.25">
      <c r="A57" s="325"/>
      <c r="B57" s="326"/>
      <c r="C57" s="327" t="s">
        <v>550</v>
      </c>
      <c r="D57" s="465" t="s">
        <v>551</v>
      </c>
      <c r="E57" s="465"/>
      <c r="F57" s="465"/>
      <c r="G57" s="465"/>
      <c r="H57" s="465"/>
      <c r="I57" s="465"/>
      <c r="J57" s="465"/>
      <c r="K57" s="465"/>
      <c r="L57" s="465"/>
      <c r="M57" s="465"/>
      <c r="N57" s="465"/>
      <c r="O57" s="466"/>
      <c r="DI57" s="230"/>
      <c r="DJ57" s="230"/>
      <c r="DK57" s="230"/>
      <c r="DL57" s="230"/>
      <c r="DM57" s="230"/>
      <c r="DO57" s="229" t="s">
        <v>551</v>
      </c>
      <c r="DS57" s="230"/>
    </row>
    <row r="58" spans="1:123" customFormat="1" ht="57" x14ac:dyDescent="0.25">
      <c r="A58" s="325"/>
      <c r="B58" s="326"/>
      <c r="C58" s="327" t="s">
        <v>45</v>
      </c>
      <c r="D58" s="465" t="s">
        <v>46</v>
      </c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6"/>
      <c r="DI58" s="230"/>
      <c r="DJ58" s="230"/>
      <c r="DK58" s="230"/>
      <c r="DL58" s="230"/>
      <c r="DM58" s="230"/>
      <c r="DO58" s="229" t="s">
        <v>46</v>
      </c>
      <c r="DS58" s="230"/>
    </row>
    <row r="59" spans="1:123" customFormat="1" ht="15" x14ac:dyDescent="0.25">
      <c r="A59" s="325"/>
      <c r="B59" s="328"/>
      <c r="C59" s="327" t="s">
        <v>41</v>
      </c>
      <c r="D59" s="461" t="s">
        <v>47</v>
      </c>
      <c r="E59" s="461"/>
      <c r="F59" s="461"/>
      <c r="G59" s="329"/>
      <c r="H59" s="330"/>
      <c r="I59" s="330"/>
      <c r="J59" s="330"/>
      <c r="K59" s="348">
        <v>11490.2</v>
      </c>
      <c r="L59" s="350">
        <v>1.4490000000000001</v>
      </c>
      <c r="M59" s="348">
        <v>3479.7</v>
      </c>
      <c r="N59" s="332">
        <v>46.99</v>
      </c>
      <c r="O59" s="333">
        <v>163511.1</v>
      </c>
      <c r="DI59" s="230"/>
      <c r="DJ59" s="230"/>
      <c r="DK59" s="230"/>
      <c r="DL59" s="230"/>
      <c r="DM59" s="230"/>
      <c r="DP59" s="229" t="s">
        <v>47</v>
      </c>
      <c r="DS59" s="230"/>
    </row>
    <row r="60" spans="1:123" customFormat="1" ht="15" x14ac:dyDescent="0.25">
      <c r="A60" s="325"/>
      <c r="B60" s="328"/>
      <c r="C60" s="327" t="s">
        <v>25</v>
      </c>
      <c r="D60" s="461" t="s">
        <v>48</v>
      </c>
      <c r="E60" s="461"/>
      <c r="F60" s="461"/>
      <c r="G60" s="329"/>
      <c r="H60" s="330"/>
      <c r="I60" s="330"/>
      <c r="J60" s="330"/>
      <c r="K60" s="348">
        <v>4269.6400000000003</v>
      </c>
      <c r="L60" s="350">
        <v>1.4490000000000001</v>
      </c>
      <c r="M60" s="348">
        <v>1293.02</v>
      </c>
      <c r="N60" s="332">
        <v>14.01</v>
      </c>
      <c r="O60" s="333">
        <v>18115.21</v>
      </c>
      <c r="DI60" s="230"/>
      <c r="DJ60" s="230"/>
      <c r="DK60" s="230"/>
      <c r="DL60" s="230"/>
      <c r="DM60" s="230"/>
      <c r="DP60" s="229" t="s">
        <v>48</v>
      </c>
      <c r="DS60" s="230"/>
    </row>
    <row r="61" spans="1:123" customFormat="1" ht="15" x14ac:dyDescent="0.25">
      <c r="A61" s="325"/>
      <c r="B61" s="328"/>
      <c r="C61" s="327" t="s">
        <v>49</v>
      </c>
      <c r="D61" s="461" t="s">
        <v>50</v>
      </c>
      <c r="E61" s="461"/>
      <c r="F61" s="461"/>
      <c r="G61" s="329"/>
      <c r="H61" s="330"/>
      <c r="I61" s="330"/>
      <c r="J61" s="330"/>
      <c r="K61" s="331">
        <v>512.04</v>
      </c>
      <c r="L61" s="350">
        <v>1.4490000000000001</v>
      </c>
      <c r="M61" s="331">
        <v>155.07</v>
      </c>
      <c r="N61" s="332">
        <v>46.99</v>
      </c>
      <c r="O61" s="333">
        <v>7286.74</v>
      </c>
      <c r="DI61" s="230"/>
      <c r="DJ61" s="230"/>
      <c r="DK61" s="230"/>
      <c r="DL61" s="230"/>
      <c r="DM61" s="230"/>
      <c r="DP61" s="229" t="s">
        <v>50</v>
      </c>
      <c r="DS61" s="230"/>
    </row>
    <row r="62" spans="1:123" customFormat="1" ht="15" x14ac:dyDescent="0.25">
      <c r="A62" s="334"/>
      <c r="B62" s="328"/>
      <c r="C62" s="327"/>
      <c r="D62" s="461" t="s">
        <v>53</v>
      </c>
      <c r="E62" s="461"/>
      <c r="F62" s="461"/>
      <c r="G62" s="329" t="s">
        <v>54</v>
      </c>
      <c r="H62" s="335">
        <v>1460</v>
      </c>
      <c r="I62" s="350">
        <v>1.4490000000000001</v>
      </c>
      <c r="J62" s="336">
        <v>442.14785999999998</v>
      </c>
      <c r="K62" s="337"/>
      <c r="L62" s="330"/>
      <c r="M62" s="337"/>
      <c r="N62" s="330"/>
      <c r="O62" s="338"/>
      <c r="DI62" s="230"/>
      <c r="DJ62" s="230"/>
      <c r="DK62" s="230"/>
      <c r="DL62" s="230"/>
      <c r="DM62" s="230"/>
      <c r="DQ62" s="229" t="s">
        <v>53</v>
      </c>
      <c r="DS62" s="230"/>
    </row>
    <row r="63" spans="1:123" customFormat="1" ht="15" x14ac:dyDescent="0.25">
      <c r="A63" s="334"/>
      <c r="B63" s="328"/>
      <c r="C63" s="327"/>
      <c r="D63" s="461" t="s">
        <v>55</v>
      </c>
      <c r="E63" s="461"/>
      <c r="F63" s="461"/>
      <c r="G63" s="329" t="s">
        <v>54</v>
      </c>
      <c r="H63" s="352">
        <v>40.799999999999997</v>
      </c>
      <c r="I63" s="350">
        <v>1.4490000000000001</v>
      </c>
      <c r="J63" s="353">
        <v>12.3559128</v>
      </c>
      <c r="K63" s="337"/>
      <c r="L63" s="330"/>
      <c r="M63" s="337"/>
      <c r="N63" s="330"/>
      <c r="O63" s="338"/>
      <c r="DI63" s="230"/>
      <c r="DJ63" s="230"/>
      <c r="DK63" s="230"/>
      <c r="DL63" s="230"/>
      <c r="DM63" s="230"/>
      <c r="DQ63" s="229" t="s">
        <v>55</v>
      </c>
      <c r="DS63" s="230"/>
    </row>
    <row r="64" spans="1:123" customFormat="1" ht="15" x14ac:dyDescent="0.25">
      <c r="A64" s="339"/>
      <c r="B64" s="329"/>
      <c r="C64" s="327"/>
      <c r="D64" s="463" t="s">
        <v>56</v>
      </c>
      <c r="E64" s="463"/>
      <c r="F64" s="463"/>
      <c r="G64" s="340"/>
      <c r="H64" s="341"/>
      <c r="I64" s="341"/>
      <c r="J64" s="341"/>
      <c r="K64" s="351">
        <v>15759.84</v>
      </c>
      <c r="L64" s="341"/>
      <c r="M64" s="351">
        <v>4772.72</v>
      </c>
      <c r="N64" s="341"/>
      <c r="O64" s="343">
        <v>181626.31</v>
      </c>
      <c r="DI64" s="230"/>
      <c r="DJ64" s="230"/>
      <c r="DK64" s="230"/>
      <c r="DL64" s="230"/>
      <c r="DM64" s="230"/>
      <c r="DR64" s="229" t="s">
        <v>56</v>
      </c>
      <c r="DS64" s="230"/>
    </row>
    <row r="65" spans="1:123" customFormat="1" ht="15" x14ac:dyDescent="0.25">
      <c r="A65" s="334"/>
      <c r="B65" s="328"/>
      <c r="C65" s="327"/>
      <c r="D65" s="461" t="s">
        <v>57</v>
      </c>
      <c r="E65" s="461"/>
      <c r="F65" s="461"/>
      <c r="G65" s="329"/>
      <c r="H65" s="330"/>
      <c r="I65" s="330"/>
      <c r="J65" s="330"/>
      <c r="K65" s="337"/>
      <c r="L65" s="330"/>
      <c r="M65" s="348">
        <v>3634.77</v>
      </c>
      <c r="N65" s="330"/>
      <c r="O65" s="333">
        <v>170797.84</v>
      </c>
      <c r="DI65" s="230"/>
      <c r="DJ65" s="230"/>
      <c r="DK65" s="230"/>
      <c r="DL65" s="230"/>
      <c r="DM65" s="230"/>
      <c r="DQ65" s="229" t="s">
        <v>57</v>
      </c>
      <c r="DS65" s="230"/>
    </row>
    <row r="66" spans="1:123" customFormat="1" ht="45" x14ac:dyDescent="0.25">
      <c r="A66" s="334"/>
      <c r="B66" s="328"/>
      <c r="C66" s="327" t="s">
        <v>240</v>
      </c>
      <c r="D66" s="461" t="s">
        <v>241</v>
      </c>
      <c r="E66" s="461"/>
      <c r="F66" s="461"/>
      <c r="G66" s="329" t="s">
        <v>58</v>
      </c>
      <c r="H66" s="335">
        <v>109</v>
      </c>
      <c r="I66" s="330"/>
      <c r="J66" s="335">
        <v>109</v>
      </c>
      <c r="K66" s="337"/>
      <c r="L66" s="330"/>
      <c r="M66" s="348">
        <v>3961.9</v>
      </c>
      <c r="N66" s="330"/>
      <c r="O66" s="333">
        <v>186169.65</v>
      </c>
      <c r="DI66" s="230"/>
      <c r="DJ66" s="230"/>
      <c r="DK66" s="230"/>
      <c r="DL66" s="230"/>
      <c r="DM66" s="230"/>
      <c r="DQ66" s="229" t="s">
        <v>241</v>
      </c>
      <c r="DS66" s="230"/>
    </row>
    <row r="67" spans="1:123" customFormat="1" ht="90" x14ac:dyDescent="0.25">
      <c r="A67" s="334"/>
      <c r="B67" s="328"/>
      <c r="C67" s="327" t="s">
        <v>242</v>
      </c>
      <c r="D67" s="461" t="s">
        <v>243</v>
      </c>
      <c r="E67" s="461"/>
      <c r="F67" s="461"/>
      <c r="G67" s="329" t="s">
        <v>58</v>
      </c>
      <c r="H67" s="335">
        <v>65</v>
      </c>
      <c r="I67" s="332">
        <v>0.85</v>
      </c>
      <c r="J67" s="332">
        <v>55.25</v>
      </c>
      <c r="K67" s="337"/>
      <c r="L67" s="330"/>
      <c r="M67" s="348">
        <v>2008.21</v>
      </c>
      <c r="N67" s="330"/>
      <c r="O67" s="333">
        <v>94365.81</v>
      </c>
      <c r="DI67" s="230"/>
      <c r="DJ67" s="230"/>
      <c r="DK67" s="230"/>
      <c r="DL67" s="230"/>
      <c r="DM67" s="230"/>
      <c r="DQ67" s="229" t="s">
        <v>243</v>
      </c>
      <c r="DS67" s="230"/>
    </row>
    <row r="68" spans="1:123" customFormat="1" ht="15" x14ac:dyDescent="0.25">
      <c r="A68" s="325"/>
      <c r="B68" s="324"/>
      <c r="C68" s="378"/>
      <c r="D68" s="462" t="s">
        <v>59</v>
      </c>
      <c r="E68" s="462"/>
      <c r="F68" s="462"/>
      <c r="G68" s="320"/>
      <c r="H68" s="344"/>
      <c r="I68" s="344"/>
      <c r="J68" s="344"/>
      <c r="K68" s="345"/>
      <c r="L68" s="344"/>
      <c r="M68" s="346">
        <v>10742.83</v>
      </c>
      <c r="N68" s="341"/>
      <c r="O68" s="347">
        <v>462161.77</v>
      </c>
      <c r="DI68" s="230"/>
      <c r="DJ68" s="230"/>
      <c r="DK68" s="230"/>
      <c r="DL68" s="230"/>
      <c r="DM68" s="230"/>
      <c r="DS68" s="230" t="s">
        <v>59</v>
      </c>
    </row>
    <row r="69" spans="1:123" customFormat="1" ht="22.5" x14ac:dyDescent="0.25">
      <c r="A69" s="319" t="s">
        <v>51</v>
      </c>
      <c r="B69" s="320" t="s">
        <v>51</v>
      </c>
      <c r="C69" s="377" t="s">
        <v>552</v>
      </c>
      <c r="D69" s="464" t="s">
        <v>553</v>
      </c>
      <c r="E69" s="464"/>
      <c r="F69" s="464"/>
      <c r="G69" s="320" t="s">
        <v>239</v>
      </c>
      <c r="H69" s="320">
        <v>1</v>
      </c>
      <c r="I69" s="320" t="s">
        <v>41</v>
      </c>
      <c r="J69" s="320" t="s">
        <v>41</v>
      </c>
      <c r="K69" s="321"/>
      <c r="L69" s="320"/>
      <c r="M69" s="321"/>
      <c r="N69" s="320"/>
      <c r="O69" s="322"/>
      <c r="DI69" s="230"/>
      <c r="DJ69" s="230"/>
      <c r="DK69" s="230" t="s">
        <v>553</v>
      </c>
      <c r="DL69" s="230" t="s">
        <v>5</v>
      </c>
      <c r="DM69" s="230" t="s">
        <v>5</v>
      </c>
      <c r="DS69" s="230"/>
    </row>
    <row r="70" spans="1:123" customFormat="1" ht="33.75" x14ac:dyDescent="0.25">
      <c r="A70" s="325"/>
      <c r="B70" s="326"/>
      <c r="C70" s="327" t="s">
        <v>43</v>
      </c>
      <c r="D70" s="465" t="s">
        <v>44</v>
      </c>
      <c r="E70" s="465"/>
      <c r="F70" s="465"/>
      <c r="G70" s="465"/>
      <c r="H70" s="465"/>
      <c r="I70" s="465"/>
      <c r="J70" s="465"/>
      <c r="K70" s="465"/>
      <c r="L70" s="465"/>
      <c r="M70" s="465"/>
      <c r="N70" s="465"/>
      <c r="O70" s="466"/>
      <c r="DI70" s="230"/>
      <c r="DJ70" s="230"/>
      <c r="DK70" s="230"/>
      <c r="DL70" s="230"/>
      <c r="DM70" s="230"/>
      <c r="DO70" s="229" t="s">
        <v>44</v>
      </c>
      <c r="DS70" s="230"/>
    </row>
    <row r="71" spans="1:123" customFormat="1" ht="57" x14ac:dyDescent="0.25">
      <c r="A71" s="325"/>
      <c r="B71" s="326"/>
      <c r="C71" s="327" t="s">
        <v>45</v>
      </c>
      <c r="D71" s="465" t="s">
        <v>46</v>
      </c>
      <c r="E71" s="465"/>
      <c r="F71" s="465"/>
      <c r="G71" s="465"/>
      <c r="H71" s="465"/>
      <c r="I71" s="465"/>
      <c r="J71" s="465"/>
      <c r="K71" s="465"/>
      <c r="L71" s="465"/>
      <c r="M71" s="465"/>
      <c r="N71" s="465"/>
      <c r="O71" s="466"/>
      <c r="DI71" s="230"/>
      <c r="DJ71" s="230"/>
      <c r="DK71" s="230"/>
      <c r="DL71" s="230"/>
      <c r="DM71" s="230"/>
      <c r="DO71" s="229" t="s">
        <v>46</v>
      </c>
      <c r="DS71" s="230"/>
    </row>
    <row r="72" spans="1:123" customFormat="1" ht="15" x14ac:dyDescent="0.25">
      <c r="A72" s="325"/>
      <c r="B72" s="328"/>
      <c r="C72" s="327" t="s">
        <v>41</v>
      </c>
      <c r="D72" s="461" t="s">
        <v>47</v>
      </c>
      <c r="E72" s="461"/>
      <c r="F72" s="461"/>
      <c r="G72" s="329"/>
      <c r="H72" s="330"/>
      <c r="I72" s="330"/>
      <c r="J72" s="330"/>
      <c r="K72" s="331">
        <v>637.72</v>
      </c>
      <c r="L72" s="354">
        <v>1.3225</v>
      </c>
      <c r="M72" s="331">
        <v>843.38</v>
      </c>
      <c r="N72" s="332">
        <v>46.99</v>
      </c>
      <c r="O72" s="333">
        <v>39630.43</v>
      </c>
      <c r="DI72" s="230"/>
      <c r="DJ72" s="230"/>
      <c r="DK72" s="230"/>
      <c r="DL72" s="230"/>
      <c r="DM72" s="230"/>
      <c r="DP72" s="229" t="s">
        <v>47</v>
      </c>
      <c r="DS72" s="230"/>
    </row>
    <row r="73" spans="1:123" customFormat="1" ht="15" x14ac:dyDescent="0.25">
      <c r="A73" s="325"/>
      <c r="B73" s="328"/>
      <c r="C73" s="327" t="s">
        <v>25</v>
      </c>
      <c r="D73" s="461" t="s">
        <v>48</v>
      </c>
      <c r="E73" s="461"/>
      <c r="F73" s="461"/>
      <c r="G73" s="329"/>
      <c r="H73" s="330"/>
      <c r="I73" s="330"/>
      <c r="J73" s="330"/>
      <c r="K73" s="331">
        <v>766.97</v>
      </c>
      <c r="L73" s="354">
        <v>1.4375</v>
      </c>
      <c r="M73" s="348">
        <v>1102.52</v>
      </c>
      <c r="N73" s="332">
        <v>14.01</v>
      </c>
      <c r="O73" s="333">
        <v>15446.31</v>
      </c>
      <c r="DI73" s="230"/>
      <c r="DJ73" s="230"/>
      <c r="DK73" s="230"/>
      <c r="DL73" s="230"/>
      <c r="DM73" s="230"/>
      <c r="DP73" s="229" t="s">
        <v>48</v>
      </c>
      <c r="DS73" s="230"/>
    </row>
    <row r="74" spans="1:123" customFormat="1" ht="15" x14ac:dyDescent="0.25">
      <c r="A74" s="325"/>
      <c r="B74" s="328"/>
      <c r="C74" s="327" t="s">
        <v>49</v>
      </c>
      <c r="D74" s="461" t="s">
        <v>50</v>
      </c>
      <c r="E74" s="461"/>
      <c r="F74" s="461"/>
      <c r="G74" s="329"/>
      <c r="H74" s="330"/>
      <c r="I74" s="330"/>
      <c r="J74" s="330"/>
      <c r="K74" s="331">
        <v>64.53</v>
      </c>
      <c r="L74" s="354">
        <v>1.4375</v>
      </c>
      <c r="M74" s="331">
        <v>92.76</v>
      </c>
      <c r="N74" s="332">
        <v>46.99</v>
      </c>
      <c r="O74" s="333">
        <v>4358.79</v>
      </c>
      <c r="DI74" s="230"/>
      <c r="DJ74" s="230"/>
      <c r="DK74" s="230"/>
      <c r="DL74" s="230"/>
      <c r="DM74" s="230"/>
      <c r="DP74" s="229" t="s">
        <v>50</v>
      </c>
      <c r="DS74" s="230"/>
    </row>
    <row r="75" spans="1:123" customFormat="1" ht="15" x14ac:dyDescent="0.25">
      <c r="A75" s="334"/>
      <c r="B75" s="328"/>
      <c r="C75" s="327"/>
      <c r="D75" s="461" t="s">
        <v>53</v>
      </c>
      <c r="E75" s="461"/>
      <c r="F75" s="461"/>
      <c r="G75" s="329" t="s">
        <v>54</v>
      </c>
      <c r="H75" s="352">
        <v>76.099999999999994</v>
      </c>
      <c r="I75" s="354">
        <v>1.3225</v>
      </c>
      <c r="J75" s="336">
        <v>100.64225</v>
      </c>
      <c r="K75" s="337"/>
      <c r="L75" s="330"/>
      <c r="M75" s="337"/>
      <c r="N75" s="330"/>
      <c r="O75" s="338"/>
      <c r="DI75" s="230"/>
      <c r="DJ75" s="230"/>
      <c r="DK75" s="230"/>
      <c r="DL75" s="230"/>
      <c r="DM75" s="230"/>
      <c r="DQ75" s="229" t="s">
        <v>53</v>
      </c>
      <c r="DS75" s="230"/>
    </row>
    <row r="76" spans="1:123" customFormat="1" ht="15" x14ac:dyDescent="0.25">
      <c r="A76" s="334"/>
      <c r="B76" s="328"/>
      <c r="C76" s="327"/>
      <c r="D76" s="461" t="s">
        <v>55</v>
      </c>
      <c r="E76" s="461"/>
      <c r="F76" s="461"/>
      <c r="G76" s="329" t="s">
        <v>54</v>
      </c>
      <c r="H76" s="332">
        <v>4.78</v>
      </c>
      <c r="I76" s="354">
        <v>1.4375</v>
      </c>
      <c r="J76" s="336">
        <v>6.8712499999999999</v>
      </c>
      <c r="K76" s="337"/>
      <c r="L76" s="330"/>
      <c r="M76" s="337"/>
      <c r="N76" s="330"/>
      <c r="O76" s="338"/>
      <c r="DI76" s="230"/>
      <c r="DJ76" s="230"/>
      <c r="DK76" s="230"/>
      <c r="DL76" s="230"/>
      <c r="DM76" s="230"/>
      <c r="DQ76" s="229" t="s">
        <v>55</v>
      </c>
      <c r="DS76" s="230"/>
    </row>
    <row r="77" spans="1:123" customFormat="1" ht="15" x14ac:dyDescent="0.25">
      <c r="A77" s="339"/>
      <c r="B77" s="329"/>
      <c r="C77" s="327"/>
      <c r="D77" s="463" t="s">
        <v>56</v>
      </c>
      <c r="E77" s="463"/>
      <c r="F77" s="463"/>
      <c r="G77" s="340"/>
      <c r="H77" s="341"/>
      <c r="I77" s="341"/>
      <c r="J77" s="341"/>
      <c r="K77" s="351">
        <v>1404.69</v>
      </c>
      <c r="L77" s="341"/>
      <c r="M77" s="351">
        <v>1945.9</v>
      </c>
      <c r="N77" s="341"/>
      <c r="O77" s="343">
        <v>55076.74</v>
      </c>
      <c r="DI77" s="230"/>
      <c r="DJ77" s="230"/>
      <c r="DK77" s="230"/>
      <c r="DL77" s="230"/>
      <c r="DM77" s="230"/>
      <c r="DR77" s="229" t="s">
        <v>56</v>
      </c>
      <c r="DS77" s="230"/>
    </row>
    <row r="78" spans="1:123" customFormat="1" ht="15" x14ac:dyDescent="0.25">
      <c r="A78" s="334"/>
      <c r="B78" s="328"/>
      <c r="C78" s="327"/>
      <c r="D78" s="461" t="s">
        <v>57</v>
      </c>
      <c r="E78" s="461"/>
      <c r="F78" s="461"/>
      <c r="G78" s="329"/>
      <c r="H78" s="330"/>
      <c r="I78" s="330"/>
      <c r="J78" s="330"/>
      <c r="K78" s="337"/>
      <c r="L78" s="330"/>
      <c r="M78" s="331">
        <v>936.14</v>
      </c>
      <c r="N78" s="330"/>
      <c r="O78" s="333">
        <v>43989.22</v>
      </c>
      <c r="DI78" s="230"/>
      <c r="DJ78" s="230"/>
      <c r="DK78" s="230"/>
      <c r="DL78" s="230"/>
      <c r="DM78" s="230"/>
      <c r="DQ78" s="229" t="s">
        <v>57</v>
      </c>
      <c r="DS78" s="230"/>
    </row>
    <row r="79" spans="1:123" customFormat="1" ht="45" x14ac:dyDescent="0.25">
      <c r="A79" s="334"/>
      <c r="B79" s="328"/>
      <c r="C79" s="327" t="s">
        <v>240</v>
      </c>
      <c r="D79" s="461" t="s">
        <v>241</v>
      </c>
      <c r="E79" s="461"/>
      <c r="F79" s="461"/>
      <c r="G79" s="329" t="s">
        <v>58</v>
      </c>
      <c r="H79" s="335">
        <v>109</v>
      </c>
      <c r="I79" s="330"/>
      <c r="J79" s="335">
        <v>109</v>
      </c>
      <c r="K79" s="337"/>
      <c r="L79" s="330"/>
      <c r="M79" s="348">
        <v>1020.39</v>
      </c>
      <c r="N79" s="330"/>
      <c r="O79" s="333">
        <v>47948.25</v>
      </c>
      <c r="DI79" s="230"/>
      <c r="DJ79" s="230"/>
      <c r="DK79" s="230"/>
      <c r="DL79" s="230"/>
      <c r="DM79" s="230"/>
      <c r="DQ79" s="229" t="s">
        <v>241</v>
      </c>
      <c r="DS79" s="230"/>
    </row>
    <row r="80" spans="1:123" customFormat="1" ht="90" x14ac:dyDescent="0.25">
      <c r="A80" s="334"/>
      <c r="B80" s="328"/>
      <c r="C80" s="327" t="s">
        <v>242</v>
      </c>
      <c r="D80" s="461" t="s">
        <v>243</v>
      </c>
      <c r="E80" s="461"/>
      <c r="F80" s="461"/>
      <c r="G80" s="329" t="s">
        <v>58</v>
      </c>
      <c r="H80" s="335">
        <v>65</v>
      </c>
      <c r="I80" s="332">
        <v>0.85</v>
      </c>
      <c r="J80" s="332">
        <v>55.25</v>
      </c>
      <c r="K80" s="337"/>
      <c r="L80" s="330"/>
      <c r="M80" s="331">
        <v>517.22</v>
      </c>
      <c r="N80" s="330"/>
      <c r="O80" s="333">
        <v>24304.04</v>
      </c>
      <c r="DI80" s="230"/>
      <c r="DJ80" s="230"/>
      <c r="DK80" s="230"/>
      <c r="DL80" s="230"/>
      <c r="DM80" s="230"/>
      <c r="DQ80" s="229" t="s">
        <v>243</v>
      </c>
      <c r="DS80" s="230"/>
    </row>
    <row r="81" spans="1:123" customFormat="1" ht="15" x14ac:dyDescent="0.25">
      <c r="A81" s="325"/>
      <c r="B81" s="324"/>
      <c r="C81" s="378"/>
      <c r="D81" s="462" t="s">
        <v>59</v>
      </c>
      <c r="E81" s="462"/>
      <c r="F81" s="462"/>
      <c r="G81" s="320"/>
      <c r="H81" s="344"/>
      <c r="I81" s="344"/>
      <c r="J81" s="344"/>
      <c r="K81" s="345"/>
      <c r="L81" s="344"/>
      <c r="M81" s="346">
        <v>3483.51</v>
      </c>
      <c r="N81" s="341"/>
      <c r="O81" s="347">
        <v>127329.03</v>
      </c>
      <c r="DI81" s="230"/>
      <c r="DJ81" s="230"/>
      <c r="DK81" s="230"/>
      <c r="DL81" s="230"/>
      <c r="DM81" s="230"/>
      <c r="DS81" s="230" t="s">
        <v>59</v>
      </c>
    </row>
    <row r="82" spans="1:123" customFormat="1" ht="68.25" x14ac:dyDescent="0.25">
      <c r="A82" s="319" t="s">
        <v>66</v>
      </c>
      <c r="B82" s="320" t="s">
        <v>66</v>
      </c>
      <c r="C82" s="377" t="s">
        <v>311</v>
      </c>
      <c r="D82" s="464" t="s">
        <v>554</v>
      </c>
      <c r="E82" s="464"/>
      <c r="F82" s="464"/>
      <c r="G82" s="320" t="s">
        <v>60</v>
      </c>
      <c r="H82" s="320">
        <v>5.6790000000000003</v>
      </c>
      <c r="I82" s="320" t="s">
        <v>41</v>
      </c>
      <c r="J82" s="320" t="s">
        <v>555</v>
      </c>
      <c r="K82" s="321"/>
      <c r="L82" s="320"/>
      <c r="M82" s="321"/>
      <c r="N82" s="320"/>
      <c r="O82" s="322"/>
      <c r="DI82" s="230"/>
      <c r="DJ82" s="230"/>
      <c r="DK82" s="230" t="s">
        <v>554</v>
      </c>
      <c r="DL82" s="230" t="s">
        <v>5</v>
      </c>
      <c r="DM82" s="230" t="s">
        <v>5</v>
      </c>
      <c r="DS82" s="230"/>
    </row>
    <row r="83" spans="1:123" customFormat="1" ht="15" x14ac:dyDescent="0.25">
      <c r="A83" s="323"/>
      <c r="B83" s="324"/>
      <c r="C83" s="378"/>
      <c r="D83" s="461" t="s">
        <v>556</v>
      </c>
      <c r="E83" s="461"/>
      <c r="F83" s="461"/>
      <c r="G83" s="461"/>
      <c r="H83" s="461"/>
      <c r="I83" s="461"/>
      <c r="J83" s="461"/>
      <c r="K83" s="461"/>
      <c r="L83" s="461"/>
      <c r="M83" s="461"/>
      <c r="N83" s="461"/>
      <c r="O83" s="467"/>
      <c r="DI83" s="230"/>
      <c r="DJ83" s="230"/>
      <c r="DK83" s="230"/>
      <c r="DL83" s="230"/>
      <c r="DM83" s="230"/>
      <c r="DN83" s="229" t="s">
        <v>556</v>
      </c>
      <c r="DS83" s="230"/>
    </row>
    <row r="84" spans="1:123" customFormat="1" ht="57" x14ac:dyDescent="0.25">
      <c r="A84" s="325"/>
      <c r="B84" s="326"/>
      <c r="C84" s="327" t="s">
        <v>45</v>
      </c>
      <c r="D84" s="465" t="s">
        <v>46</v>
      </c>
      <c r="E84" s="465"/>
      <c r="F84" s="465"/>
      <c r="G84" s="465"/>
      <c r="H84" s="465"/>
      <c r="I84" s="465"/>
      <c r="J84" s="465"/>
      <c r="K84" s="465"/>
      <c r="L84" s="465"/>
      <c r="M84" s="465"/>
      <c r="N84" s="465"/>
      <c r="O84" s="466"/>
      <c r="DI84" s="230"/>
      <c r="DJ84" s="230"/>
      <c r="DK84" s="230"/>
      <c r="DL84" s="230"/>
      <c r="DM84" s="230"/>
      <c r="DO84" s="229" t="s">
        <v>46</v>
      </c>
      <c r="DS84" s="230"/>
    </row>
    <row r="85" spans="1:123" customFormat="1" ht="15" x14ac:dyDescent="0.25">
      <c r="A85" s="325"/>
      <c r="B85" s="328"/>
      <c r="C85" s="327" t="s">
        <v>41</v>
      </c>
      <c r="D85" s="461" t="s">
        <v>47</v>
      </c>
      <c r="E85" s="461"/>
      <c r="F85" s="461"/>
      <c r="G85" s="329"/>
      <c r="H85" s="330"/>
      <c r="I85" s="330"/>
      <c r="J85" s="330"/>
      <c r="K85" s="331">
        <v>920.4</v>
      </c>
      <c r="L85" s="332">
        <v>1.1499999999999999</v>
      </c>
      <c r="M85" s="348">
        <v>6010.99</v>
      </c>
      <c r="N85" s="332">
        <v>46.99</v>
      </c>
      <c r="O85" s="333">
        <v>282456.42</v>
      </c>
      <c r="DI85" s="230"/>
      <c r="DJ85" s="230"/>
      <c r="DK85" s="230"/>
      <c r="DL85" s="230"/>
      <c r="DM85" s="230"/>
      <c r="DP85" s="229" t="s">
        <v>47</v>
      </c>
      <c r="DS85" s="230"/>
    </row>
    <row r="86" spans="1:123" customFormat="1" ht="15" x14ac:dyDescent="0.25">
      <c r="A86" s="334"/>
      <c r="B86" s="328"/>
      <c r="C86" s="327"/>
      <c r="D86" s="461" t="s">
        <v>53</v>
      </c>
      <c r="E86" s="461"/>
      <c r="F86" s="461"/>
      <c r="G86" s="329" t="s">
        <v>54</v>
      </c>
      <c r="H86" s="335">
        <v>118</v>
      </c>
      <c r="I86" s="332">
        <v>1.1499999999999999</v>
      </c>
      <c r="J86" s="354">
        <v>770.64030000000002</v>
      </c>
      <c r="K86" s="337"/>
      <c r="L86" s="330"/>
      <c r="M86" s="337"/>
      <c r="N86" s="330"/>
      <c r="O86" s="338"/>
      <c r="DI86" s="230"/>
      <c r="DJ86" s="230"/>
      <c r="DK86" s="230"/>
      <c r="DL86" s="230"/>
      <c r="DM86" s="230"/>
      <c r="DQ86" s="229" t="s">
        <v>53</v>
      </c>
      <c r="DS86" s="230"/>
    </row>
    <row r="87" spans="1:123" customFormat="1" ht="15" x14ac:dyDescent="0.25">
      <c r="A87" s="339"/>
      <c r="B87" s="329"/>
      <c r="C87" s="327"/>
      <c r="D87" s="463" t="s">
        <v>56</v>
      </c>
      <c r="E87" s="463"/>
      <c r="F87" s="463"/>
      <c r="G87" s="340"/>
      <c r="H87" s="341"/>
      <c r="I87" s="341"/>
      <c r="J87" s="341"/>
      <c r="K87" s="342">
        <v>920.4</v>
      </c>
      <c r="L87" s="341"/>
      <c r="M87" s="351">
        <v>6010.99</v>
      </c>
      <c r="N87" s="341"/>
      <c r="O87" s="343">
        <v>282456.42</v>
      </c>
      <c r="DI87" s="230"/>
      <c r="DJ87" s="230"/>
      <c r="DK87" s="230"/>
      <c r="DL87" s="230"/>
      <c r="DM87" s="230"/>
      <c r="DR87" s="229" t="s">
        <v>56</v>
      </c>
      <c r="DS87" s="230"/>
    </row>
    <row r="88" spans="1:123" customFormat="1" ht="15" x14ac:dyDescent="0.25">
      <c r="A88" s="334"/>
      <c r="B88" s="328"/>
      <c r="C88" s="327"/>
      <c r="D88" s="461" t="s">
        <v>57</v>
      </c>
      <c r="E88" s="461"/>
      <c r="F88" s="461"/>
      <c r="G88" s="329"/>
      <c r="H88" s="330"/>
      <c r="I88" s="330"/>
      <c r="J88" s="330"/>
      <c r="K88" s="337"/>
      <c r="L88" s="330"/>
      <c r="M88" s="348">
        <v>6010.99</v>
      </c>
      <c r="N88" s="330"/>
      <c r="O88" s="333">
        <v>282456.42</v>
      </c>
      <c r="DI88" s="230"/>
      <c r="DJ88" s="230"/>
      <c r="DK88" s="230"/>
      <c r="DL88" s="230"/>
      <c r="DM88" s="230"/>
      <c r="DQ88" s="229" t="s">
        <v>57</v>
      </c>
      <c r="DS88" s="230"/>
    </row>
    <row r="89" spans="1:123" customFormat="1" ht="45" x14ac:dyDescent="0.25">
      <c r="A89" s="334"/>
      <c r="B89" s="328"/>
      <c r="C89" s="327" t="s">
        <v>61</v>
      </c>
      <c r="D89" s="461" t="s">
        <v>62</v>
      </c>
      <c r="E89" s="461"/>
      <c r="F89" s="461"/>
      <c r="G89" s="329" t="s">
        <v>58</v>
      </c>
      <c r="H89" s="335">
        <v>89</v>
      </c>
      <c r="I89" s="330"/>
      <c r="J89" s="335">
        <v>89</v>
      </c>
      <c r="K89" s="337"/>
      <c r="L89" s="330"/>
      <c r="M89" s="348">
        <v>5349.78</v>
      </c>
      <c r="N89" s="330"/>
      <c r="O89" s="333">
        <v>251386.21</v>
      </c>
      <c r="DI89" s="230"/>
      <c r="DJ89" s="230"/>
      <c r="DK89" s="230"/>
      <c r="DL89" s="230"/>
      <c r="DM89" s="230"/>
      <c r="DQ89" s="229" t="s">
        <v>62</v>
      </c>
      <c r="DS89" s="230"/>
    </row>
    <row r="90" spans="1:123" customFormat="1" ht="90" x14ac:dyDescent="0.25">
      <c r="A90" s="334"/>
      <c r="B90" s="328"/>
      <c r="C90" s="327" t="s">
        <v>63</v>
      </c>
      <c r="D90" s="461" t="s">
        <v>64</v>
      </c>
      <c r="E90" s="461"/>
      <c r="F90" s="461"/>
      <c r="G90" s="329" t="s">
        <v>58</v>
      </c>
      <c r="H90" s="335">
        <v>40</v>
      </c>
      <c r="I90" s="332">
        <v>0.85</v>
      </c>
      <c r="J90" s="335">
        <v>34</v>
      </c>
      <c r="K90" s="337"/>
      <c r="L90" s="330"/>
      <c r="M90" s="348">
        <v>2043.74</v>
      </c>
      <c r="N90" s="330"/>
      <c r="O90" s="333">
        <v>96035.18</v>
      </c>
      <c r="DI90" s="230"/>
      <c r="DJ90" s="230"/>
      <c r="DK90" s="230"/>
      <c r="DL90" s="230"/>
      <c r="DM90" s="230"/>
      <c r="DQ90" s="229" t="s">
        <v>64</v>
      </c>
      <c r="DS90" s="230"/>
    </row>
    <row r="91" spans="1:123" customFormat="1" ht="15" x14ac:dyDescent="0.25">
      <c r="A91" s="325"/>
      <c r="B91" s="324"/>
      <c r="C91" s="378"/>
      <c r="D91" s="462" t="s">
        <v>59</v>
      </c>
      <c r="E91" s="462"/>
      <c r="F91" s="462"/>
      <c r="G91" s="320"/>
      <c r="H91" s="344"/>
      <c r="I91" s="344"/>
      <c r="J91" s="344"/>
      <c r="K91" s="345"/>
      <c r="L91" s="344"/>
      <c r="M91" s="346">
        <v>13404.51</v>
      </c>
      <c r="N91" s="341"/>
      <c r="O91" s="347">
        <v>629877.81000000006</v>
      </c>
      <c r="DI91" s="230"/>
      <c r="DJ91" s="230"/>
      <c r="DK91" s="230"/>
      <c r="DL91" s="230"/>
      <c r="DM91" s="230"/>
      <c r="DS91" s="230" t="s">
        <v>59</v>
      </c>
    </row>
    <row r="92" spans="1:123" customFormat="1" ht="45.75" x14ac:dyDescent="0.25">
      <c r="A92" s="319" t="s">
        <v>68</v>
      </c>
      <c r="B92" s="320" t="s">
        <v>68</v>
      </c>
      <c r="C92" s="377" t="s">
        <v>557</v>
      </c>
      <c r="D92" s="464" t="s">
        <v>558</v>
      </c>
      <c r="E92" s="464"/>
      <c r="F92" s="464"/>
      <c r="G92" s="320" t="s">
        <v>60</v>
      </c>
      <c r="H92" s="320">
        <v>3.3500000000000002E-2</v>
      </c>
      <c r="I92" s="320" t="s">
        <v>41</v>
      </c>
      <c r="J92" s="320" t="s">
        <v>559</v>
      </c>
      <c r="K92" s="321"/>
      <c r="L92" s="320"/>
      <c r="M92" s="321"/>
      <c r="N92" s="320"/>
      <c r="O92" s="322"/>
      <c r="DI92" s="230"/>
      <c r="DJ92" s="230"/>
      <c r="DK92" s="230" t="s">
        <v>558</v>
      </c>
      <c r="DL92" s="230" t="s">
        <v>5</v>
      </c>
      <c r="DM92" s="230" t="s">
        <v>5</v>
      </c>
      <c r="DS92" s="230"/>
    </row>
    <row r="93" spans="1:123" customFormat="1" ht="15" x14ac:dyDescent="0.25">
      <c r="A93" s="323"/>
      <c r="B93" s="324"/>
      <c r="C93" s="378"/>
      <c r="D93" s="461" t="s">
        <v>560</v>
      </c>
      <c r="E93" s="461"/>
      <c r="F93" s="461"/>
      <c r="G93" s="461"/>
      <c r="H93" s="461"/>
      <c r="I93" s="461"/>
      <c r="J93" s="461"/>
      <c r="K93" s="461"/>
      <c r="L93" s="461"/>
      <c r="M93" s="461"/>
      <c r="N93" s="461"/>
      <c r="O93" s="467"/>
      <c r="DI93" s="230"/>
      <c r="DJ93" s="230"/>
      <c r="DK93" s="230"/>
      <c r="DL93" s="230"/>
      <c r="DM93" s="230"/>
      <c r="DN93" s="229" t="s">
        <v>560</v>
      </c>
      <c r="DS93" s="230"/>
    </row>
    <row r="94" spans="1:123" customFormat="1" ht="23.25" x14ac:dyDescent="0.25">
      <c r="A94" s="325"/>
      <c r="B94" s="326"/>
      <c r="C94" s="327" t="s">
        <v>561</v>
      </c>
      <c r="D94" s="465" t="s">
        <v>562</v>
      </c>
      <c r="E94" s="465"/>
      <c r="F94" s="465"/>
      <c r="G94" s="465"/>
      <c r="H94" s="465"/>
      <c r="I94" s="465"/>
      <c r="J94" s="465"/>
      <c r="K94" s="465"/>
      <c r="L94" s="465"/>
      <c r="M94" s="465"/>
      <c r="N94" s="465"/>
      <c r="O94" s="466"/>
      <c r="DI94" s="230"/>
      <c r="DJ94" s="230"/>
      <c r="DK94" s="230"/>
      <c r="DL94" s="230"/>
      <c r="DM94" s="230"/>
      <c r="DO94" s="229" t="s">
        <v>562</v>
      </c>
      <c r="DS94" s="230"/>
    </row>
    <row r="95" spans="1:123" customFormat="1" ht="33.75" x14ac:dyDescent="0.25">
      <c r="A95" s="325"/>
      <c r="B95" s="326"/>
      <c r="C95" s="327" t="s">
        <v>43</v>
      </c>
      <c r="D95" s="465" t="s">
        <v>44</v>
      </c>
      <c r="E95" s="465"/>
      <c r="F95" s="465"/>
      <c r="G95" s="465"/>
      <c r="H95" s="465"/>
      <c r="I95" s="465"/>
      <c r="J95" s="465"/>
      <c r="K95" s="465"/>
      <c r="L95" s="465"/>
      <c r="M95" s="465"/>
      <c r="N95" s="465"/>
      <c r="O95" s="466"/>
      <c r="DI95" s="230"/>
      <c r="DJ95" s="230"/>
      <c r="DK95" s="230"/>
      <c r="DL95" s="230"/>
      <c r="DM95" s="230"/>
      <c r="DO95" s="229" t="s">
        <v>44</v>
      </c>
      <c r="DS95" s="230"/>
    </row>
    <row r="96" spans="1:123" customFormat="1" ht="57" x14ac:dyDescent="0.25">
      <c r="A96" s="325"/>
      <c r="B96" s="326"/>
      <c r="C96" s="327" t="s">
        <v>45</v>
      </c>
      <c r="D96" s="465" t="s">
        <v>46</v>
      </c>
      <c r="E96" s="465"/>
      <c r="F96" s="465"/>
      <c r="G96" s="465"/>
      <c r="H96" s="465"/>
      <c r="I96" s="465"/>
      <c r="J96" s="465"/>
      <c r="K96" s="465"/>
      <c r="L96" s="465"/>
      <c r="M96" s="465"/>
      <c r="N96" s="465"/>
      <c r="O96" s="466"/>
      <c r="DI96" s="230"/>
      <c r="DJ96" s="230"/>
      <c r="DK96" s="230"/>
      <c r="DL96" s="230"/>
      <c r="DM96" s="230"/>
      <c r="DO96" s="229" t="s">
        <v>46</v>
      </c>
      <c r="DS96" s="230"/>
    </row>
    <row r="97" spans="1:123" customFormat="1" ht="15" x14ac:dyDescent="0.25">
      <c r="A97" s="325"/>
      <c r="B97" s="328"/>
      <c r="C97" s="327" t="s">
        <v>41</v>
      </c>
      <c r="D97" s="461" t="s">
        <v>47</v>
      </c>
      <c r="E97" s="461"/>
      <c r="F97" s="461"/>
      <c r="G97" s="329"/>
      <c r="H97" s="330"/>
      <c r="I97" s="330"/>
      <c r="J97" s="330"/>
      <c r="K97" s="348">
        <v>1201.2</v>
      </c>
      <c r="L97" s="355">
        <v>1.520875</v>
      </c>
      <c r="M97" s="331">
        <v>61.2</v>
      </c>
      <c r="N97" s="332">
        <v>46.99</v>
      </c>
      <c r="O97" s="333">
        <v>2875.79</v>
      </c>
      <c r="DI97" s="230"/>
      <c r="DJ97" s="230"/>
      <c r="DK97" s="230"/>
      <c r="DL97" s="230"/>
      <c r="DM97" s="230"/>
      <c r="DP97" s="229" t="s">
        <v>47</v>
      </c>
      <c r="DS97" s="230"/>
    </row>
    <row r="98" spans="1:123" customFormat="1" ht="15" x14ac:dyDescent="0.25">
      <c r="A98" s="334"/>
      <c r="B98" s="328"/>
      <c r="C98" s="327"/>
      <c r="D98" s="461" t="s">
        <v>53</v>
      </c>
      <c r="E98" s="461"/>
      <c r="F98" s="461"/>
      <c r="G98" s="329" t="s">
        <v>54</v>
      </c>
      <c r="H98" s="335">
        <v>154</v>
      </c>
      <c r="I98" s="355">
        <v>1.520875</v>
      </c>
      <c r="J98" s="353">
        <v>7.8461940999999999</v>
      </c>
      <c r="K98" s="337"/>
      <c r="L98" s="330"/>
      <c r="M98" s="337"/>
      <c r="N98" s="330"/>
      <c r="O98" s="338"/>
      <c r="DI98" s="230"/>
      <c r="DJ98" s="230"/>
      <c r="DK98" s="230"/>
      <c r="DL98" s="230"/>
      <c r="DM98" s="230"/>
      <c r="DQ98" s="229" t="s">
        <v>53</v>
      </c>
      <c r="DS98" s="230"/>
    </row>
    <row r="99" spans="1:123" customFormat="1" ht="15" x14ac:dyDescent="0.25">
      <c r="A99" s="339"/>
      <c r="B99" s="329"/>
      <c r="C99" s="327"/>
      <c r="D99" s="463" t="s">
        <v>56</v>
      </c>
      <c r="E99" s="463"/>
      <c r="F99" s="463"/>
      <c r="G99" s="340"/>
      <c r="H99" s="341"/>
      <c r="I99" s="341"/>
      <c r="J99" s="341"/>
      <c r="K99" s="351">
        <v>1201.2</v>
      </c>
      <c r="L99" s="341"/>
      <c r="M99" s="342">
        <v>61.2</v>
      </c>
      <c r="N99" s="341"/>
      <c r="O99" s="343">
        <v>2875.79</v>
      </c>
      <c r="DI99" s="230"/>
      <c r="DJ99" s="230"/>
      <c r="DK99" s="230"/>
      <c r="DL99" s="230"/>
      <c r="DM99" s="230"/>
      <c r="DR99" s="229" t="s">
        <v>56</v>
      </c>
      <c r="DS99" s="230"/>
    </row>
    <row r="100" spans="1:123" customFormat="1" ht="15" x14ac:dyDescent="0.25">
      <c r="A100" s="334"/>
      <c r="B100" s="328"/>
      <c r="C100" s="327"/>
      <c r="D100" s="461" t="s">
        <v>57</v>
      </c>
      <c r="E100" s="461"/>
      <c r="F100" s="461"/>
      <c r="G100" s="329"/>
      <c r="H100" s="330"/>
      <c r="I100" s="330"/>
      <c r="J100" s="330"/>
      <c r="K100" s="337"/>
      <c r="L100" s="330"/>
      <c r="M100" s="331">
        <v>61.2</v>
      </c>
      <c r="N100" s="330"/>
      <c r="O100" s="333">
        <v>2875.79</v>
      </c>
      <c r="DI100" s="230"/>
      <c r="DJ100" s="230"/>
      <c r="DK100" s="230"/>
      <c r="DL100" s="230"/>
      <c r="DM100" s="230"/>
      <c r="DQ100" s="229" t="s">
        <v>57</v>
      </c>
      <c r="DS100" s="230"/>
    </row>
    <row r="101" spans="1:123" customFormat="1" ht="45" x14ac:dyDescent="0.25">
      <c r="A101" s="334"/>
      <c r="B101" s="328"/>
      <c r="C101" s="327" t="s">
        <v>61</v>
      </c>
      <c r="D101" s="461" t="s">
        <v>62</v>
      </c>
      <c r="E101" s="461"/>
      <c r="F101" s="461"/>
      <c r="G101" s="329" t="s">
        <v>58</v>
      </c>
      <c r="H101" s="335">
        <v>89</v>
      </c>
      <c r="I101" s="330"/>
      <c r="J101" s="335">
        <v>89</v>
      </c>
      <c r="K101" s="337"/>
      <c r="L101" s="330"/>
      <c r="M101" s="331">
        <v>54.47</v>
      </c>
      <c r="N101" s="330"/>
      <c r="O101" s="333">
        <v>2559.4499999999998</v>
      </c>
      <c r="DI101" s="230"/>
      <c r="DJ101" s="230"/>
      <c r="DK101" s="230"/>
      <c r="DL101" s="230"/>
      <c r="DM101" s="230"/>
      <c r="DQ101" s="229" t="s">
        <v>62</v>
      </c>
      <c r="DS101" s="230"/>
    </row>
    <row r="102" spans="1:123" customFormat="1" ht="90" x14ac:dyDescent="0.25">
      <c r="A102" s="334"/>
      <c r="B102" s="328"/>
      <c r="C102" s="327" t="s">
        <v>63</v>
      </c>
      <c r="D102" s="461" t="s">
        <v>64</v>
      </c>
      <c r="E102" s="461"/>
      <c r="F102" s="461"/>
      <c r="G102" s="329" t="s">
        <v>58</v>
      </c>
      <c r="H102" s="335">
        <v>40</v>
      </c>
      <c r="I102" s="332">
        <v>0.85</v>
      </c>
      <c r="J102" s="335">
        <v>34</v>
      </c>
      <c r="K102" s="337"/>
      <c r="L102" s="330"/>
      <c r="M102" s="331">
        <v>20.81</v>
      </c>
      <c r="N102" s="330"/>
      <c r="O102" s="349">
        <v>977.77</v>
      </c>
      <c r="DI102" s="230"/>
      <c r="DJ102" s="230"/>
      <c r="DK102" s="230"/>
      <c r="DL102" s="230"/>
      <c r="DM102" s="230"/>
      <c r="DQ102" s="229" t="s">
        <v>64</v>
      </c>
      <c r="DS102" s="230"/>
    </row>
    <row r="103" spans="1:123" customFormat="1" ht="15" x14ac:dyDescent="0.25">
      <c r="A103" s="325"/>
      <c r="B103" s="324"/>
      <c r="C103" s="378"/>
      <c r="D103" s="462" t="s">
        <v>59</v>
      </c>
      <c r="E103" s="462"/>
      <c r="F103" s="462"/>
      <c r="G103" s="320"/>
      <c r="H103" s="344"/>
      <c r="I103" s="344"/>
      <c r="J103" s="344"/>
      <c r="K103" s="345"/>
      <c r="L103" s="344"/>
      <c r="M103" s="356">
        <v>136.47999999999999</v>
      </c>
      <c r="N103" s="341"/>
      <c r="O103" s="347">
        <v>6413.01</v>
      </c>
      <c r="DI103" s="230"/>
      <c r="DJ103" s="230"/>
      <c r="DK103" s="230"/>
      <c r="DL103" s="230"/>
      <c r="DM103" s="230"/>
      <c r="DS103" s="230" t="s">
        <v>59</v>
      </c>
    </row>
    <row r="104" spans="1:123" customFormat="1" ht="15" x14ac:dyDescent="0.25">
      <c r="A104" s="319" t="s">
        <v>69</v>
      </c>
      <c r="B104" s="320" t="s">
        <v>69</v>
      </c>
      <c r="C104" s="377" t="s">
        <v>563</v>
      </c>
      <c r="D104" s="464" t="s">
        <v>564</v>
      </c>
      <c r="E104" s="464"/>
      <c r="F104" s="464"/>
      <c r="G104" s="320" t="s">
        <v>88</v>
      </c>
      <c r="H104" s="320">
        <v>5</v>
      </c>
      <c r="I104" s="320" t="s">
        <v>41</v>
      </c>
      <c r="J104" s="320" t="s">
        <v>66</v>
      </c>
      <c r="K104" s="321"/>
      <c r="L104" s="320"/>
      <c r="M104" s="321"/>
      <c r="N104" s="320"/>
      <c r="O104" s="322"/>
      <c r="DI104" s="230"/>
      <c r="DJ104" s="230"/>
      <c r="DK104" s="230" t="s">
        <v>564</v>
      </c>
      <c r="DL104" s="230" t="s">
        <v>5</v>
      </c>
      <c r="DM104" s="230" t="s">
        <v>5</v>
      </c>
      <c r="DS104" s="230"/>
    </row>
    <row r="105" spans="1:123" customFormat="1" ht="57" x14ac:dyDescent="0.25">
      <c r="A105" s="325"/>
      <c r="B105" s="326"/>
      <c r="C105" s="327" t="s">
        <v>45</v>
      </c>
      <c r="D105" s="465" t="s">
        <v>46</v>
      </c>
      <c r="E105" s="465"/>
      <c r="F105" s="465"/>
      <c r="G105" s="465"/>
      <c r="H105" s="465"/>
      <c r="I105" s="465"/>
      <c r="J105" s="465"/>
      <c r="K105" s="465"/>
      <c r="L105" s="465"/>
      <c r="M105" s="465"/>
      <c r="N105" s="465"/>
      <c r="O105" s="466"/>
      <c r="DI105" s="230"/>
      <c r="DJ105" s="230"/>
      <c r="DK105" s="230"/>
      <c r="DL105" s="230"/>
      <c r="DM105" s="230"/>
      <c r="DO105" s="229" t="s">
        <v>46</v>
      </c>
      <c r="DS105" s="230"/>
    </row>
    <row r="106" spans="1:123" customFormat="1" ht="15" x14ac:dyDescent="0.25">
      <c r="A106" s="325"/>
      <c r="B106" s="328"/>
      <c r="C106" s="327" t="s">
        <v>41</v>
      </c>
      <c r="D106" s="461" t="s">
        <v>47</v>
      </c>
      <c r="E106" s="461"/>
      <c r="F106" s="461"/>
      <c r="G106" s="329"/>
      <c r="H106" s="330"/>
      <c r="I106" s="330"/>
      <c r="J106" s="330"/>
      <c r="K106" s="331">
        <v>17.86</v>
      </c>
      <c r="L106" s="332">
        <v>1.1499999999999999</v>
      </c>
      <c r="M106" s="331">
        <v>102.7</v>
      </c>
      <c r="N106" s="332">
        <v>46.99</v>
      </c>
      <c r="O106" s="333">
        <v>4825.87</v>
      </c>
      <c r="DI106" s="230"/>
      <c r="DJ106" s="230"/>
      <c r="DK106" s="230"/>
      <c r="DL106" s="230"/>
      <c r="DM106" s="230"/>
      <c r="DP106" s="229" t="s">
        <v>47</v>
      </c>
      <c r="DS106" s="230"/>
    </row>
    <row r="107" spans="1:123" customFormat="1" ht="15" x14ac:dyDescent="0.25">
      <c r="A107" s="334"/>
      <c r="B107" s="328"/>
      <c r="C107" s="327"/>
      <c r="D107" s="461" t="s">
        <v>53</v>
      </c>
      <c r="E107" s="461"/>
      <c r="F107" s="461"/>
      <c r="G107" s="329" t="s">
        <v>54</v>
      </c>
      <c r="H107" s="332">
        <v>2.27</v>
      </c>
      <c r="I107" s="332">
        <v>1.1499999999999999</v>
      </c>
      <c r="J107" s="354">
        <v>13.0525</v>
      </c>
      <c r="K107" s="337"/>
      <c r="L107" s="330"/>
      <c r="M107" s="337"/>
      <c r="N107" s="330"/>
      <c r="O107" s="338"/>
      <c r="DI107" s="230"/>
      <c r="DJ107" s="230"/>
      <c r="DK107" s="230"/>
      <c r="DL107" s="230"/>
      <c r="DM107" s="230"/>
      <c r="DQ107" s="229" t="s">
        <v>53</v>
      </c>
      <c r="DS107" s="230"/>
    </row>
    <row r="108" spans="1:123" customFormat="1" ht="15" x14ac:dyDescent="0.25">
      <c r="A108" s="339"/>
      <c r="B108" s="329"/>
      <c r="C108" s="327"/>
      <c r="D108" s="463" t="s">
        <v>56</v>
      </c>
      <c r="E108" s="463"/>
      <c r="F108" s="463"/>
      <c r="G108" s="340"/>
      <c r="H108" s="341"/>
      <c r="I108" s="341"/>
      <c r="J108" s="341"/>
      <c r="K108" s="342">
        <v>17.86</v>
      </c>
      <c r="L108" s="341"/>
      <c r="M108" s="342">
        <v>102.7</v>
      </c>
      <c r="N108" s="341"/>
      <c r="O108" s="343">
        <v>4825.87</v>
      </c>
      <c r="DI108" s="230"/>
      <c r="DJ108" s="230"/>
      <c r="DK108" s="230"/>
      <c r="DL108" s="230"/>
      <c r="DM108" s="230"/>
      <c r="DR108" s="229" t="s">
        <v>56</v>
      </c>
      <c r="DS108" s="230"/>
    </row>
    <row r="109" spans="1:123" customFormat="1" ht="15" x14ac:dyDescent="0.25">
      <c r="A109" s="334"/>
      <c r="B109" s="328"/>
      <c r="C109" s="327"/>
      <c r="D109" s="461" t="s">
        <v>57</v>
      </c>
      <c r="E109" s="461"/>
      <c r="F109" s="461"/>
      <c r="G109" s="329"/>
      <c r="H109" s="330"/>
      <c r="I109" s="330"/>
      <c r="J109" s="330"/>
      <c r="K109" s="337"/>
      <c r="L109" s="330"/>
      <c r="M109" s="331">
        <v>102.7</v>
      </c>
      <c r="N109" s="330"/>
      <c r="O109" s="333">
        <v>4825.87</v>
      </c>
      <c r="DI109" s="230"/>
      <c r="DJ109" s="230"/>
      <c r="DK109" s="230"/>
      <c r="DL109" s="230"/>
      <c r="DM109" s="230"/>
      <c r="DQ109" s="229" t="s">
        <v>57</v>
      </c>
      <c r="DS109" s="230"/>
    </row>
    <row r="110" spans="1:123" customFormat="1" ht="34.5" x14ac:dyDescent="0.25">
      <c r="A110" s="334"/>
      <c r="B110" s="328"/>
      <c r="C110" s="327" t="s">
        <v>565</v>
      </c>
      <c r="D110" s="461" t="s">
        <v>566</v>
      </c>
      <c r="E110" s="461"/>
      <c r="F110" s="461"/>
      <c r="G110" s="329" t="s">
        <v>58</v>
      </c>
      <c r="H110" s="335">
        <v>89</v>
      </c>
      <c r="I110" s="330"/>
      <c r="J110" s="335">
        <v>89</v>
      </c>
      <c r="K110" s="337"/>
      <c r="L110" s="330"/>
      <c r="M110" s="331">
        <v>91.4</v>
      </c>
      <c r="N110" s="330"/>
      <c r="O110" s="333">
        <v>4295.0200000000004</v>
      </c>
      <c r="DI110" s="230"/>
      <c r="DJ110" s="230"/>
      <c r="DK110" s="230"/>
      <c r="DL110" s="230"/>
      <c r="DM110" s="230"/>
      <c r="DQ110" s="229" t="s">
        <v>566</v>
      </c>
      <c r="DS110" s="230"/>
    </row>
    <row r="111" spans="1:123" customFormat="1" ht="34.5" x14ac:dyDescent="0.25">
      <c r="A111" s="334"/>
      <c r="B111" s="328"/>
      <c r="C111" s="327" t="s">
        <v>567</v>
      </c>
      <c r="D111" s="461" t="s">
        <v>568</v>
      </c>
      <c r="E111" s="461"/>
      <c r="F111" s="461"/>
      <c r="G111" s="329" t="s">
        <v>58</v>
      </c>
      <c r="H111" s="335">
        <v>44</v>
      </c>
      <c r="I111" s="330"/>
      <c r="J111" s="335">
        <v>44</v>
      </c>
      <c r="K111" s="337"/>
      <c r="L111" s="330"/>
      <c r="M111" s="331">
        <v>45.19</v>
      </c>
      <c r="N111" s="330"/>
      <c r="O111" s="333">
        <v>2123.38</v>
      </c>
      <c r="DI111" s="230"/>
      <c r="DJ111" s="230"/>
      <c r="DK111" s="230"/>
      <c r="DL111" s="230"/>
      <c r="DM111" s="230"/>
      <c r="DQ111" s="229" t="s">
        <v>568</v>
      </c>
      <c r="DS111" s="230"/>
    </row>
    <row r="112" spans="1:123" customFormat="1" ht="15" x14ac:dyDescent="0.25">
      <c r="A112" s="325"/>
      <c r="B112" s="324"/>
      <c r="C112" s="378"/>
      <c r="D112" s="462" t="s">
        <v>59</v>
      </c>
      <c r="E112" s="462"/>
      <c r="F112" s="462"/>
      <c r="G112" s="320"/>
      <c r="H112" s="344"/>
      <c r="I112" s="344"/>
      <c r="J112" s="344"/>
      <c r="K112" s="345"/>
      <c r="L112" s="344"/>
      <c r="M112" s="356">
        <v>239.29</v>
      </c>
      <c r="N112" s="341"/>
      <c r="O112" s="347">
        <v>11244.27</v>
      </c>
      <c r="DI112" s="230"/>
      <c r="DJ112" s="230"/>
      <c r="DK112" s="230"/>
      <c r="DL112" s="230"/>
      <c r="DM112" s="230"/>
      <c r="DS112" s="230" t="s">
        <v>59</v>
      </c>
    </row>
    <row r="113" spans="1:123" customFormat="1" ht="45.75" x14ac:dyDescent="0.25">
      <c r="A113" s="319" t="s">
        <v>70</v>
      </c>
      <c r="B113" s="320" t="s">
        <v>70</v>
      </c>
      <c r="C113" s="377" t="s">
        <v>569</v>
      </c>
      <c r="D113" s="464" t="s">
        <v>570</v>
      </c>
      <c r="E113" s="464"/>
      <c r="F113" s="464"/>
      <c r="G113" s="320" t="s">
        <v>571</v>
      </c>
      <c r="H113" s="320">
        <v>0.05</v>
      </c>
      <c r="I113" s="320" t="s">
        <v>41</v>
      </c>
      <c r="J113" s="320" t="s">
        <v>496</v>
      </c>
      <c r="K113" s="321"/>
      <c r="L113" s="320"/>
      <c r="M113" s="321"/>
      <c r="N113" s="320"/>
      <c r="O113" s="322"/>
      <c r="DI113" s="230"/>
      <c r="DJ113" s="230"/>
      <c r="DK113" s="230" t="s">
        <v>570</v>
      </c>
      <c r="DL113" s="230" t="s">
        <v>5</v>
      </c>
      <c r="DM113" s="230" t="s">
        <v>5</v>
      </c>
      <c r="DS113" s="230"/>
    </row>
    <row r="114" spans="1:123" customFormat="1" ht="15" x14ac:dyDescent="0.25">
      <c r="A114" s="323"/>
      <c r="B114" s="324"/>
      <c r="C114" s="378"/>
      <c r="D114" s="461" t="s">
        <v>572</v>
      </c>
      <c r="E114" s="461"/>
      <c r="F114" s="461"/>
      <c r="G114" s="461"/>
      <c r="H114" s="461"/>
      <c r="I114" s="461"/>
      <c r="J114" s="461"/>
      <c r="K114" s="461"/>
      <c r="L114" s="461"/>
      <c r="M114" s="461"/>
      <c r="N114" s="461"/>
      <c r="O114" s="467"/>
      <c r="DI114" s="230"/>
      <c r="DJ114" s="230"/>
      <c r="DK114" s="230"/>
      <c r="DL114" s="230"/>
      <c r="DM114" s="230"/>
      <c r="DN114" s="229" t="s">
        <v>572</v>
      </c>
      <c r="DS114" s="230"/>
    </row>
    <row r="115" spans="1:123" customFormat="1" ht="33.75" x14ac:dyDescent="0.25">
      <c r="A115" s="325"/>
      <c r="B115" s="326"/>
      <c r="C115" s="327" t="s">
        <v>43</v>
      </c>
      <c r="D115" s="465" t="s">
        <v>44</v>
      </c>
      <c r="E115" s="465"/>
      <c r="F115" s="465"/>
      <c r="G115" s="465"/>
      <c r="H115" s="465"/>
      <c r="I115" s="465"/>
      <c r="J115" s="465"/>
      <c r="K115" s="465"/>
      <c r="L115" s="465"/>
      <c r="M115" s="465"/>
      <c r="N115" s="465"/>
      <c r="O115" s="466"/>
      <c r="DI115" s="230"/>
      <c r="DJ115" s="230"/>
      <c r="DK115" s="230"/>
      <c r="DL115" s="230"/>
      <c r="DM115" s="230"/>
      <c r="DO115" s="229" t="s">
        <v>44</v>
      </c>
      <c r="DS115" s="230"/>
    </row>
    <row r="116" spans="1:123" customFormat="1" ht="57" x14ac:dyDescent="0.25">
      <c r="A116" s="325"/>
      <c r="B116" s="326"/>
      <c r="C116" s="327" t="s">
        <v>45</v>
      </c>
      <c r="D116" s="465" t="s">
        <v>46</v>
      </c>
      <c r="E116" s="465"/>
      <c r="F116" s="465"/>
      <c r="G116" s="465"/>
      <c r="H116" s="465"/>
      <c r="I116" s="465"/>
      <c r="J116" s="465"/>
      <c r="K116" s="465"/>
      <c r="L116" s="465"/>
      <c r="M116" s="465"/>
      <c r="N116" s="465"/>
      <c r="O116" s="466"/>
      <c r="DI116" s="230"/>
      <c r="DJ116" s="230"/>
      <c r="DK116" s="230"/>
      <c r="DL116" s="230"/>
      <c r="DM116" s="230"/>
      <c r="DO116" s="229" t="s">
        <v>46</v>
      </c>
      <c r="DS116" s="230"/>
    </row>
    <row r="117" spans="1:123" customFormat="1" ht="15" x14ac:dyDescent="0.25">
      <c r="A117" s="325"/>
      <c r="B117" s="328"/>
      <c r="C117" s="327" t="s">
        <v>41</v>
      </c>
      <c r="D117" s="461" t="s">
        <v>47</v>
      </c>
      <c r="E117" s="461"/>
      <c r="F117" s="461"/>
      <c r="G117" s="329"/>
      <c r="H117" s="330"/>
      <c r="I117" s="330"/>
      <c r="J117" s="330"/>
      <c r="K117" s="331">
        <v>934.08</v>
      </c>
      <c r="L117" s="354">
        <v>1.3225</v>
      </c>
      <c r="M117" s="331">
        <v>61.77</v>
      </c>
      <c r="N117" s="332">
        <v>46.99</v>
      </c>
      <c r="O117" s="333">
        <v>2902.57</v>
      </c>
      <c r="DI117" s="230"/>
      <c r="DJ117" s="230"/>
      <c r="DK117" s="230"/>
      <c r="DL117" s="230"/>
      <c r="DM117" s="230"/>
      <c r="DP117" s="229" t="s">
        <v>47</v>
      </c>
      <c r="DS117" s="230"/>
    </row>
    <row r="118" spans="1:123" customFormat="1" ht="15" x14ac:dyDescent="0.25">
      <c r="A118" s="325"/>
      <c r="B118" s="328"/>
      <c r="C118" s="327" t="s">
        <v>25</v>
      </c>
      <c r="D118" s="461" t="s">
        <v>48</v>
      </c>
      <c r="E118" s="461"/>
      <c r="F118" s="461"/>
      <c r="G118" s="329"/>
      <c r="H118" s="330"/>
      <c r="I118" s="330"/>
      <c r="J118" s="330"/>
      <c r="K118" s="348">
        <v>5644.81</v>
      </c>
      <c r="L118" s="354">
        <v>1.4375</v>
      </c>
      <c r="M118" s="331">
        <v>405.72</v>
      </c>
      <c r="N118" s="332">
        <v>14.01</v>
      </c>
      <c r="O118" s="333">
        <v>5684.14</v>
      </c>
      <c r="DI118" s="230"/>
      <c r="DJ118" s="230"/>
      <c r="DK118" s="230"/>
      <c r="DL118" s="230"/>
      <c r="DM118" s="230"/>
      <c r="DP118" s="229" t="s">
        <v>48</v>
      </c>
      <c r="DS118" s="230"/>
    </row>
    <row r="119" spans="1:123" customFormat="1" ht="15" x14ac:dyDescent="0.25">
      <c r="A119" s="325"/>
      <c r="B119" s="328"/>
      <c r="C119" s="327" t="s">
        <v>49</v>
      </c>
      <c r="D119" s="461" t="s">
        <v>50</v>
      </c>
      <c r="E119" s="461"/>
      <c r="F119" s="461"/>
      <c r="G119" s="329"/>
      <c r="H119" s="330"/>
      <c r="I119" s="330"/>
      <c r="J119" s="330"/>
      <c r="K119" s="331">
        <v>786.51</v>
      </c>
      <c r="L119" s="354">
        <v>1.4375</v>
      </c>
      <c r="M119" s="331">
        <v>56.53</v>
      </c>
      <c r="N119" s="332">
        <v>46.99</v>
      </c>
      <c r="O119" s="333">
        <v>2656.34</v>
      </c>
      <c r="DI119" s="230"/>
      <c r="DJ119" s="230"/>
      <c r="DK119" s="230"/>
      <c r="DL119" s="230"/>
      <c r="DM119" s="230"/>
      <c r="DP119" s="229" t="s">
        <v>50</v>
      </c>
      <c r="DS119" s="230"/>
    </row>
    <row r="120" spans="1:123" customFormat="1" ht="15" x14ac:dyDescent="0.25">
      <c r="A120" s="325"/>
      <c r="B120" s="328"/>
      <c r="C120" s="327" t="s">
        <v>51</v>
      </c>
      <c r="D120" s="461" t="s">
        <v>52</v>
      </c>
      <c r="E120" s="461"/>
      <c r="F120" s="461"/>
      <c r="G120" s="329"/>
      <c r="H120" s="330"/>
      <c r="I120" s="330"/>
      <c r="J120" s="330"/>
      <c r="K120" s="331">
        <v>247.81</v>
      </c>
      <c r="L120" s="330"/>
      <c r="M120" s="331">
        <v>12.39</v>
      </c>
      <c r="N120" s="332">
        <v>8.75</v>
      </c>
      <c r="O120" s="349">
        <v>108.41</v>
      </c>
      <c r="DI120" s="230"/>
      <c r="DJ120" s="230"/>
      <c r="DK120" s="230"/>
      <c r="DL120" s="230"/>
      <c r="DM120" s="230"/>
      <c r="DP120" s="229" t="s">
        <v>52</v>
      </c>
      <c r="DS120" s="230"/>
    </row>
    <row r="121" spans="1:123" customFormat="1" ht="15" x14ac:dyDescent="0.25">
      <c r="A121" s="334"/>
      <c r="B121" s="328"/>
      <c r="C121" s="327"/>
      <c r="D121" s="461" t="s">
        <v>53</v>
      </c>
      <c r="E121" s="461"/>
      <c r="F121" s="461"/>
      <c r="G121" s="329" t="s">
        <v>54</v>
      </c>
      <c r="H121" s="332">
        <v>99.37</v>
      </c>
      <c r="I121" s="354">
        <v>1.3225</v>
      </c>
      <c r="J121" s="353">
        <v>6.5708412999999997</v>
      </c>
      <c r="K121" s="337"/>
      <c r="L121" s="330"/>
      <c r="M121" s="337"/>
      <c r="N121" s="330"/>
      <c r="O121" s="338"/>
      <c r="DI121" s="230"/>
      <c r="DJ121" s="230"/>
      <c r="DK121" s="230"/>
      <c r="DL121" s="230"/>
      <c r="DM121" s="230"/>
      <c r="DQ121" s="229" t="s">
        <v>53</v>
      </c>
      <c r="DS121" s="230"/>
    </row>
    <row r="122" spans="1:123" customFormat="1" ht="15" x14ac:dyDescent="0.25">
      <c r="A122" s="334"/>
      <c r="B122" s="328"/>
      <c r="C122" s="327"/>
      <c r="D122" s="461" t="s">
        <v>55</v>
      </c>
      <c r="E122" s="461"/>
      <c r="F122" s="461"/>
      <c r="G122" s="329" t="s">
        <v>54</v>
      </c>
      <c r="H122" s="332">
        <v>58.26</v>
      </c>
      <c r="I122" s="354">
        <v>1.4375</v>
      </c>
      <c r="J122" s="353">
        <v>4.1874374999999997</v>
      </c>
      <c r="K122" s="337"/>
      <c r="L122" s="330"/>
      <c r="M122" s="337"/>
      <c r="N122" s="330"/>
      <c r="O122" s="338"/>
      <c r="DI122" s="230"/>
      <c r="DJ122" s="230"/>
      <c r="DK122" s="230"/>
      <c r="DL122" s="230"/>
      <c r="DM122" s="230"/>
      <c r="DQ122" s="229" t="s">
        <v>55</v>
      </c>
      <c r="DS122" s="230"/>
    </row>
    <row r="123" spans="1:123" customFormat="1" ht="15" x14ac:dyDescent="0.25">
      <c r="A123" s="339"/>
      <c r="B123" s="329"/>
      <c r="C123" s="327"/>
      <c r="D123" s="463" t="s">
        <v>56</v>
      </c>
      <c r="E123" s="463"/>
      <c r="F123" s="463"/>
      <c r="G123" s="340"/>
      <c r="H123" s="341"/>
      <c r="I123" s="341"/>
      <c r="J123" s="341"/>
      <c r="K123" s="351">
        <v>6826.7</v>
      </c>
      <c r="L123" s="341"/>
      <c r="M123" s="342">
        <v>479.88</v>
      </c>
      <c r="N123" s="341"/>
      <c r="O123" s="343">
        <v>8695.1200000000008</v>
      </c>
      <c r="DI123" s="230"/>
      <c r="DJ123" s="230"/>
      <c r="DK123" s="230"/>
      <c r="DL123" s="230"/>
      <c r="DM123" s="230"/>
      <c r="DR123" s="229" t="s">
        <v>56</v>
      </c>
      <c r="DS123" s="230"/>
    </row>
    <row r="124" spans="1:123" customFormat="1" ht="15" x14ac:dyDescent="0.25">
      <c r="A124" s="334"/>
      <c r="B124" s="328"/>
      <c r="C124" s="327"/>
      <c r="D124" s="461" t="s">
        <v>57</v>
      </c>
      <c r="E124" s="461"/>
      <c r="F124" s="461"/>
      <c r="G124" s="329"/>
      <c r="H124" s="330"/>
      <c r="I124" s="330"/>
      <c r="J124" s="330"/>
      <c r="K124" s="337"/>
      <c r="L124" s="330"/>
      <c r="M124" s="331">
        <v>118.3</v>
      </c>
      <c r="N124" s="330"/>
      <c r="O124" s="333">
        <v>5558.91</v>
      </c>
      <c r="DI124" s="230"/>
      <c r="DJ124" s="230"/>
      <c r="DK124" s="230"/>
      <c r="DL124" s="230"/>
      <c r="DM124" s="230"/>
      <c r="DQ124" s="229" t="s">
        <v>57</v>
      </c>
      <c r="DS124" s="230"/>
    </row>
    <row r="125" spans="1:123" customFormat="1" ht="23.25" x14ac:dyDescent="0.25">
      <c r="A125" s="334"/>
      <c r="B125" s="328"/>
      <c r="C125" s="327" t="s">
        <v>573</v>
      </c>
      <c r="D125" s="461" t="s">
        <v>574</v>
      </c>
      <c r="E125" s="461"/>
      <c r="F125" s="461"/>
      <c r="G125" s="329" t="s">
        <v>58</v>
      </c>
      <c r="H125" s="335">
        <v>110</v>
      </c>
      <c r="I125" s="330"/>
      <c r="J125" s="335">
        <v>110</v>
      </c>
      <c r="K125" s="337"/>
      <c r="L125" s="330"/>
      <c r="M125" s="331">
        <v>130.13</v>
      </c>
      <c r="N125" s="330"/>
      <c r="O125" s="333">
        <v>6114.8</v>
      </c>
      <c r="DI125" s="230"/>
      <c r="DJ125" s="230"/>
      <c r="DK125" s="230"/>
      <c r="DL125" s="230"/>
      <c r="DM125" s="230"/>
      <c r="DQ125" s="229" t="s">
        <v>574</v>
      </c>
      <c r="DS125" s="230"/>
    </row>
    <row r="126" spans="1:123" customFormat="1" ht="56.25" x14ac:dyDescent="0.25">
      <c r="A126" s="334"/>
      <c r="B126" s="328"/>
      <c r="C126" s="327" t="s">
        <v>575</v>
      </c>
      <c r="D126" s="461" t="s">
        <v>576</v>
      </c>
      <c r="E126" s="461"/>
      <c r="F126" s="461"/>
      <c r="G126" s="329" t="s">
        <v>58</v>
      </c>
      <c r="H126" s="335">
        <v>73</v>
      </c>
      <c r="I126" s="332">
        <v>0.85</v>
      </c>
      <c r="J126" s="332">
        <v>62.05</v>
      </c>
      <c r="K126" s="337"/>
      <c r="L126" s="330"/>
      <c r="M126" s="331">
        <v>73.41</v>
      </c>
      <c r="N126" s="330"/>
      <c r="O126" s="333">
        <v>3449.3</v>
      </c>
      <c r="DI126" s="230"/>
      <c r="DJ126" s="230"/>
      <c r="DK126" s="230"/>
      <c r="DL126" s="230"/>
      <c r="DM126" s="230"/>
      <c r="DQ126" s="229" t="s">
        <v>576</v>
      </c>
      <c r="DS126" s="230"/>
    </row>
    <row r="127" spans="1:123" customFormat="1" ht="15" x14ac:dyDescent="0.25">
      <c r="A127" s="325"/>
      <c r="B127" s="324"/>
      <c r="C127" s="378"/>
      <c r="D127" s="462" t="s">
        <v>59</v>
      </c>
      <c r="E127" s="462"/>
      <c r="F127" s="462"/>
      <c r="G127" s="320"/>
      <c r="H127" s="344"/>
      <c r="I127" s="344"/>
      <c r="J127" s="344"/>
      <c r="K127" s="345"/>
      <c r="L127" s="344"/>
      <c r="M127" s="356">
        <v>683.42</v>
      </c>
      <c r="N127" s="341"/>
      <c r="O127" s="347">
        <v>18259.22</v>
      </c>
      <c r="DI127" s="230"/>
      <c r="DJ127" s="230"/>
      <c r="DK127" s="230"/>
      <c r="DL127" s="230"/>
      <c r="DM127" s="230"/>
      <c r="DS127" s="230" t="s">
        <v>59</v>
      </c>
    </row>
    <row r="128" spans="1:123" customFormat="1" ht="34.5" x14ac:dyDescent="0.25">
      <c r="A128" s="319" t="s">
        <v>71</v>
      </c>
      <c r="B128" s="320" t="s">
        <v>71</v>
      </c>
      <c r="C128" s="377" t="s">
        <v>577</v>
      </c>
      <c r="D128" s="464" t="s">
        <v>578</v>
      </c>
      <c r="E128" s="464"/>
      <c r="F128" s="464"/>
      <c r="G128" s="320" t="s">
        <v>88</v>
      </c>
      <c r="H128" s="320">
        <v>5</v>
      </c>
      <c r="I128" s="320" t="s">
        <v>41</v>
      </c>
      <c r="J128" s="320" t="s">
        <v>66</v>
      </c>
      <c r="K128" s="321" t="s">
        <v>579</v>
      </c>
      <c r="L128" s="320"/>
      <c r="M128" s="321" t="s">
        <v>580</v>
      </c>
      <c r="N128" s="320" t="s">
        <v>325</v>
      </c>
      <c r="O128" s="322" t="s">
        <v>581</v>
      </c>
      <c r="DI128" s="230"/>
      <c r="DJ128" s="230"/>
      <c r="DK128" s="230" t="s">
        <v>578</v>
      </c>
      <c r="DL128" s="230" t="s">
        <v>5</v>
      </c>
      <c r="DM128" s="230" t="s">
        <v>5</v>
      </c>
      <c r="DS128" s="230"/>
    </row>
    <row r="129" spans="1:123" customFormat="1" ht="15" x14ac:dyDescent="0.25">
      <c r="A129" s="325"/>
      <c r="B129" s="324"/>
      <c r="C129" s="378"/>
      <c r="D129" s="462" t="s">
        <v>59</v>
      </c>
      <c r="E129" s="462"/>
      <c r="F129" s="462"/>
      <c r="G129" s="320"/>
      <c r="H129" s="344"/>
      <c r="I129" s="344"/>
      <c r="J129" s="344"/>
      <c r="K129" s="345"/>
      <c r="L129" s="344"/>
      <c r="M129" s="346">
        <v>2314.15</v>
      </c>
      <c r="N129" s="341"/>
      <c r="O129" s="347">
        <v>20248.810000000001</v>
      </c>
      <c r="DI129" s="230"/>
      <c r="DJ129" s="230"/>
      <c r="DK129" s="230"/>
      <c r="DL129" s="230"/>
      <c r="DM129" s="230"/>
      <c r="DS129" s="230" t="s">
        <v>59</v>
      </c>
    </row>
    <row r="130" spans="1:123" customFormat="1" ht="23.25" x14ac:dyDescent="0.25">
      <c r="A130" s="319" t="s">
        <v>72</v>
      </c>
      <c r="B130" s="320" t="s">
        <v>72</v>
      </c>
      <c r="C130" s="377" t="s">
        <v>582</v>
      </c>
      <c r="D130" s="464" t="s">
        <v>583</v>
      </c>
      <c r="E130" s="464"/>
      <c r="F130" s="464"/>
      <c r="G130" s="320" t="s">
        <v>60</v>
      </c>
      <c r="H130" s="320">
        <v>1.4500000000000001E-2</v>
      </c>
      <c r="I130" s="320" t="s">
        <v>41</v>
      </c>
      <c r="J130" s="320" t="s">
        <v>584</v>
      </c>
      <c r="K130" s="321"/>
      <c r="L130" s="320"/>
      <c r="M130" s="321"/>
      <c r="N130" s="320"/>
      <c r="O130" s="322"/>
      <c r="DI130" s="230"/>
      <c r="DJ130" s="230"/>
      <c r="DK130" s="230" t="s">
        <v>583</v>
      </c>
      <c r="DL130" s="230" t="s">
        <v>5</v>
      </c>
      <c r="DM130" s="230" t="s">
        <v>5</v>
      </c>
      <c r="DS130" s="230"/>
    </row>
    <row r="131" spans="1:123" customFormat="1" ht="15" x14ac:dyDescent="0.25">
      <c r="A131" s="323"/>
      <c r="B131" s="324"/>
      <c r="C131" s="378"/>
      <c r="D131" s="461" t="s">
        <v>585</v>
      </c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7"/>
      <c r="DI131" s="230"/>
      <c r="DJ131" s="230"/>
      <c r="DK131" s="230"/>
      <c r="DL131" s="230"/>
      <c r="DM131" s="230"/>
      <c r="DN131" s="229" t="s">
        <v>585</v>
      </c>
      <c r="DS131" s="230"/>
    </row>
    <row r="132" spans="1:123" customFormat="1" ht="33.75" x14ac:dyDescent="0.25">
      <c r="A132" s="325"/>
      <c r="B132" s="326"/>
      <c r="C132" s="327" t="s">
        <v>43</v>
      </c>
      <c r="D132" s="465" t="s">
        <v>44</v>
      </c>
      <c r="E132" s="465"/>
      <c r="F132" s="465"/>
      <c r="G132" s="465"/>
      <c r="H132" s="465"/>
      <c r="I132" s="465"/>
      <c r="J132" s="465"/>
      <c r="K132" s="465"/>
      <c r="L132" s="465"/>
      <c r="M132" s="465"/>
      <c r="N132" s="465"/>
      <c r="O132" s="466"/>
      <c r="DI132" s="230"/>
      <c r="DJ132" s="230"/>
      <c r="DK132" s="230"/>
      <c r="DL132" s="230"/>
      <c r="DM132" s="230"/>
      <c r="DO132" s="229" t="s">
        <v>44</v>
      </c>
      <c r="DS132" s="230"/>
    </row>
    <row r="133" spans="1:123" customFormat="1" ht="57" x14ac:dyDescent="0.25">
      <c r="A133" s="325"/>
      <c r="B133" s="326"/>
      <c r="C133" s="327" t="s">
        <v>45</v>
      </c>
      <c r="D133" s="465" t="s">
        <v>46</v>
      </c>
      <c r="E133" s="465"/>
      <c r="F133" s="465"/>
      <c r="G133" s="465"/>
      <c r="H133" s="465"/>
      <c r="I133" s="465"/>
      <c r="J133" s="465"/>
      <c r="K133" s="465"/>
      <c r="L133" s="465"/>
      <c r="M133" s="465"/>
      <c r="N133" s="465"/>
      <c r="O133" s="466"/>
      <c r="DI133" s="230"/>
      <c r="DJ133" s="230"/>
      <c r="DK133" s="230"/>
      <c r="DL133" s="230"/>
      <c r="DM133" s="230"/>
      <c r="DO133" s="229" t="s">
        <v>46</v>
      </c>
      <c r="DS133" s="230"/>
    </row>
    <row r="134" spans="1:123" customFormat="1" ht="15" x14ac:dyDescent="0.25">
      <c r="A134" s="325"/>
      <c r="B134" s="328"/>
      <c r="C134" s="327" t="s">
        <v>41</v>
      </c>
      <c r="D134" s="461" t="s">
        <v>47</v>
      </c>
      <c r="E134" s="461"/>
      <c r="F134" s="461"/>
      <c r="G134" s="329"/>
      <c r="H134" s="330"/>
      <c r="I134" s="330"/>
      <c r="J134" s="330"/>
      <c r="K134" s="331">
        <v>663.75</v>
      </c>
      <c r="L134" s="354">
        <v>1.3225</v>
      </c>
      <c r="M134" s="331">
        <v>12.73</v>
      </c>
      <c r="N134" s="332">
        <v>46.99</v>
      </c>
      <c r="O134" s="349">
        <v>598.17999999999995</v>
      </c>
      <c r="DI134" s="230"/>
      <c r="DJ134" s="230"/>
      <c r="DK134" s="230"/>
      <c r="DL134" s="230"/>
      <c r="DM134" s="230"/>
      <c r="DP134" s="229" t="s">
        <v>47</v>
      </c>
      <c r="DS134" s="230"/>
    </row>
    <row r="135" spans="1:123" customFormat="1" ht="15" x14ac:dyDescent="0.25">
      <c r="A135" s="334"/>
      <c r="B135" s="328"/>
      <c r="C135" s="327"/>
      <c r="D135" s="461" t="s">
        <v>53</v>
      </c>
      <c r="E135" s="461"/>
      <c r="F135" s="461"/>
      <c r="G135" s="329" t="s">
        <v>54</v>
      </c>
      <c r="H135" s="352">
        <v>88.5</v>
      </c>
      <c r="I135" s="354">
        <v>1.3225</v>
      </c>
      <c r="J135" s="353">
        <v>1.6970981000000001</v>
      </c>
      <c r="K135" s="337"/>
      <c r="L135" s="330"/>
      <c r="M135" s="337"/>
      <c r="N135" s="330"/>
      <c r="O135" s="338"/>
      <c r="DI135" s="230"/>
      <c r="DJ135" s="230"/>
      <c r="DK135" s="230"/>
      <c r="DL135" s="230"/>
      <c r="DM135" s="230"/>
      <c r="DQ135" s="229" t="s">
        <v>53</v>
      </c>
      <c r="DS135" s="230"/>
    </row>
    <row r="136" spans="1:123" customFormat="1" ht="15" x14ac:dyDescent="0.25">
      <c r="A136" s="339"/>
      <c r="B136" s="329"/>
      <c r="C136" s="327"/>
      <c r="D136" s="463" t="s">
        <v>56</v>
      </c>
      <c r="E136" s="463"/>
      <c r="F136" s="463"/>
      <c r="G136" s="340"/>
      <c r="H136" s="341"/>
      <c r="I136" s="341"/>
      <c r="J136" s="341"/>
      <c r="K136" s="342">
        <v>663.75</v>
      </c>
      <c r="L136" s="341"/>
      <c r="M136" s="342">
        <v>12.73</v>
      </c>
      <c r="N136" s="341"/>
      <c r="O136" s="357">
        <v>598.17999999999995</v>
      </c>
      <c r="DI136" s="230"/>
      <c r="DJ136" s="230"/>
      <c r="DK136" s="230"/>
      <c r="DL136" s="230"/>
      <c r="DM136" s="230"/>
      <c r="DR136" s="229" t="s">
        <v>56</v>
      </c>
      <c r="DS136" s="230"/>
    </row>
    <row r="137" spans="1:123" customFormat="1" ht="15" x14ac:dyDescent="0.25">
      <c r="A137" s="334"/>
      <c r="B137" s="328"/>
      <c r="C137" s="327"/>
      <c r="D137" s="461" t="s">
        <v>57</v>
      </c>
      <c r="E137" s="461"/>
      <c r="F137" s="461"/>
      <c r="G137" s="329"/>
      <c r="H137" s="330"/>
      <c r="I137" s="330"/>
      <c r="J137" s="330"/>
      <c r="K137" s="337"/>
      <c r="L137" s="330"/>
      <c r="M137" s="331">
        <v>12.73</v>
      </c>
      <c r="N137" s="330"/>
      <c r="O137" s="349">
        <v>598.17999999999995</v>
      </c>
      <c r="DI137" s="230"/>
      <c r="DJ137" s="230"/>
      <c r="DK137" s="230"/>
      <c r="DL137" s="230"/>
      <c r="DM137" s="230"/>
      <c r="DQ137" s="229" t="s">
        <v>57</v>
      </c>
      <c r="DS137" s="230"/>
    </row>
    <row r="138" spans="1:123" customFormat="1" ht="45" x14ac:dyDescent="0.25">
      <c r="A138" s="334"/>
      <c r="B138" s="328"/>
      <c r="C138" s="327" t="s">
        <v>61</v>
      </c>
      <c r="D138" s="461" t="s">
        <v>62</v>
      </c>
      <c r="E138" s="461"/>
      <c r="F138" s="461"/>
      <c r="G138" s="329" t="s">
        <v>58</v>
      </c>
      <c r="H138" s="335">
        <v>89</v>
      </c>
      <c r="I138" s="330"/>
      <c r="J138" s="335">
        <v>89</v>
      </c>
      <c r="K138" s="337"/>
      <c r="L138" s="330"/>
      <c r="M138" s="331">
        <v>11.33</v>
      </c>
      <c r="N138" s="330"/>
      <c r="O138" s="349">
        <v>532.38</v>
      </c>
      <c r="DI138" s="230"/>
      <c r="DJ138" s="230"/>
      <c r="DK138" s="230"/>
      <c r="DL138" s="230"/>
      <c r="DM138" s="230"/>
      <c r="DQ138" s="229" t="s">
        <v>62</v>
      </c>
      <c r="DS138" s="230"/>
    </row>
    <row r="139" spans="1:123" customFormat="1" ht="90" x14ac:dyDescent="0.25">
      <c r="A139" s="334"/>
      <c r="B139" s="328"/>
      <c r="C139" s="327" t="s">
        <v>63</v>
      </c>
      <c r="D139" s="461" t="s">
        <v>64</v>
      </c>
      <c r="E139" s="461"/>
      <c r="F139" s="461"/>
      <c r="G139" s="329" t="s">
        <v>58</v>
      </c>
      <c r="H139" s="335">
        <v>40</v>
      </c>
      <c r="I139" s="332">
        <v>0.85</v>
      </c>
      <c r="J139" s="335">
        <v>34</v>
      </c>
      <c r="K139" s="337"/>
      <c r="L139" s="330"/>
      <c r="M139" s="331">
        <v>4.33</v>
      </c>
      <c r="N139" s="330"/>
      <c r="O139" s="349">
        <v>203.38</v>
      </c>
      <c r="DI139" s="230"/>
      <c r="DJ139" s="230"/>
      <c r="DK139" s="230"/>
      <c r="DL139" s="230"/>
      <c r="DM139" s="230"/>
      <c r="DQ139" s="229" t="s">
        <v>64</v>
      </c>
      <c r="DS139" s="230"/>
    </row>
    <row r="140" spans="1:123" customFormat="1" ht="15" x14ac:dyDescent="0.25">
      <c r="A140" s="325"/>
      <c r="B140" s="324"/>
      <c r="C140" s="378"/>
      <c r="D140" s="462" t="s">
        <v>59</v>
      </c>
      <c r="E140" s="462"/>
      <c r="F140" s="462"/>
      <c r="G140" s="320"/>
      <c r="H140" s="344"/>
      <c r="I140" s="344"/>
      <c r="J140" s="344"/>
      <c r="K140" s="345"/>
      <c r="L140" s="344"/>
      <c r="M140" s="356">
        <v>28.39</v>
      </c>
      <c r="N140" s="341"/>
      <c r="O140" s="347">
        <v>1333.94</v>
      </c>
      <c r="DI140" s="230"/>
      <c r="DJ140" s="230"/>
      <c r="DK140" s="230"/>
      <c r="DL140" s="230"/>
      <c r="DM140" s="230"/>
      <c r="DS140" s="230" t="s">
        <v>59</v>
      </c>
    </row>
    <row r="141" spans="1:123" customFormat="1" ht="45.75" x14ac:dyDescent="0.25">
      <c r="A141" s="319" t="s">
        <v>74</v>
      </c>
      <c r="B141" s="320" t="s">
        <v>74</v>
      </c>
      <c r="C141" s="377" t="s">
        <v>557</v>
      </c>
      <c r="D141" s="464" t="s">
        <v>558</v>
      </c>
      <c r="E141" s="464"/>
      <c r="F141" s="464"/>
      <c r="G141" s="320" t="s">
        <v>60</v>
      </c>
      <c r="H141" s="320">
        <v>0.16500000000000001</v>
      </c>
      <c r="I141" s="320" t="s">
        <v>41</v>
      </c>
      <c r="J141" s="320" t="s">
        <v>402</v>
      </c>
      <c r="K141" s="321"/>
      <c r="L141" s="320"/>
      <c r="M141" s="321"/>
      <c r="N141" s="320"/>
      <c r="O141" s="322"/>
      <c r="DI141" s="230"/>
      <c r="DJ141" s="230"/>
      <c r="DK141" s="230" t="s">
        <v>558</v>
      </c>
      <c r="DL141" s="230" t="s">
        <v>5</v>
      </c>
      <c r="DM141" s="230" t="s">
        <v>5</v>
      </c>
      <c r="DS141" s="230"/>
    </row>
    <row r="142" spans="1:123" customFormat="1" ht="15" x14ac:dyDescent="0.25">
      <c r="A142" s="323"/>
      <c r="B142" s="324"/>
      <c r="C142" s="378"/>
      <c r="D142" s="461" t="s">
        <v>586</v>
      </c>
      <c r="E142" s="461"/>
      <c r="F142" s="461"/>
      <c r="G142" s="461"/>
      <c r="H142" s="461"/>
      <c r="I142" s="461"/>
      <c r="J142" s="461"/>
      <c r="K142" s="461"/>
      <c r="L142" s="461"/>
      <c r="M142" s="461"/>
      <c r="N142" s="461"/>
      <c r="O142" s="467"/>
      <c r="DI142" s="230"/>
      <c r="DJ142" s="230"/>
      <c r="DK142" s="230"/>
      <c r="DL142" s="230"/>
      <c r="DM142" s="230"/>
      <c r="DN142" s="229" t="s">
        <v>586</v>
      </c>
      <c r="DS142" s="230"/>
    </row>
    <row r="143" spans="1:123" customFormat="1" ht="33.75" x14ac:dyDescent="0.25">
      <c r="A143" s="325"/>
      <c r="B143" s="326"/>
      <c r="C143" s="327" t="s">
        <v>43</v>
      </c>
      <c r="D143" s="465" t="s">
        <v>44</v>
      </c>
      <c r="E143" s="465"/>
      <c r="F143" s="465"/>
      <c r="G143" s="465"/>
      <c r="H143" s="465"/>
      <c r="I143" s="465"/>
      <c r="J143" s="465"/>
      <c r="K143" s="465"/>
      <c r="L143" s="465"/>
      <c r="M143" s="465"/>
      <c r="N143" s="465"/>
      <c r="O143" s="466"/>
      <c r="DI143" s="230"/>
      <c r="DJ143" s="230"/>
      <c r="DK143" s="230"/>
      <c r="DL143" s="230"/>
      <c r="DM143" s="230"/>
      <c r="DO143" s="229" t="s">
        <v>44</v>
      </c>
      <c r="DS143" s="230"/>
    </row>
    <row r="144" spans="1:123" customFormat="1" ht="57" x14ac:dyDescent="0.25">
      <c r="A144" s="325"/>
      <c r="B144" s="326"/>
      <c r="C144" s="327" t="s">
        <v>45</v>
      </c>
      <c r="D144" s="465" t="s">
        <v>46</v>
      </c>
      <c r="E144" s="465"/>
      <c r="F144" s="465"/>
      <c r="G144" s="465"/>
      <c r="H144" s="465"/>
      <c r="I144" s="465"/>
      <c r="J144" s="465"/>
      <c r="K144" s="465"/>
      <c r="L144" s="465"/>
      <c r="M144" s="465"/>
      <c r="N144" s="465"/>
      <c r="O144" s="466"/>
      <c r="DI144" s="230"/>
      <c r="DJ144" s="230"/>
      <c r="DK144" s="230"/>
      <c r="DL144" s="230"/>
      <c r="DM144" s="230"/>
      <c r="DO144" s="229" t="s">
        <v>46</v>
      </c>
      <c r="DS144" s="230"/>
    </row>
    <row r="145" spans="1:123" customFormat="1" ht="15" x14ac:dyDescent="0.25">
      <c r="A145" s="325"/>
      <c r="B145" s="328"/>
      <c r="C145" s="327" t="s">
        <v>41</v>
      </c>
      <c r="D145" s="461" t="s">
        <v>47</v>
      </c>
      <c r="E145" s="461"/>
      <c r="F145" s="461"/>
      <c r="G145" s="329"/>
      <c r="H145" s="330"/>
      <c r="I145" s="330"/>
      <c r="J145" s="330"/>
      <c r="K145" s="348">
        <v>1201.2</v>
      </c>
      <c r="L145" s="354">
        <v>1.3225</v>
      </c>
      <c r="M145" s="331">
        <v>262.12</v>
      </c>
      <c r="N145" s="332">
        <v>46.99</v>
      </c>
      <c r="O145" s="333">
        <v>12317.02</v>
      </c>
      <c r="DI145" s="230"/>
      <c r="DJ145" s="230"/>
      <c r="DK145" s="230"/>
      <c r="DL145" s="230"/>
      <c r="DM145" s="230"/>
      <c r="DP145" s="229" t="s">
        <v>47</v>
      </c>
      <c r="DS145" s="230"/>
    </row>
    <row r="146" spans="1:123" customFormat="1" ht="15" x14ac:dyDescent="0.25">
      <c r="A146" s="334"/>
      <c r="B146" s="328"/>
      <c r="C146" s="327"/>
      <c r="D146" s="461" t="s">
        <v>53</v>
      </c>
      <c r="E146" s="461"/>
      <c r="F146" s="461"/>
      <c r="G146" s="329" t="s">
        <v>54</v>
      </c>
      <c r="H146" s="335">
        <v>154</v>
      </c>
      <c r="I146" s="354">
        <v>1.3225</v>
      </c>
      <c r="J146" s="355">
        <v>33.604725000000002</v>
      </c>
      <c r="K146" s="337"/>
      <c r="L146" s="330"/>
      <c r="M146" s="337"/>
      <c r="N146" s="330"/>
      <c r="O146" s="338"/>
      <c r="DI146" s="230"/>
      <c r="DJ146" s="230"/>
      <c r="DK146" s="230"/>
      <c r="DL146" s="230"/>
      <c r="DM146" s="230"/>
      <c r="DQ146" s="229" t="s">
        <v>53</v>
      </c>
      <c r="DS146" s="230"/>
    </row>
    <row r="147" spans="1:123" customFormat="1" ht="15" x14ac:dyDescent="0.25">
      <c r="A147" s="339"/>
      <c r="B147" s="329"/>
      <c r="C147" s="327"/>
      <c r="D147" s="463" t="s">
        <v>56</v>
      </c>
      <c r="E147" s="463"/>
      <c r="F147" s="463"/>
      <c r="G147" s="340"/>
      <c r="H147" s="341"/>
      <c r="I147" s="341"/>
      <c r="J147" s="341"/>
      <c r="K147" s="351">
        <v>1201.2</v>
      </c>
      <c r="L147" s="341"/>
      <c r="M147" s="342">
        <v>262.12</v>
      </c>
      <c r="N147" s="341"/>
      <c r="O147" s="343">
        <v>12317.02</v>
      </c>
      <c r="DI147" s="230"/>
      <c r="DJ147" s="230"/>
      <c r="DK147" s="230"/>
      <c r="DL147" s="230"/>
      <c r="DM147" s="230"/>
      <c r="DR147" s="229" t="s">
        <v>56</v>
      </c>
      <c r="DS147" s="230"/>
    </row>
    <row r="148" spans="1:123" customFormat="1" ht="15" x14ac:dyDescent="0.25">
      <c r="A148" s="334"/>
      <c r="B148" s="328"/>
      <c r="C148" s="327"/>
      <c r="D148" s="461" t="s">
        <v>57</v>
      </c>
      <c r="E148" s="461"/>
      <c r="F148" s="461"/>
      <c r="G148" s="329"/>
      <c r="H148" s="330"/>
      <c r="I148" s="330"/>
      <c r="J148" s="330"/>
      <c r="K148" s="337"/>
      <c r="L148" s="330"/>
      <c r="M148" s="331">
        <v>262.12</v>
      </c>
      <c r="N148" s="330"/>
      <c r="O148" s="333">
        <v>12317.02</v>
      </c>
      <c r="DI148" s="230"/>
      <c r="DJ148" s="230"/>
      <c r="DK148" s="230"/>
      <c r="DL148" s="230"/>
      <c r="DM148" s="230"/>
      <c r="DQ148" s="229" t="s">
        <v>57</v>
      </c>
      <c r="DS148" s="230"/>
    </row>
    <row r="149" spans="1:123" customFormat="1" ht="45" x14ac:dyDescent="0.25">
      <c r="A149" s="334"/>
      <c r="B149" s="328"/>
      <c r="C149" s="327" t="s">
        <v>61</v>
      </c>
      <c r="D149" s="461" t="s">
        <v>62</v>
      </c>
      <c r="E149" s="461"/>
      <c r="F149" s="461"/>
      <c r="G149" s="329" t="s">
        <v>58</v>
      </c>
      <c r="H149" s="335">
        <v>89</v>
      </c>
      <c r="I149" s="330"/>
      <c r="J149" s="335">
        <v>89</v>
      </c>
      <c r="K149" s="337"/>
      <c r="L149" s="330"/>
      <c r="M149" s="331">
        <v>233.29</v>
      </c>
      <c r="N149" s="330"/>
      <c r="O149" s="333">
        <v>10962.15</v>
      </c>
      <c r="DI149" s="230"/>
      <c r="DJ149" s="230"/>
      <c r="DK149" s="230"/>
      <c r="DL149" s="230"/>
      <c r="DM149" s="230"/>
      <c r="DQ149" s="229" t="s">
        <v>62</v>
      </c>
      <c r="DS149" s="230"/>
    </row>
    <row r="150" spans="1:123" customFormat="1" ht="90" x14ac:dyDescent="0.25">
      <c r="A150" s="334"/>
      <c r="B150" s="328"/>
      <c r="C150" s="327" t="s">
        <v>63</v>
      </c>
      <c r="D150" s="461" t="s">
        <v>64</v>
      </c>
      <c r="E150" s="461"/>
      <c r="F150" s="461"/>
      <c r="G150" s="329" t="s">
        <v>58</v>
      </c>
      <c r="H150" s="335">
        <v>40</v>
      </c>
      <c r="I150" s="332">
        <v>0.85</v>
      </c>
      <c r="J150" s="335">
        <v>34</v>
      </c>
      <c r="K150" s="337"/>
      <c r="L150" s="330"/>
      <c r="M150" s="331">
        <v>89.12</v>
      </c>
      <c r="N150" s="330"/>
      <c r="O150" s="333">
        <v>4187.79</v>
      </c>
      <c r="DI150" s="230"/>
      <c r="DJ150" s="230"/>
      <c r="DK150" s="230"/>
      <c r="DL150" s="230"/>
      <c r="DM150" s="230"/>
      <c r="DQ150" s="229" t="s">
        <v>64</v>
      </c>
      <c r="DS150" s="230"/>
    </row>
    <row r="151" spans="1:123" customFormat="1" ht="15" x14ac:dyDescent="0.25">
      <c r="A151" s="325"/>
      <c r="B151" s="324"/>
      <c r="C151" s="378"/>
      <c r="D151" s="462" t="s">
        <v>59</v>
      </c>
      <c r="E151" s="462"/>
      <c r="F151" s="462"/>
      <c r="G151" s="320"/>
      <c r="H151" s="344"/>
      <c r="I151" s="344"/>
      <c r="J151" s="344"/>
      <c r="K151" s="345"/>
      <c r="L151" s="344"/>
      <c r="M151" s="356">
        <v>584.53</v>
      </c>
      <c r="N151" s="341"/>
      <c r="O151" s="347">
        <v>27466.959999999999</v>
      </c>
      <c r="DI151" s="230"/>
      <c r="DJ151" s="230"/>
      <c r="DK151" s="230"/>
      <c r="DL151" s="230"/>
      <c r="DM151" s="230"/>
      <c r="DS151" s="230" t="s">
        <v>59</v>
      </c>
    </row>
    <row r="152" spans="1:123" customFormat="1" ht="45.75" x14ac:dyDescent="0.25">
      <c r="A152" s="319" t="s">
        <v>73</v>
      </c>
      <c r="B152" s="320" t="s">
        <v>73</v>
      </c>
      <c r="C152" s="377" t="s">
        <v>557</v>
      </c>
      <c r="D152" s="464" t="s">
        <v>587</v>
      </c>
      <c r="E152" s="464"/>
      <c r="F152" s="464"/>
      <c r="G152" s="320" t="s">
        <v>60</v>
      </c>
      <c r="H152" s="320">
        <v>8.09E-2</v>
      </c>
      <c r="I152" s="320" t="s">
        <v>41</v>
      </c>
      <c r="J152" s="320" t="s">
        <v>588</v>
      </c>
      <c r="K152" s="321"/>
      <c r="L152" s="320"/>
      <c r="M152" s="321"/>
      <c r="N152" s="320"/>
      <c r="O152" s="322"/>
      <c r="DI152" s="230"/>
      <c r="DJ152" s="230"/>
      <c r="DK152" s="230" t="s">
        <v>587</v>
      </c>
      <c r="DL152" s="230" t="s">
        <v>5</v>
      </c>
      <c r="DM152" s="230" t="s">
        <v>5</v>
      </c>
      <c r="DS152" s="230"/>
    </row>
    <row r="153" spans="1:123" customFormat="1" ht="15" x14ac:dyDescent="0.25">
      <c r="A153" s="323"/>
      <c r="B153" s="324"/>
      <c r="C153" s="378"/>
      <c r="D153" s="461" t="s">
        <v>589</v>
      </c>
      <c r="E153" s="461"/>
      <c r="F153" s="461"/>
      <c r="G153" s="461"/>
      <c r="H153" s="461"/>
      <c r="I153" s="461"/>
      <c r="J153" s="461"/>
      <c r="K153" s="461"/>
      <c r="L153" s="461"/>
      <c r="M153" s="461"/>
      <c r="N153" s="461"/>
      <c r="O153" s="467"/>
      <c r="DI153" s="230"/>
      <c r="DJ153" s="230"/>
      <c r="DK153" s="230"/>
      <c r="DL153" s="230"/>
      <c r="DM153" s="230"/>
      <c r="DN153" s="229" t="s">
        <v>589</v>
      </c>
      <c r="DS153" s="230"/>
    </row>
    <row r="154" spans="1:123" customFormat="1" ht="22.5" x14ac:dyDescent="0.25">
      <c r="A154" s="325"/>
      <c r="B154" s="326"/>
      <c r="C154" s="327" t="s">
        <v>590</v>
      </c>
      <c r="D154" s="465" t="s">
        <v>591</v>
      </c>
      <c r="E154" s="465"/>
      <c r="F154" s="465"/>
      <c r="G154" s="465"/>
      <c r="H154" s="465"/>
      <c r="I154" s="465"/>
      <c r="J154" s="465"/>
      <c r="K154" s="465"/>
      <c r="L154" s="465"/>
      <c r="M154" s="465"/>
      <c r="N154" s="465"/>
      <c r="O154" s="466"/>
      <c r="DI154" s="230"/>
      <c r="DJ154" s="230"/>
      <c r="DK154" s="230"/>
      <c r="DL154" s="230"/>
      <c r="DM154" s="230"/>
      <c r="DO154" s="229" t="s">
        <v>591</v>
      </c>
      <c r="DS154" s="230"/>
    </row>
    <row r="155" spans="1:123" customFormat="1" ht="33.75" x14ac:dyDescent="0.25">
      <c r="A155" s="325"/>
      <c r="B155" s="326"/>
      <c r="C155" s="327" t="s">
        <v>43</v>
      </c>
      <c r="D155" s="465" t="s">
        <v>44</v>
      </c>
      <c r="E155" s="465"/>
      <c r="F155" s="465"/>
      <c r="G155" s="465"/>
      <c r="H155" s="465"/>
      <c r="I155" s="465"/>
      <c r="J155" s="465"/>
      <c r="K155" s="465"/>
      <c r="L155" s="465"/>
      <c r="M155" s="465"/>
      <c r="N155" s="465"/>
      <c r="O155" s="466"/>
      <c r="DI155" s="230"/>
      <c r="DJ155" s="230"/>
      <c r="DK155" s="230"/>
      <c r="DL155" s="230"/>
      <c r="DM155" s="230"/>
      <c r="DO155" s="229" t="s">
        <v>44</v>
      </c>
      <c r="DS155" s="230"/>
    </row>
    <row r="156" spans="1:123" customFormat="1" ht="57" x14ac:dyDescent="0.25">
      <c r="A156" s="325"/>
      <c r="B156" s="326"/>
      <c r="C156" s="327" t="s">
        <v>45</v>
      </c>
      <c r="D156" s="465" t="s">
        <v>46</v>
      </c>
      <c r="E156" s="465"/>
      <c r="F156" s="465"/>
      <c r="G156" s="465"/>
      <c r="H156" s="465"/>
      <c r="I156" s="465"/>
      <c r="J156" s="465"/>
      <c r="K156" s="465"/>
      <c r="L156" s="465"/>
      <c r="M156" s="465"/>
      <c r="N156" s="465"/>
      <c r="O156" s="466"/>
      <c r="DI156" s="230"/>
      <c r="DJ156" s="230"/>
      <c r="DK156" s="230"/>
      <c r="DL156" s="230"/>
      <c r="DM156" s="230"/>
      <c r="DO156" s="229" t="s">
        <v>46</v>
      </c>
      <c r="DS156" s="230"/>
    </row>
    <row r="157" spans="1:123" customFormat="1" ht="15" x14ac:dyDescent="0.25">
      <c r="A157" s="325"/>
      <c r="B157" s="328"/>
      <c r="C157" s="327" t="s">
        <v>41</v>
      </c>
      <c r="D157" s="461" t="s">
        <v>47</v>
      </c>
      <c r="E157" s="461"/>
      <c r="F157" s="461"/>
      <c r="G157" s="329"/>
      <c r="H157" s="330"/>
      <c r="I157" s="330"/>
      <c r="J157" s="330"/>
      <c r="K157" s="348">
        <v>1201.2</v>
      </c>
      <c r="L157" s="336">
        <v>1.7192499999999999</v>
      </c>
      <c r="M157" s="331">
        <v>167.07</v>
      </c>
      <c r="N157" s="332">
        <v>46.99</v>
      </c>
      <c r="O157" s="333">
        <v>7850.62</v>
      </c>
      <c r="DI157" s="230"/>
      <c r="DJ157" s="230"/>
      <c r="DK157" s="230"/>
      <c r="DL157" s="230"/>
      <c r="DM157" s="230"/>
      <c r="DP157" s="229" t="s">
        <v>47</v>
      </c>
      <c r="DS157" s="230"/>
    </row>
    <row r="158" spans="1:123" customFormat="1" ht="15" x14ac:dyDescent="0.25">
      <c r="A158" s="334"/>
      <c r="B158" s="328"/>
      <c r="C158" s="327"/>
      <c r="D158" s="461" t="s">
        <v>53</v>
      </c>
      <c r="E158" s="461"/>
      <c r="F158" s="461"/>
      <c r="G158" s="329" t="s">
        <v>54</v>
      </c>
      <c r="H158" s="335">
        <v>154</v>
      </c>
      <c r="I158" s="336">
        <v>1.7192499999999999</v>
      </c>
      <c r="J158" s="353">
        <v>21.4194481</v>
      </c>
      <c r="K158" s="337"/>
      <c r="L158" s="330"/>
      <c r="M158" s="337"/>
      <c r="N158" s="330"/>
      <c r="O158" s="338"/>
      <c r="DI158" s="230"/>
      <c r="DJ158" s="230"/>
      <c r="DK158" s="230"/>
      <c r="DL158" s="230"/>
      <c r="DM158" s="230"/>
      <c r="DQ158" s="229" t="s">
        <v>53</v>
      </c>
      <c r="DS158" s="230"/>
    </row>
    <row r="159" spans="1:123" customFormat="1" ht="15" x14ac:dyDescent="0.25">
      <c r="A159" s="339"/>
      <c r="B159" s="329"/>
      <c r="C159" s="327"/>
      <c r="D159" s="463" t="s">
        <v>56</v>
      </c>
      <c r="E159" s="463"/>
      <c r="F159" s="463"/>
      <c r="G159" s="340"/>
      <c r="H159" s="341"/>
      <c r="I159" s="341"/>
      <c r="J159" s="341"/>
      <c r="K159" s="351">
        <v>1201.2</v>
      </c>
      <c r="L159" s="341"/>
      <c r="M159" s="342">
        <v>167.07</v>
      </c>
      <c r="N159" s="341"/>
      <c r="O159" s="343">
        <v>7850.62</v>
      </c>
      <c r="DI159" s="230"/>
      <c r="DJ159" s="230"/>
      <c r="DK159" s="230"/>
      <c r="DL159" s="230"/>
      <c r="DM159" s="230"/>
      <c r="DR159" s="229" t="s">
        <v>56</v>
      </c>
      <c r="DS159" s="230"/>
    </row>
    <row r="160" spans="1:123" customFormat="1" ht="15" x14ac:dyDescent="0.25">
      <c r="A160" s="334"/>
      <c r="B160" s="328"/>
      <c r="C160" s="327"/>
      <c r="D160" s="461" t="s">
        <v>57</v>
      </c>
      <c r="E160" s="461"/>
      <c r="F160" s="461"/>
      <c r="G160" s="329"/>
      <c r="H160" s="330"/>
      <c r="I160" s="330"/>
      <c r="J160" s="330"/>
      <c r="K160" s="337"/>
      <c r="L160" s="330"/>
      <c r="M160" s="331">
        <v>167.07</v>
      </c>
      <c r="N160" s="330"/>
      <c r="O160" s="333">
        <v>7850.62</v>
      </c>
      <c r="DI160" s="230"/>
      <c r="DJ160" s="230"/>
      <c r="DK160" s="230"/>
      <c r="DL160" s="230"/>
      <c r="DM160" s="230"/>
      <c r="DQ160" s="229" t="s">
        <v>57</v>
      </c>
      <c r="DS160" s="230"/>
    </row>
    <row r="161" spans="1:123" customFormat="1" ht="45" x14ac:dyDescent="0.25">
      <c r="A161" s="334"/>
      <c r="B161" s="328"/>
      <c r="C161" s="327" t="s">
        <v>61</v>
      </c>
      <c r="D161" s="461" t="s">
        <v>62</v>
      </c>
      <c r="E161" s="461"/>
      <c r="F161" s="461"/>
      <c r="G161" s="329" t="s">
        <v>58</v>
      </c>
      <c r="H161" s="335">
        <v>89</v>
      </c>
      <c r="I161" s="330"/>
      <c r="J161" s="335">
        <v>89</v>
      </c>
      <c r="K161" s="337"/>
      <c r="L161" s="330"/>
      <c r="M161" s="331">
        <v>148.69</v>
      </c>
      <c r="N161" s="330"/>
      <c r="O161" s="333">
        <v>6987.05</v>
      </c>
      <c r="DI161" s="230"/>
      <c r="DJ161" s="230"/>
      <c r="DK161" s="230"/>
      <c r="DL161" s="230"/>
      <c r="DM161" s="230"/>
      <c r="DQ161" s="229" t="s">
        <v>62</v>
      </c>
      <c r="DS161" s="230"/>
    </row>
    <row r="162" spans="1:123" customFormat="1" ht="90" x14ac:dyDescent="0.25">
      <c r="A162" s="334"/>
      <c r="B162" s="328"/>
      <c r="C162" s="327" t="s">
        <v>63</v>
      </c>
      <c r="D162" s="461" t="s">
        <v>64</v>
      </c>
      <c r="E162" s="461"/>
      <c r="F162" s="461"/>
      <c r="G162" s="329" t="s">
        <v>58</v>
      </c>
      <c r="H162" s="335">
        <v>40</v>
      </c>
      <c r="I162" s="332">
        <v>0.85</v>
      </c>
      <c r="J162" s="335">
        <v>34</v>
      </c>
      <c r="K162" s="337"/>
      <c r="L162" s="330"/>
      <c r="M162" s="331">
        <v>56.8</v>
      </c>
      <c r="N162" s="330"/>
      <c r="O162" s="333">
        <v>2669.21</v>
      </c>
      <c r="DI162" s="230"/>
      <c r="DJ162" s="230"/>
      <c r="DK162" s="230"/>
      <c r="DL162" s="230"/>
      <c r="DM162" s="230"/>
      <c r="DQ162" s="229" t="s">
        <v>64</v>
      </c>
      <c r="DS162" s="230"/>
    </row>
    <row r="163" spans="1:123" customFormat="1" ht="15" x14ac:dyDescent="0.25">
      <c r="A163" s="325"/>
      <c r="B163" s="324"/>
      <c r="C163" s="378"/>
      <c r="D163" s="462" t="s">
        <v>59</v>
      </c>
      <c r="E163" s="462"/>
      <c r="F163" s="462"/>
      <c r="G163" s="320"/>
      <c r="H163" s="344"/>
      <c r="I163" s="344"/>
      <c r="J163" s="344"/>
      <c r="K163" s="345"/>
      <c r="L163" s="344"/>
      <c r="M163" s="356">
        <v>372.56</v>
      </c>
      <c r="N163" s="341"/>
      <c r="O163" s="347">
        <v>17506.88</v>
      </c>
      <c r="DI163" s="230"/>
      <c r="DJ163" s="230"/>
      <c r="DK163" s="230"/>
      <c r="DL163" s="230"/>
      <c r="DM163" s="230"/>
      <c r="DS163" s="230" t="s">
        <v>59</v>
      </c>
    </row>
    <row r="164" spans="1:123" customFormat="1" ht="15" x14ac:dyDescent="0.25">
      <c r="A164" s="468" t="s">
        <v>592</v>
      </c>
      <c r="B164" s="469"/>
      <c r="C164" s="469"/>
      <c r="D164" s="469"/>
      <c r="E164" s="469"/>
      <c r="F164" s="469"/>
      <c r="G164" s="469"/>
      <c r="H164" s="469"/>
      <c r="I164" s="469"/>
      <c r="J164" s="469"/>
      <c r="K164" s="469"/>
      <c r="L164" s="469"/>
      <c r="M164" s="469"/>
      <c r="N164" s="469"/>
      <c r="O164" s="470"/>
      <c r="DI164" s="230"/>
      <c r="DJ164" s="230" t="s">
        <v>592</v>
      </c>
      <c r="DK164" s="230"/>
      <c r="DL164" s="230"/>
      <c r="DM164" s="230"/>
      <c r="DS164" s="230"/>
    </row>
    <row r="165" spans="1:123" customFormat="1" ht="45.75" x14ac:dyDescent="0.25">
      <c r="A165" s="319" t="s">
        <v>75</v>
      </c>
      <c r="B165" s="320" t="s">
        <v>75</v>
      </c>
      <c r="C165" s="377" t="s">
        <v>593</v>
      </c>
      <c r="D165" s="464" t="s">
        <v>594</v>
      </c>
      <c r="E165" s="464"/>
      <c r="F165" s="464"/>
      <c r="G165" s="320" t="s">
        <v>595</v>
      </c>
      <c r="H165" s="320">
        <v>1.2200000000000001E-2</v>
      </c>
      <c r="I165" s="320" t="s">
        <v>41</v>
      </c>
      <c r="J165" s="320" t="s">
        <v>596</v>
      </c>
      <c r="K165" s="321"/>
      <c r="L165" s="320"/>
      <c r="M165" s="321"/>
      <c r="N165" s="320"/>
      <c r="O165" s="322"/>
      <c r="DI165" s="230"/>
      <c r="DJ165" s="230"/>
      <c r="DK165" s="230" t="s">
        <v>594</v>
      </c>
      <c r="DL165" s="230" t="s">
        <v>5</v>
      </c>
      <c r="DM165" s="230" t="s">
        <v>5</v>
      </c>
      <c r="DS165" s="230"/>
    </row>
    <row r="166" spans="1:123" customFormat="1" ht="15" x14ac:dyDescent="0.25">
      <c r="A166" s="323"/>
      <c r="B166" s="324"/>
      <c r="C166" s="378"/>
      <c r="D166" s="461" t="s">
        <v>597</v>
      </c>
      <c r="E166" s="461"/>
      <c r="F166" s="461"/>
      <c r="G166" s="461"/>
      <c r="H166" s="461"/>
      <c r="I166" s="461"/>
      <c r="J166" s="461"/>
      <c r="K166" s="461"/>
      <c r="L166" s="461"/>
      <c r="M166" s="461"/>
      <c r="N166" s="461"/>
      <c r="O166" s="467"/>
      <c r="DI166" s="230"/>
      <c r="DJ166" s="230"/>
      <c r="DK166" s="230"/>
      <c r="DL166" s="230"/>
      <c r="DM166" s="230"/>
      <c r="DN166" s="229" t="s">
        <v>597</v>
      </c>
      <c r="DS166" s="230"/>
    </row>
    <row r="167" spans="1:123" customFormat="1" ht="45" x14ac:dyDescent="0.25">
      <c r="A167" s="325"/>
      <c r="B167" s="326"/>
      <c r="C167" s="327" t="s">
        <v>110</v>
      </c>
      <c r="D167" s="465" t="s">
        <v>598</v>
      </c>
      <c r="E167" s="465"/>
      <c r="F167" s="465"/>
      <c r="G167" s="465"/>
      <c r="H167" s="465"/>
      <c r="I167" s="465"/>
      <c r="J167" s="465"/>
      <c r="K167" s="465"/>
      <c r="L167" s="465"/>
      <c r="M167" s="465"/>
      <c r="N167" s="465"/>
      <c r="O167" s="466"/>
      <c r="DI167" s="230"/>
      <c r="DJ167" s="230"/>
      <c r="DK167" s="230"/>
      <c r="DL167" s="230"/>
      <c r="DM167" s="230"/>
      <c r="DO167" s="229" t="s">
        <v>598</v>
      </c>
      <c r="DS167" s="230"/>
    </row>
    <row r="168" spans="1:123" customFormat="1" ht="33.75" x14ac:dyDescent="0.25">
      <c r="A168" s="325"/>
      <c r="B168" s="326"/>
      <c r="C168" s="327" t="s">
        <v>43</v>
      </c>
      <c r="D168" s="465" t="s">
        <v>44</v>
      </c>
      <c r="E168" s="465"/>
      <c r="F168" s="465"/>
      <c r="G168" s="465"/>
      <c r="H168" s="465"/>
      <c r="I168" s="465"/>
      <c r="J168" s="465"/>
      <c r="K168" s="465"/>
      <c r="L168" s="465"/>
      <c r="M168" s="465"/>
      <c r="N168" s="465"/>
      <c r="O168" s="466"/>
      <c r="DI168" s="230"/>
      <c r="DJ168" s="230"/>
      <c r="DK168" s="230"/>
      <c r="DL168" s="230"/>
      <c r="DM168" s="230"/>
      <c r="DO168" s="229" t="s">
        <v>44</v>
      </c>
      <c r="DS168" s="230"/>
    </row>
    <row r="169" spans="1:123" customFormat="1" ht="57" x14ac:dyDescent="0.25">
      <c r="A169" s="325"/>
      <c r="B169" s="326"/>
      <c r="C169" s="327" t="s">
        <v>45</v>
      </c>
      <c r="D169" s="465" t="s">
        <v>46</v>
      </c>
      <c r="E169" s="465"/>
      <c r="F169" s="465"/>
      <c r="G169" s="465"/>
      <c r="H169" s="465"/>
      <c r="I169" s="465"/>
      <c r="J169" s="465"/>
      <c r="K169" s="465"/>
      <c r="L169" s="465"/>
      <c r="M169" s="465"/>
      <c r="N169" s="465"/>
      <c r="O169" s="466"/>
      <c r="DI169" s="230"/>
      <c r="DJ169" s="230"/>
      <c r="DK169" s="230"/>
      <c r="DL169" s="230"/>
      <c r="DM169" s="230"/>
      <c r="DO169" s="229" t="s">
        <v>46</v>
      </c>
      <c r="DS169" s="230"/>
    </row>
    <row r="170" spans="1:123" customFormat="1" ht="15" x14ac:dyDescent="0.25">
      <c r="A170" s="325"/>
      <c r="B170" s="328"/>
      <c r="C170" s="327" t="s">
        <v>41</v>
      </c>
      <c r="D170" s="461" t="s">
        <v>47</v>
      </c>
      <c r="E170" s="461"/>
      <c r="F170" s="461"/>
      <c r="G170" s="329"/>
      <c r="H170" s="330"/>
      <c r="I170" s="330"/>
      <c r="J170" s="330"/>
      <c r="K170" s="348">
        <v>2618.5500000000002</v>
      </c>
      <c r="L170" s="354">
        <v>0.79349999999999998</v>
      </c>
      <c r="M170" s="331">
        <v>25.35</v>
      </c>
      <c r="N170" s="332">
        <v>46.99</v>
      </c>
      <c r="O170" s="333">
        <v>1191.2</v>
      </c>
      <c r="DI170" s="230"/>
      <c r="DJ170" s="230"/>
      <c r="DK170" s="230"/>
      <c r="DL170" s="230"/>
      <c r="DM170" s="230"/>
      <c r="DP170" s="229" t="s">
        <v>47</v>
      </c>
      <c r="DS170" s="230"/>
    </row>
    <row r="171" spans="1:123" customFormat="1" ht="15" x14ac:dyDescent="0.25">
      <c r="A171" s="325"/>
      <c r="B171" s="328"/>
      <c r="C171" s="327" t="s">
        <v>25</v>
      </c>
      <c r="D171" s="461" t="s">
        <v>48</v>
      </c>
      <c r="E171" s="461"/>
      <c r="F171" s="461"/>
      <c r="G171" s="329"/>
      <c r="H171" s="330"/>
      <c r="I171" s="330"/>
      <c r="J171" s="330"/>
      <c r="K171" s="348">
        <v>1736.8</v>
      </c>
      <c r="L171" s="354">
        <v>0.86250000000000004</v>
      </c>
      <c r="M171" s="331">
        <v>18.28</v>
      </c>
      <c r="N171" s="332">
        <v>14.01</v>
      </c>
      <c r="O171" s="349">
        <v>256.10000000000002</v>
      </c>
      <c r="DI171" s="230"/>
      <c r="DJ171" s="230"/>
      <c r="DK171" s="230"/>
      <c r="DL171" s="230"/>
      <c r="DM171" s="230"/>
      <c r="DP171" s="229" t="s">
        <v>48</v>
      </c>
      <c r="DS171" s="230"/>
    </row>
    <row r="172" spans="1:123" customFormat="1" ht="15" x14ac:dyDescent="0.25">
      <c r="A172" s="325"/>
      <c r="B172" s="328"/>
      <c r="C172" s="327" t="s">
        <v>49</v>
      </c>
      <c r="D172" s="461" t="s">
        <v>50</v>
      </c>
      <c r="E172" s="461"/>
      <c r="F172" s="461"/>
      <c r="G172" s="329"/>
      <c r="H172" s="330"/>
      <c r="I172" s="330"/>
      <c r="J172" s="330"/>
      <c r="K172" s="331">
        <v>216.69</v>
      </c>
      <c r="L172" s="354">
        <v>0.86250000000000004</v>
      </c>
      <c r="M172" s="331">
        <v>2.2799999999999998</v>
      </c>
      <c r="N172" s="332">
        <v>46.99</v>
      </c>
      <c r="O172" s="349">
        <v>107.14</v>
      </c>
      <c r="DI172" s="230"/>
      <c r="DJ172" s="230"/>
      <c r="DK172" s="230"/>
      <c r="DL172" s="230"/>
      <c r="DM172" s="230"/>
      <c r="DP172" s="229" t="s">
        <v>50</v>
      </c>
      <c r="DS172" s="230"/>
    </row>
    <row r="173" spans="1:123" customFormat="1" ht="15" x14ac:dyDescent="0.25">
      <c r="A173" s="325"/>
      <c r="B173" s="328"/>
      <c r="C173" s="327" t="s">
        <v>51</v>
      </c>
      <c r="D173" s="461" t="s">
        <v>52</v>
      </c>
      <c r="E173" s="461"/>
      <c r="F173" s="461"/>
      <c r="G173" s="329"/>
      <c r="H173" s="330"/>
      <c r="I173" s="330"/>
      <c r="J173" s="330"/>
      <c r="K173" s="331">
        <v>447.72</v>
      </c>
      <c r="L173" s="335">
        <v>0</v>
      </c>
      <c r="M173" s="331">
        <v>0</v>
      </c>
      <c r="N173" s="332">
        <v>8.75</v>
      </c>
      <c r="O173" s="338"/>
      <c r="DI173" s="230"/>
      <c r="DJ173" s="230"/>
      <c r="DK173" s="230"/>
      <c r="DL173" s="230"/>
      <c r="DM173" s="230"/>
      <c r="DP173" s="229" t="s">
        <v>52</v>
      </c>
      <c r="DS173" s="230"/>
    </row>
    <row r="174" spans="1:123" customFormat="1" ht="15" x14ac:dyDescent="0.25">
      <c r="A174" s="334"/>
      <c r="B174" s="328"/>
      <c r="C174" s="327"/>
      <c r="D174" s="461" t="s">
        <v>53</v>
      </c>
      <c r="E174" s="461"/>
      <c r="F174" s="461"/>
      <c r="G174" s="329" t="s">
        <v>54</v>
      </c>
      <c r="H174" s="335">
        <v>253</v>
      </c>
      <c r="I174" s="354">
        <v>0.79349999999999998</v>
      </c>
      <c r="J174" s="353">
        <v>2.4492170999999998</v>
      </c>
      <c r="K174" s="337"/>
      <c r="L174" s="330"/>
      <c r="M174" s="337"/>
      <c r="N174" s="330"/>
      <c r="O174" s="338"/>
      <c r="DI174" s="230"/>
      <c r="DJ174" s="230"/>
      <c r="DK174" s="230"/>
      <c r="DL174" s="230"/>
      <c r="DM174" s="230"/>
      <c r="DQ174" s="229" t="s">
        <v>53</v>
      </c>
      <c r="DS174" s="230"/>
    </row>
    <row r="175" spans="1:123" customFormat="1" ht="15" x14ac:dyDescent="0.25">
      <c r="A175" s="334"/>
      <c r="B175" s="328"/>
      <c r="C175" s="327"/>
      <c r="D175" s="461" t="s">
        <v>55</v>
      </c>
      <c r="E175" s="461"/>
      <c r="F175" s="461"/>
      <c r="G175" s="329" t="s">
        <v>54</v>
      </c>
      <c r="H175" s="332">
        <v>16.97</v>
      </c>
      <c r="I175" s="354">
        <v>0.86250000000000004</v>
      </c>
      <c r="J175" s="353">
        <v>0.1785668</v>
      </c>
      <c r="K175" s="337"/>
      <c r="L175" s="330"/>
      <c r="M175" s="337"/>
      <c r="N175" s="330"/>
      <c r="O175" s="338"/>
      <c r="DI175" s="230"/>
      <c r="DJ175" s="230"/>
      <c r="DK175" s="230"/>
      <c r="DL175" s="230"/>
      <c r="DM175" s="230"/>
      <c r="DQ175" s="229" t="s">
        <v>55</v>
      </c>
      <c r="DS175" s="230"/>
    </row>
    <row r="176" spans="1:123" customFormat="1" ht="15" x14ac:dyDescent="0.25">
      <c r="A176" s="339"/>
      <c r="B176" s="329"/>
      <c r="C176" s="327"/>
      <c r="D176" s="463" t="s">
        <v>56</v>
      </c>
      <c r="E176" s="463"/>
      <c r="F176" s="463"/>
      <c r="G176" s="340"/>
      <c r="H176" s="341"/>
      <c r="I176" s="341"/>
      <c r="J176" s="341"/>
      <c r="K176" s="351">
        <v>4803.07</v>
      </c>
      <c r="L176" s="341"/>
      <c r="M176" s="342">
        <v>43.63</v>
      </c>
      <c r="N176" s="341"/>
      <c r="O176" s="343">
        <v>1447.3</v>
      </c>
      <c r="DI176" s="230"/>
      <c r="DJ176" s="230"/>
      <c r="DK176" s="230"/>
      <c r="DL176" s="230"/>
      <c r="DM176" s="230"/>
      <c r="DR176" s="229" t="s">
        <v>56</v>
      </c>
      <c r="DS176" s="230"/>
    </row>
    <row r="177" spans="1:123" customFormat="1" ht="15" x14ac:dyDescent="0.25">
      <c r="A177" s="334"/>
      <c r="B177" s="328"/>
      <c r="C177" s="327"/>
      <c r="D177" s="461" t="s">
        <v>57</v>
      </c>
      <c r="E177" s="461"/>
      <c r="F177" s="461"/>
      <c r="G177" s="329"/>
      <c r="H177" s="330"/>
      <c r="I177" s="330"/>
      <c r="J177" s="330"/>
      <c r="K177" s="337"/>
      <c r="L177" s="330"/>
      <c r="M177" s="331">
        <v>27.63</v>
      </c>
      <c r="N177" s="330"/>
      <c r="O177" s="333">
        <v>1298.3399999999999</v>
      </c>
      <c r="DI177" s="230"/>
      <c r="DJ177" s="230"/>
      <c r="DK177" s="230"/>
      <c r="DL177" s="230"/>
      <c r="DM177" s="230"/>
      <c r="DQ177" s="229" t="s">
        <v>57</v>
      </c>
      <c r="DS177" s="230"/>
    </row>
    <row r="178" spans="1:123" customFormat="1" ht="45" x14ac:dyDescent="0.25">
      <c r="A178" s="334"/>
      <c r="B178" s="328"/>
      <c r="C178" s="327" t="s">
        <v>599</v>
      </c>
      <c r="D178" s="461" t="s">
        <v>600</v>
      </c>
      <c r="E178" s="461"/>
      <c r="F178" s="461"/>
      <c r="G178" s="329" t="s">
        <v>58</v>
      </c>
      <c r="H178" s="335">
        <v>117</v>
      </c>
      <c r="I178" s="330"/>
      <c r="J178" s="335">
        <v>117</v>
      </c>
      <c r="K178" s="337"/>
      <c r="L178" s="330"/>
      <c r="M178" s="331">
        <v>32.33</v>
      </c>
      <c r="N178" s="330"/>
      <c r="O178" s="333">
        <v>1519.06</v>
      </c>
      <c r="DI178" s="230"/>
      <c r="DJ178" s="230"/>
      <c r="DK178" s="230"/>
      <c r="DL178" s="230"/>
      <c r="DM178" s="230"/>
      <c r="DQ178" s="229" t="s">
        <v>600</v>
      </c>
      <c r="DS178" s="230"/>
    </row>
    <row r="179" spans="1:123" customFormat="1" ht="90" x14ac:dyDescent="0.25">
      <c r="A179" s="334"/>
      <c r="B179" s="328"/>
      <c r="C179" s="327" t="s">
        <v>601</v>
      </c>
      <c r="D179" s="461" t="s">
        <v>602</v>
      </c>
      <c r="E179" s="461"/>
      <c r="F179" s="461"/>
      <c r="G179" s="329" t="s">
        <v>58</v>
      </c>
      <c r="H179" s="335">
        <v>74</v>
      </c>
      <c r="I179" s="332">
        <v>0.85</v>
      </c>
      <c r="J179" s="352">
        <v>62.9</v>
      </c>
      <c r="K179" s="337"/>
      <c r="L179" s="330"/>
      <c r="M179" s="331">
        <v>17.38</v>
      </c>
      <c r="N179" s="330"/>
      <c r="O179" s="349">
        <v>816.66</v>
      </c>
      <c r="DI179" s="230"/>
      <c r="DJ179" s="230"/>
      <c r="DK179" s="230"/>
      <c r="DL179" s="230"/>
      <c r="DM179" s="230"/>
      <c r="DQ179" s="229" t="s">
        <v>602</v>
      </c>
      <c r="DS179" s="230"/>
    </row>
    <row r="180" spans="1:123" customFormat="1" ht="15" x14ac:dyDescent="0.25">
      <c r="A180" s="325"/>
      <c r="B180" s="324"/>
      <c r="C180" s="378"/>
      <c r="D180" s="462" t="s">
        <v>59</v>
      </c>
      <c r="E180" s="462"/>
      <c r="F180" s="462"/>
      <c r="G180" s="320"/>
      <c r="H180" s="344"/>
      <c r="I180" s="344"/>
      <c r="J180" s="344"/>
      <c r="K180" s="345"/>
      <c r="L180" s="344"/>
      <c r="M180" s="356">
        <v>93.34</v>
      </c>
      <c r="N180" s="341"/>
      <c r="O180" s="347">
        <v>3783.02</v>
      </c>
      <c r="DI180" s="230"/>
      <c r="DJ180" s="230"/>
      <c r="DK180" s="230"/>
      <c r="DL180" s="230"/>
      <c r="DM180" s="230"/>
      <c r="DS180" s="230" t="s">
        <v>59</v>
      </c>
    </row>
    <row r="181" spans="1:123" customFormat="1" ht="57" x14ac:dyDescent="0.25">
      <c r="A181" s="319" t="s">
        <v>87</v>
      </c>
      <c r="B181" s="320" t="s">
        <v>87</v>
      </c>
      <c r="C181" s="377" t="s">
        <v>603</v>
      </c>
      <c r="D181" s="464" t="s">
        <v>604</v>
      </c>
      <c r="E181" s="464"/>
      <c r="F181" s="464"/>
      <c r="G181" s="320" t="s">
        <v>595</v>
      </c>
      <c r="H181" s="320">
        <v>3.2899999999999999E-2</v>
      </c>
      <c r="I181" s="320" t="s">
        <v>41</v>
      </c>
      <c r="J181" s="320" t="s">
        <v>605</v>
      </c>
      <c r="K181" s="321"/>
      <c r="L181" s="320"/>
      <c r="M181" s="321"/>
      <c r="N181" s="320"/>
      <c r="O181" s="322"/>
      <c r="DI181" s="230"/>
      <c r="DJ181" s="230"/>
      <c r="DK181" s="230" t="s">
        <v>604</v>
      </c>
      <c r="DL181" s="230" t="s">
        <v>5</v>
      </c>
      <c r="DM181" s="230" t="s">
        <v>5</v>
      </c>
      <c r="DS181" s="230"/>
    </row>
    <row r="182" spans="1:123" customFormat="1" ht="15" x14ac:dyDescent="0.25">
      <c r="A182" s="323"/>
      <c r="B182" s="324"/>
      <c r="C182" s="378"/>
      <c r="D182" s="461" t="s">
        <v>606</v>
      </c>
      <c r="E182" s="461"/>
      <c r="F182" s="461"/>
      <c r="G182" s="461"/>
      <c r="H182" s="461"/>
      <c r="I182" s="461"/>
      <c r="J182" s="461"/>
      <c r="K182" s="461"/>
      <c r="L182" s="461"/>
      <c r="M182" s="461"/>
      <c r="N182" s="461"/>
      <c r="O182" s="467"/>
      <c r="DI182" s="230"/>
      <c r="DJ182" s="230"/>
      <c r="DK182" s="230"/>
      <c r="DL182" s="230"/>
      <c r="DM182" s="230"/>
      <c r="DN182" s="229" t="s">
        <v>606</v>
      </c>
      <c r="DS182" s="230"/>
    </row>
    <row r="183" spans="1:123" customFormat="1" ht="45" x14ac:dyDescent="0.25">
      <c r="A183" s="325"/>
      <c r="B183" s="326"/>
      <c r="C183" s="327" t="s">
        <v>110</v>
      </c>
      <c r="D183" s="465" t="s">
        <v>598</v>
      </c>
      <c r="E183" s="465"/>
      <c r="F183" s="465"/>
      <c r="G183" s="465"/>
      <c r="H183" s="465"/>
      <c r="I183" s="465"/>
      <c r="J183" s="465"/>
      <c r="K183" s="465"/>
      <c r="L183" s="465"/>
      <c r="M183" s="465"/>
      <c r="N183" s="465"/>
      <c r="O183" s="466"/>
      <c r="DI183" s="230"/>
      <c r="DJ183" s="230"/>
      <c r="DK183" s="230"/>
      <c r="DL183" s="230"/>
      <c r="DM183" s="230"/>
      <c r="DO183" s="229" t="s">
        <v>598</v>
      </c>
      <c r="DS183" s="230"/>
    </row>
    <row r="184" spans="1:123" customFormat="1" ht="33.75" x14ac:dyDescent="0.25">
      <c r="A184" s="325"/>
      <c r="B184" s="326"/>
      <c r="C184" s="327" t="s">
        <v>43</v>
      </c>
      <c r="D184" s="465" t="s">
        <v>44</v>
      </c>
      <c r="E184" s="465"/>
      <c r="F184" s="465"/>
      <c r="G184" s="465"/>
      <c r="H184" s="465"/>
      <c r="I184" s="465"/>
      <c r="J184" s="465"/>
      <c r="K184" s="465"/>
      <c r="L184" s="465"/>
      <c r="M184" s="465"/>
      <c r="N184" s="465"/>
      <c r="O184" s="466"/>
      <c r="DI184" s="230"/>
      <c r="DJ184" s="230"/>
      <c r="DK184" s="230"/>
      <c r="DL184" s="230"/>
      <c r="DM184" s="230"/>
      <c r="DO184" s="229" t="s">
        <v>44</v>
      </c>
      <c r="DS184" s="230"/>
    </row>
    <row r="185" spans="1:123" customFormat="1" ht="57" x14ac:dyDescent="0.25">
      <c r="A185" s="325"/>
      <c r="B185" s="326"/>
      <c r="C185" s="327" t="s">
        <v>45</v>
      </c>
      <c r="D185" s="465" t="s">
        <v>46</v>
      </c>
      <c r="E185" s="465"/>
      <c r="F185" s="465"/>
      <c r="G185" s="465"/>
      <c r="H185" s="465"/>
      <c r="I185" s="465"/>
      <c r="J185" s="465"/>
      <c r="K185" s="465"/>
      <c r="L185" s="465"/>
      <c r="M185" s="465"/>
      <c r="N185" s="465"/>
      <c r="O185" s="466"/>
      <c r="DI185" s="230"/>
      <c r="DJ185" s="230"/>
      <c r="DK185" s="230"/>
      <c r="DL185" s="230"/>
      <c r="DM185" s="230"/>
      <c r="DO185" s="229" t="s">
        <v>46</v>
      </c>
      <c r="DS185" s="230"/>
    </row>
    <row r="186" spans="1:123" customFormat="1" ht="15" x14ac:dyDescent="0.25">
      <c r="A186" s="325"/>
      <c r="B186" s="328"/>
      <c r="C186" s="327" t="s">
        <v>41</v>
      </c>
      <c r="D186" s="461" t="s">
        <v>47</v>
      </c>
      <c r="E186" s="461"/>
      <c r="F186" s="461"/>
      <c r="G186" s="329"/>
      <c r="H186" s="330"/>
      <c r="I186" s="330"/>
      <c r="J186" s="330"/>
      <c r="K186" s="348">
        <v>2794.5</v>
      </c>
      <c r="L186" s="354">
        <v>0.79349999999999998</v>
      </c>
      <c r="M186" s="331">
        <v>72.95</v>
      </c>
      <c r="N186" s="332">
        <v>46.99</v>
      </c>
      <c r="O186" s="333">
        <v>3427.92</v>
      </c>
      <c r="DI186" s="230"/>
      <c r="DJ186" s="230"/>
      <c r="DK186" s="230"/>
      <c r="DL186" s="230"/>
      <c r="DM186" s="230"/>
      <c r="DP186" s="229" t="s">
        <v>47</v>
      </c>
      <c r="DS186" s="230"/>
    </row>
    <row r="187" spans="1:123" customFormat="1" ht="15" x14ac:dyDescent="0.25">
      <c r="A187" s="325"/>
      <c r="B187" s="328"/>
      <c r="C187" s="327" t="s">
        <v>25</v>
      </c>
      <c r="D187" s="461" t="s">
        <v>48</v>
      </c>
      <c r="E187" s="461"/>
      <c r="F187" s="461"/>
      <c r="G187" s="329"/>
      <c r="H187" s="330"/>
      <c r="I187" s="330"/>
      <c r="J187" s="330"/>
      <c r="K187" s="348">
        <v>2758.1</v>
      </c>
      <c r="L187" s="354">
        <v>0.86250000000000004</v>
      </c>
      <c r="M187" s="331">
        <v>78.260000000000005</v>
      </c>
      <c r="N187" s="332">
        <v>14.01</v>
      </c>
      <c r="O187" s="333">
        <v>1096.42</v>
      </c>
      <c r="DI187" s="230"/>
      <c r="DJ187" s="230"/>
      <c r="DK187" s="230"/>
      <c r="DL187" s="230"/>
      <c r="DM187" s="230"/>
      <c r="DP187" s="229" t="s">
        <v>48</v>
      </c>
      <c r="DS187" s="230"/>
    </row>
    <row r="188" spans="1:123" customFormat="1" ht="15" x14ac:dyDescent="0.25">
      <c r="A188" s="325"/>
      <c r="B188" s="328"/>
      <c r="C188" s="327" t="s">
        <v>49</v>
      </c>
      <c r="D188" s="461" t="s">
        <v>50</v>
      </c>
      <c r="E188" s="461"/>
      <c r="F188" s="461"/>
      <c r="G188" s="329"/>
      <c r="H188" s="330"/>
      <c r="I188" s="330"/>
      <c r="J188" s="330"/>
      <c r="K188" s="331">
        <v>363.99</v>
      </c>
      <c r="L188" s="354">
        <v>0.86250000000000004</v>
      </c>
      <c r="M188" s="331">
        <v>10.33</v>
      </c>
      <c r="N188" s="332">
        <v>46.99</v>
      </c>
      <c r="O188" s="349">
        <v>485.41</v>
      </c>
      <c r="DI188" s="230"/>
      <c r="DJ188" s="230"/>
      <c r="DK188" s="230"/>
      <c r="DL188" s="230"/>
      <c r="DM188" s="230"/>
      <c r="DP188" s="229" t="s">
        <v>50</v>
      </c>
      <c r="DS188" s="230"/>
    </row>
    <row r="189" spans="1:123" customFormat="1" ht="15" x14ac:dyDescent="0.25">
      <c r="A189" s="325"/>
      <c r="B189" s="328"/>
      <c r="C189" s="327" t="s">
        <v>51</v>
      </c>
      <c r="D189" s="461" t="s">
        <v>52</v>
      </c>
      <c r="E189" s="461"/>
      <c r="F189" s="461"/>
      <c r="G189" s="329"/>
      <c r="H189" s="330"/>
      <c r="I189" s="330"/>
      <c r="J189" s="330"/>
      <c r="K189" s="331">
        <v>682.57</v>
      </c>
      <c r="L189" s="335">
        <v>0</v>
      </c>
      <c r="M189" s="331">
        <v>0</v>
      </c>
      <c r="N189" s="332">
        <v>8.75</v>
      </c>
      <c r="O189" s="338"/>
      <c r="DI189" s="230"/>
      <c r="DJ189" s="230"/>
      <c r="DK189" s="230"/>
      <c r="DL189" s="230"/>
      <c r="DM189" s="230"/>
      <c r="DP189" s="229" t="s">
        <v>52</v>
      </c>
      <c r="DS189" s="230"/>
    </row>
    <row r="190" spans="1:123" customFormat="1" ht="15" x14ac:dyDescent="0.25">
      <c r="A190" s="334"/>
      <c r="B190" s="328"/>
      <c r="C190" s="327"/>
      <c r="D190" s="461" t="s">
        <v>53</v>
      </c>
      <c r="E190" s="461"/>
      <c r="F190" s="461"/>
      <c r="G190" s="329" t="s">
        <v>54</v>
      </c>
      <c r="H190" s="335">
        <v>270</v>
      </c>
      <c r="I190" s="354">
        <v>0.79349999999999998</v>
      </c>
      <c r="J190" s="353">
        <v>7.0486605000000004</v>
      </c>
      <c r="K190" s="337"/>
      <c r="L190" s="330"/>
      <c r="M190" s="337"/>
      <c r="N190" s="330"/>
      <c r="O190" s="338"/>
      <c r="DI190" s="230"/>
      <c r="DJ190" s="230"/>
      <c r="DK190" s="230"/>
      <c r="DL190" s="230"/>
      <c r="DM190" s="230"/>
      <c r="DQ190" s="229" t="s">
        <v>53</v>
      </c>
      <c r="DS190" s="230"/>
    </row>
    <row r="191" spans="1:123" customFormat="1" ht="15" x14ac:dyDescent="0.25">
      <c r="A191" s="334"/>
      <c r="B191" s="328"/>
      <c r="C191" s="327"/>
      <c r="D191" s="461" t="s">
        <v>55</v>
      </c>
      <c r="E191" s="461"/>
      <c r="F191" s="461"/>
      <c r="G191" s="329" t="s">
        <v>54</v>
      </c>
      <c r="H191" s="332">
        <v>28.73</v>
      </c>
      <c r="I191" s="354">
        <v>0.86250000000000004</v>
      </c>
      <c r="J191" s="353">
        <v>0.81524969999999997</v>
      </c>
      <c r="K191" s="337"/>
      <c r="L191" s="330"/>
      <c r="M191" s="337"/>
      <c r="N191" s="330"/>
      <c r="O191" s="338"/>
      <c r="DI191" s="230"/>
      <c r="DJ191" s="230"/>
      <c r="DK191" s="230"/>
      <c r="DL191" s="230"/>
      <c r="DM191" s="230"/>
      <c r="DQ191" s="229" t="s">
        <v>55</v>
      </c>
      <c r="DS191" s="230"/>
    </row>
    <row r="192" spans="1:123" customFormat="1" ht="15" x14ac:dyDescent="0.25">
      <c r="A192" s="339"/>
      <c r="B192" s="329"/>
      <c r="C192" s="327"/>
      <c r="D192" s="463" t="s">
        <v>56</v>
      </c>
      <c r="E192" s="463"/>
      <c r="F192" s="463"/>
      <c r="G192" s="340"/>
      <c r="H192" s="341"/>
      <c r="I192" s="341"/>
      <c r="J192" s="341"/>
      <c r="K192" s="351">
        <v>6235.17</v>
      </c>
      <c r="L192" s="341"/>
      <c r="M192" s="342">
        <v>151.21</v>
      </c>
      <c r="N192" s="341"/>
      <c r="O192" s="343">
        <v>4524.34</v>
      </c>
      <c r="DI192" s="230"/>
      <c r="DJ192" s="230"/>
      <c r="DK192" s="230"/>
      <c r="DL192" s="230"/>
      <c r="DM192" s="230"/>
      <c r="DR192" s="229" t="s">
        <v>56</v>
      </c>
      <c r="DS192" s="230"/>
    </row>
    <row r="193" spans="1:123" customFormat="1" ht="15" x14ac:dyDescent="0.25">
      <c r="A193" s="334"/>
      <c r="B193" s="328"/>
      <c r="C193" s="327"/>
      <c r="D193" s="461" t="s">
        <v>57</v>
      </c>
      <c r="E193" s="461"/>
      <c r="F193" s="461"/>
      <c r="G193" s="329"/>
      <c r="H193" s="330"/>
      <c r="I193" s="330"/>
      <c r="J193" s="330"/>
      <c r="K193" s="337"/>
      <c r="L193" s="330"/>
      <c r="M193" s="331">
        <v>83.28</v>
      </c>
      <c r="N193" s="330"/>
      <c r="O193" s="333">
        <v>3913.33</v>
      </c>
      <c r="DI193" s="230"/>
      <c r="DJ193" s="230"/>
      <c r="DK193" s="230"/>
      <c r="DL193" s="230"/>
      <c r="DM193" s="230"/>
      <c r="DQ193" s="229" t="s">
        <v>57</v>
      </c>
      <c r="DS193" s="230"/>
    </row>
    <row r="194" spans="1:123" customFormat="1" ht="45" x14ac:dyDescent="0.25">
      <c r="A194" s="334"/>
      <c r="B194" s="328"/>
      <c r="C194" s="327" t="s">
        <v>599</v>
      </c>
      <c r="D194" s="461" t="s">
        <v>600</v>
      </c>
      <c r="E194" s="461"/>
      <c r="F194" s="461"/>
      <c r="G194" s="329" t="s">
        <v>58</v>
      </c>
      <c r="H194" s="335">
        <v>117</v>
      </c>
      <c r="I194" s="330"/>
      <c r="J194" s="335">
        <v>117</v>
      </c>
      <c r="K194" s="337"/>
      <c r="L194" s="330"/>
      <c r="M194" s="331">
        <v>97.44</v>
      </c>
      <c r="N194" s="330"/>
      <c r="O194" s="333">
        <v>4578.6000000000004</v>
      </c>
      <c r="DI194" s="230"/>
      <c r="DJ194" s="230"/>
      <c r="DK194" s="230"/>
      <c r="DL194" s="230"/>
      <c r="DM194" s="230"/>
      <c r="DQ194" s="229" t="s">
        <v>600</v>
      </c>
      <c r="DS194" s="230"/>
    </row>
    <row r="195" spans="1:123" customFormat="1" ht="90" x14ac:dyDescent="0.25">
      <c r="A195" s="334"/>
      <c r="B195" s="328"/>
      <c r="C195" s="327" t="s">
        <v>601</v>
      </c>
      <c r="D195" s="461" t="s">
        <v>602</v>
      </c>
      <c r="E195" s="461"/>
      <c r="F195" s="461"/>
      <c r="G195" s="329" t="s">
        <v>58</v>
      </c>
      <c r="H195" s="335">
        <v>74</v>
      </c>
      <c r="I195" s="332">
        <v>0.85</v>
      </c>
      <c r="J195" s="352">
        <v>62.9</v>
      </c>
      <c r="K195" s="337"/>
      <c r="L195" s="330"/>
      <c r="M195" s="331">
        <v>52.38</v>
      </c>
      <c r="N195" s="330"/>
      <c r="O195" s="333">
        <v>2461.48</v>
      </c>
      <c r="DI195" s="230"/>
      <c r="DJ195" s="230"/>
      <c r="DK195" s="230"/>
      <c r="DL195" s="230"/>
      <c r="DM195" s="230"/>
      <c r="DQ195" s="229" t="s">
        <v>602</v>
      </c>
      <c r="DS195" s="230"/>
    </row>
    <row r="196" spans="1:123" customFormat="1" ht="15" x14ac:dyDescent="0.25">
      <c r="A196" s="325"/>
      <c r="B196" s="324"/>
      <c r="C196" s="378"/>
      <c r="D196" s="462" t="s">
        <v>59</v>
      </c>
      <c r="E196" s="462"/>
      <c r="F196" s="462"/>
      <c r="G196" s="320"/>
      <c r="H196" s="344"/>
      <c r="I196" s="344"/>
      <c r="J196" s="344"/>
      <c r="K196" s="345"/>
      <c r="L196" s="344"/>
      <c r="M196" s="356">
        <v>301.02999999999997</v>
      </c>
      <c r="N196" s="341"/>
      <c r="O196" s="347">
        <v>11564.42</v>
      </c>
      <c r="DI196" s="230"/>
      <c r="DJ196" s="230"/>
      <c r="DK196" s="230"/>
      <c r="DL196" s="230"/>
      <c r="DM196" s="230"/>
      <c r="DS196" s="230" t="s">
        <v>59</v>
      </c>
    </row>
    <row r="197" spans="1:123" customFormat="1" ht="57" x14ac:dyDescent="0.25">
      <c r="A197" s="319" t="s">
        <v>92</v>
      </c>
      <c r="B197" s="320" t="s">
        <v>92</v>
      </c>
      <c r="C197" s="377" t="s">
        <v>607</v>
      </c>
      <c r="D197" s="464" t="s">
        <v>608</v>
      </c>
      <c r="E197" s="464"/>
      <c r="F197" s="464"/>
      <c r="G197" s="320" t="s">
        <v>595</v>
      </c>
      <c r="H197" s="320">
        <v>1.35E-2</v>
      </c>
      <c r="I197" s="320" t="s">
        <v>41</v>
      </c>
      <c r="J197" s="320" t="s">
        <v>609</v>
      </c>
      <c r="K197" s="321"/>
      <c r="L197" s="320"/>
      <c r="M197" s="321"/>
      <c r="N197" s="320"/>
      <c r="O197" s="322"/>
      <c r="DI197" s="230"/>
      <c r="DJ197" s="230"/>
      <c r="DK197" s="230" t="s">
        <v>608</v>
      </c>
      <c r="DL197" s="230" t="s">
        <v>5</v>
      </c>
      <c r="DM197" s="230" t="s">
        <v>5</v>
      </c>
      <c r="DS197" s="230"/>
    </row>
    <row r="198" spans="1:123" customFormat="1" ht="15" x14ac:dyDescent="0.25">
      <c r="A198" s="323"/>
      <c r="B198" s="324"/>
      <c r="C198" s="378"/>
      <c r="D198" s="461" t="s">
        <v>610</v>
      </c>
      <c r="E198" s="461"/>
      <c r="F198" s="461"/>
      <c r="G198" s="461"/>
      <c r="H198" s="461"/>
      <c r="I198" s="461"/>
      <c r="J198" s="461"/>
      <c r="K198" s="461"/>
      <c r="L198" s="461"/>
      <c r="M198" s="461"/>
      <c r="N198" s="461"/>
      <c r="O198" s="467"/>
      <c r="DI198" s="230"/>
      <c r="DJ198" s="230"/>
      <c r="DK198" s="230"/>
      <c r="DL198" s="230"/>
      <c r="DM198" s="230"/>
      <c r="DN198" s="229" t="s">
        <v>610</v>
      </c>
      <c r="DS198" s="230"/>
    </row>
    <row r="199" spans="1:123" customFormat="1" ht="45" x14ac:dyDescent="0.25">
      <c r="A199" s="325"/>
      <c r="B199" s="326"/>
      <c r="C199" s="327" t="s">
        <v>110</v>
      </c>
      <c r="D199" s="465" t="s">
        <v>598</v>
      </c>
      <c r="E199" s="465"/>
      <c r="F199" s="465"/>
      <c r="G199" s="465"/>
      <c r="H199" s="465"/>
      <c r="I199" s="465"/>
      <c r="J199" s="465"/>
      <c r="K199" s="465"/>
      <c r="L199" s="465"/>
      <c r="M199" s="465"/>
      <c r="N199" s="465"/>
      <c r="O199" s="466"/>
      <c r="DI199" s="230"/>
      <c r="DJ199" s="230"/>
      <c r="DK199" s="230"/>
      <c r="DL199" s="230"/>
      <c r="DM199" s="230"/>
      <c r="DO199" s="229" t="s">
        <v>598</v>
      </c>
      <c r="DS199" s="230"/>
    </row>
    <row r="200" spans="1:123" customFormat="1" ht="33.75" x14ac:dyDescent="0.25">
      <c r="A200" s="325"/>
      <c r="B200" s="326"/>
      <c r="C200" s="327" t="s">
        <v>43</v>
      </c>
      <c r="D200" s="465" t="s">
        <v>44</v>
      </c>
      <c r="E200" s="465"/>
      <c r="F200" s="465"/>
      <c r="G200" s="465"/>
      <c r="H200" s="465"/>
      <c r="I200" s="465"/>
      <c r="J200" s="465"/>
      <c r="K200" s="465"/>
      <c r="L200" s="465"/>
      <c r="M200" s="465"/>
      <c r="N200" s="465"/>
      <c r="O200" s="466"/>
      <c r="DI200" s="230"/>
      <c r="DJ200" s="230"/>
      <c r="DK200" s="230"/>
      <c r="DL200" s="230"/>
      <c r="DM200" s="230"/>
      <c r="DO200" s="229" t="s">
        <v>44</v>
      </c>
      <c r="DS200" s="230"/>
    </row>
    <row r="201" spans="1:123" customFormat="1" ht="57" x14ac:dyDescent="0.25">
      <c r="A201" s="325"/>
      <c r="B201" s="326"/>
      <c r="C201" s="327" t="s">
        <v>45</v>
      </c>
      <c r="D201" s="465" t="s">
        <v>46</v>
      </c>
      <c r="E201" s="465"/>
      <c r="F201" s="465"/>
      <c r="G201" s="465"/>
      <c r="H201" s="465"/>
      <c r="I201" s="465"/>
      <c r="J201" s="465"/>
      <c r="K201" s="465"/>
      <c r="L201" s="465"/>
      <c r="M201" s="465"/>
      <c r="N201" s="465"/>
      <c r="O201" s="466"/>
      <c r="DI201" s="230"/>
      <c r="DJ201" s="230"/>
      <c r="DK201" s="230"/>
      <c r="DL201" s="230"/>
      <c r="DM201" s="230"/>
      <c r="DO201" s="229" t="s">
        <v>46</v>
      </c>
      <c r="DS201" s="230"/>
    </row>
    <row r="202" spans="1:123" customFormat="1" ht="15" x14ac:dyDescent="0.25">
      <c r="A202" s="325"/>
      <c r="B202" s="328"/>
      <c r="C202" s="327" t="s">
        <v>41</v>
      </c>
      <c r="D202" s="461" t="s">
        <v>47</v>
      </c>
      <c r="E202" s="461"/>
      <c r="F202" s="461"/>
      <c r="G202" s="329"/>
      <c r="H202" s="330"/>
      <c r="I202" s="330"/>
      <c r="J202" s="330"/>
      <c r="K202" s="348">
        <v>3726</v>
      </c>
      <c r="L202" s="354">
        <v>0.79349999999999998</v>
      </c>
      <c r="M202" s="331">
        <v>39.909999999999997</v>
      </c>
      <c r="N202" s="332">
        <v>46.99</v>
      </c>
      <c r="O202" s="333">
        <v>1875.37</v>
      </c>
      <c r="DI202" s="230"/>
      <c r="DJ202" s="230"/>
      <c r="DK202" s="230"/>
      <c r="DL202" s="230"/>
      <c r="DM202" s="230"/>
      <c r="DP202" s="229" t="s">
        <v>47</v>
      </c>
      <c r="DS202" s="230"/>
    </row>
    <row r="203" spans="1:123" customFormat="1" ht="15" x14ac:dyDescent="0.25">
      <c r="A203" s="325"/>
      <c r="B203" s="328"/>
      <c r="C203" s="327" t="s">
        <v>25</v>
      </c>
      <c r="D203" s="461" t="s">
        <v>48</v>
      </c>
      <c r="E203" s="461"/>
      <c r="F203" s="461"/>
      <c r="G203" s="329"/>
      <c r="H203" s="330"/>
      <c r="I203" s="330"/>
      <c r="J203" s="330"/>
      <c r="K203" s="348">
        <v>5767.29</v>
      </c>
      <c r="L203" s="354">
        <v>0.86250000000000004</v>
      </c>
      <c r="M203" s="331">
        <v>67.150000000000006</v>
      </c>
      <c r="N203" s="332">
        <v>14.01</v>
      </c>
      <c r="O203" s="349">
        <v>940.77</v>
      </c>
      <c r="DI203" s="230"/>
      <c r="DJ203" s="230"/>
      <c r="DK203" s="230"/>
      <c r="DL203" s="230"/>
      <c r="DM203" s="230"/>
      <c r="DP203" s="229" t="s">
        <v>48</v>
      </c>
      <c r="DS203" s="230"/>
    </row>
    <row r="204" spans="1:123" customFormat="1" ht="15" x14ac:dyDescent="0.25">
      <c r="A204" s="325"/>
      <c r="B204" s="328"/>
      <c r="C204" s="327" t="s">
        <v>49</v>
      </c>
      <c r="D204" s="461" t="s">
        <v>50</v>
      </c>
      <c r="E204" s="461"/>
      <c r="F204" s="461"/>
      <c r="G204" s="329"/>
      <c r="H204" s="330"/>
      <c r="I204" s="330"/>
      <c r="J204" s="330"/>
      <c r="K204" s="331">
        <v>687.4</v>
      </c>
      <c r="L204" s="354">
        <v>0.86250000000000004</v>
      </c>
      <c r="M204" s="331">
        <v>8</v>
      </c>
      <c r="N204" s="332">
        <v>46.99</v>
      </c>
      <c r="O204" s="349">
        <v>375.92</v>
      </c>
      <c r="DI204" s="230"/>
      <c r="DJ204" s="230"/>
      <c r="DK204" s="230"/>
      <c r="DL204" s="230"/>
      <c r="DM204" s="230"/>
      <c r="DP204" s="229" t="s">
        <v>50</v>
      </c>
      <c r="DS204" s="230"/>
    </row>
    <row r="205" spans="1:123" customFormat="1" ht="15" x14ac:dyDescent="0.25">
      <c r="A205" s="325"/>
      <c r="B205" s="328"/>
      <c r="C205" s="327" t="s">
        <v>51</v>
      </c>
      <c r="D205" s="461" t="s">
        <v>52</v>
      </c>
      <c r="E205" s="461"/>
      <c r="F205" s="461"/>
      <c r="G205" s="329"/>
      <c r="H205" s="330"/>
      <c r="I205" s="330"/>
      <c r="J205" s="330"/>
      <c r="K205" s="348">
        <v>2012.84</v>
      </c>
      <c r="L205" s="335">
        <v>0</v>
      </c>
      <c r="M205" s="331">
        <v>0</v>
      </c>
      <c r="N205" s="332">
        <v>8.75</v>
      </c>
      <c r="O205" s="338"/>
      <c r="DI205" s="230"/>
      <c r="DJ205" s="230"/>
      <c r="DK205" s="230"/>
      <c r="DL205" s="230"/>
      <c r="DM205" s="230"/>
      <c r="DP205" s="229" t="s">
        <v>52</v>
      </c>
      <c r="DS205" s="230"/>
    </row>
    <row r="206" spans="1:123" customFormat="1" ht="15" x14ac:dyDescent="0.25">
      <c r="A206" s="334"/>
      <c r="B206" s="328"/>
      <c r="C206" s="327"/>
      <c r="D206" s="461" t="s">
        <v>53</v>
      </c>
      <c r="E206" s="461"/>
      <c r="F206" s="461"/>
      <c r="G206" s="329" t="s">
        <v>54</v>
      </c>
      <c r="H206" s="335">
        <v>360</v>
      </c>
      <c r="I206" s="354">
        <v>0.79349999999999998</v>
      </c>
      <c r="J206" s="336">
        <v>3.8564099999999999</v>
      </c>
      <c r="K206" s="337"/>
      <c r="L206" s="330"/>
      <c r="M206" s="337"/>
      <c r="N206" s="330"/>
      <c r="O206" s="338"/>
      <c r="DI206" s="230"/>
      <c r="DJ206" s="230"/>
      <c r="DK206" s="230"/>
      <c r="DL206" s="230"/>
      <c r="DM206" s="230"/>
      <c r="DQ206" s="229" t="s">
        <v>53</v>
      </c>
      <c r="DS206" s="230"/>
    </row>
    <row r="207" spans="1:123" customFormat="1" ht="15" x14ac:dyDescent="0.25">
      <c r="A207" s="334"/>
      <c r="B207" s="328"/>
      <c r="C207" s="327"/>
      <c r="D207" s="461" t="s">
        <v>55</v>
      </c>
      <c r="E207" s="461"/>
      <c r="F207" s="461"/>
      <c r="G207" s="329" t="s">
        <v>54</v>
      </c>
      <c r="H207" s="332">
        <v>52.86</v>
      </c>
      <c r="I207" s="354">
        <v>0.86250000000000004</v>
      </c>
      <c r="J207" s="353">
        <v>0.61548860000000005</v>
      </c>
      <c r="K207" s="337"/>
      <c r="L207" s="330"/>
      <c r="M207" s="337"/>
      <c r="N207" s="330"/>
      <c r="O207" s="338"/>
      <c r="DI207" s="230"/>
      <c r="DJ207" s="230"/>
      <c r="DK207" s="230"/>
      <c r="DL207" s="230"/>
      <c r="DM207" s="230"/>
      <c r="DQ207" s="229" t="s">
        <v>55</v>
      </c>
      <c r="DS207" s="230"/>
    </row>
    <row r="208" spans="1:123" customFormat="1" ht="15" x14ac:dyDescent="0.25">
      <c r="A208" s="339"/>
      <c r="B208" s="329"/>
      <c r="C208" s="327"/>
      <c r="D208" s="463" t="s">
        <v>56</v>
      </c>
      <c r="E208" s="463"/>
      <c r="F208" s="463"/>
      <c r="G208" s="340"/>
      <c r="H208" s="341"/>
      <c r="I208" s="341"/>
      <c r="J208" s="341"/>
      <c r="K208" s="351">
        <v>11506.13</v>
      </c>
      <c r="L208" s="341"/>
      <c r="M208" s="342">
        <v>107.06</v>
      </c>
      <c r="N208" s="341"/>
      <c r="O208" s="343">
        <v>2816.14</v>
      </c>
      <c r="DI208" s="230"/>
      <c r="DJ208" s="230"/>
      <c r="DK208" s="230"/>
      <c r="DL208" s="230"/>
      <c r="DM208" s="230"/>
      <c r="DR208" s="229" t="s">
        <v>56</v>
      </c>
      <c r="DS208" s="230"/>
    </row>
    <row r="209" spans="1:123" customFormat="1" ht="15" x14ac:dyDescent="0.25">
      <c r="A209" s="334"/>
      <c r="B209" s="328"/>
      <c r="C209" s="327"/>
      <c r="D209" s="461" t="s">
        <v>57</v>
      </c>
      <c r="E209" s="461"/>
      <c r="F209" s="461"/>
      <c r="G209" s="329"/>
      <c r="H209" s="330"/>
      <c r="I209" s="330"/>
      <c r="J209" s="330"/>
      <c r="K209" s="337"/>
      <c r="L209" s="330"/>
      <c r="M209" s="331">
        <v>47.91</v>
      </c>
      <c r="N209" s="330"/>
      <c r="O209" s="333">
        <v>2251.29</v>
      </c>
      <c r="DI209" s="230"/>
      <c r="DJ209" s="230"/>
      <c r="DK209" s="230"/>
      <c r="DL209" s="230"/>
      <c r="DM209" s="230"/>
      <c r="DQ209" s="229" t="s">
        <v>57</v>
      </c>
      <c r="DS209" s="230"/>
    </row>
    <row r="210" spans="1:123" customFormat="1" ht="45" x14ac:dyDescent="0.25">
      <c r="A210" s="334"/>
      <c r="B210" s="328"/>
      <c r="C210" s="327" t="s">
        <v>599</v>
      </c>
      <c r="D210" s="461" t="s">
        <v>600</v>
      </c>
      <c r="E210" s="461"/>
      <c r="F210" s="461"/>
      <c r="G210" s="329" t="s">
        <v>58</v>
      </c>
      <c r="H210" s="335">
        <v>117</v>
      </c>
      <c r="I210" s="330"/>
      <c r="J210" s="335">
        <v>117</v>
      </c>
      <c r="K210" s="337"/>
      <c r="L210" s="330"/>
      <c r="M210" s="331">
        <v>56.05</v>
      </c>
      <c r="N210" s="330"/>
      <c r="O210" s="333">
        <v>2634.01</v>
      </c>
      <c r="DI210" s="230"/>
      <c r="DJ210" s="230"/>
      <c r="DK210" s="230"/>
      <c r="DL210" s="230"/>
      <c r="DM210" s="230"/>
      <c r="DQ210" s="229" t="s">
        <v>600</v>
      </c>
      <c r="DS210" s="230"/>
    </row>
    <row r="211" spans="1:123" customFormat="1" ht="90" x14ac:dyDescent="0.25">
      <c r="A211" s="334"/>
      <c r="B211" s="328"/>
      <c r="C211" s="327" t="s">
        <v>601</v>
      </c>
      <c r="D211" s="461" t="s">
        <v>602</v>
      </c>
      <c r="E211" s="461"/>
      <c r="F211" s="461"/>
      <c r="G211" s="329" t="s">
        <v>58</v>
      </c>
      <c r="H211" s="335">
        <v>74</v>
      </c>
      <c r="I211" s="332">
        <v>0.85</v>
      </c>
      <c r="J211" s="352">
        <v>62.9</v>
      </c>
      <c r="K211" s="337"/>
      <c r="L211" s="330"/>
      <c r="M211" s="331">
        <v>30.14</v>
      </c>
      <c r="N211" s="330"/>
      <c r="O211" s="333">
        <v>1416.06</v>
      </c>
      <c r="DI211" s="230"/>
      <c r="DJ211" s="230"/>
      <c r="DK211" s="230"/>
      <c r="DL211" s="230"/>
      <c r="DM211" s="230"/>
      <c r="DQ211" s="229" t="s">
        <v>602</v>
      </c>
      <c r="DS211" s="230"/>
    </row>
    <row r="212" spans="1:123" customFormat="1" ht="15" x14ac:dyDescent="0.25">
      <c r="A212" s="325"/>
      <c r="B212" s="324"/>
      <c r="C212" s="378"/>
      <c r="D212" s="462" t="s">
        <v>59</v>
      </c>
      <c r="E212" s="462"/>
      <c r="F212" s="462"/>
      <c r="G212" s="320"/>
      <c r="H212" s="344"/>
      <c r="I212" s="344"/>
      <c r="J212" s="344"/>
      <c r="K212" s="345"/>
      <c r="L212" s="344"/>
      <c r="M212" s="356">
        <v>193.25</v>
      </c>
      <c r="N212" s="341"/>
      <c r="O212" s="347">
        <v>6866.21</v>
      </c>
      <c r="DI212" s="230"/>
      <c r="DJ212" s="230"/>
      <c r="DK212" s="230"/>
      <c r="DL212" s="230"/>
      <c r="DM212" s="230"/>
      <c r="DS212" s="230" t="s">
        <v>59</v>
      </c>
    </row>
    <row r="213" spans="1:123" customFormat="1" ht="57" x14ac:dyDescent="0.25">
      <c r="A213" s="319" t="s">
        <v>96</v>
      </c>
      <c r="B213" s="320" t="s">
        <v>96</v>
      </c>
      <c r="C213" s="377" t="s">
        <v>611</v>
      </c>
      <c r="D213" s="464" t="s">
        <v>612</v>
      </c>
      <c r="E213" s="464"/>
      <c r="F213" s="464"/>
      <c r="G213" s="320" t="s">
        <v>595</v>
      </c>
      <c r="H213" s="320">
        <v>6.5199999999999998E-3</v>
      </c>
      <c r="I213" s="320" t="s">
        <v>41</v>
      </c>
      <c r="J213" s="320" t="s">
        <v>613</v>
      </c>
      <c r="K213" s="321"/>
      <c r="L213" s="320"/>
      <c r="M213" s="321"/>
      <c r="N213" s="320"/>
      <c r="O213" s="322"/>
      <c r="DI213" s="230"/>
      <c r="DJ213" s="230"/>
      <c r="DK213" s="230" t="s">
        <v>612</v>
      </c>
      <c r="DL213" s="230" t="s">
        <v>5</v>
      </c>
      <c r="DM213" s="230" t="s">
        <v>5</v>
      </c>
      <c r="DS213" s="230"/>
    </row>
    <row r="214" spans="1:123" customFormat="1" ht="15" x14ac:dyDescent="0.25">
      <c r="A214" s="323"/>
      <c r="B214" s="324"/>
      <c r="C214" s="378"/>
      <c r="D214" s="461" t="s">
        <v>614</v>
      </c>
      <c r="E214" s="461"/>
      <c r="F214" s="461"/>
      <c r="G214" s="461"/>
      <c r="H214" s="461"/>
      <c r="I214" s="461"/>
      <c r="J214" s="461"/>
      <c r="K214" s="461"/>
      <c r="L214" s="461"/>
      <c r="M214" s="461"/>
      <c r="N214" s="461"/>
      <c r="O214" s="467"/>
      <c r="DI214" s="230"/>
      <c r="DJ214" s="230"/>
      <c r="DK214" s="230"/>
      <c r="DL214" s="230"/>
      <c r="DM214" s="230"/>
      <c r="DN214" s="229" t="s">
        <v>614</v>
      </c>
      <c r="DS214" s="230"/>
    </row>
    <row r="215" spans="1:123" customFormat="1" ht="45" x14ac:dyDescent="0.25">
      <c r="A215" s="325"/>
      <c r="B215" s="326"/>
      <c r="C215" s="327" t="s">
        <v>110</v>
      </c>
      <c r="D215" s="465" t="s">
        <v>598</v>
      </c>
      <c r="E215" s="465"/>
      <c r="F215" s="465"/>
      <c r="G215" s="465"/>
      <c r="H215" s="465"/>
      <c r="I215" s="465"/>
      <c r="J215" s="465"/>
      <c r="K215" s="465"/>
      <c r="L215" s="465"/>
      <c r="M215" s="465"/>
      <c r="N215" s="465"/>
      <c r="O215" s="466"/>
      <c r="DI215" s="230"/>
      <c r="DJ215" s="230"/>
      <c r="DK215" s="230"/>
      <c r="DL215" s="230"/>
      <c r="DM215" s="230"/>
      <c r="DO215" s="229" t="s">
        <v>598</v>
      </c>
      <c r="DS215" s="230"/>
    </row>
    <row r="216" spans="1:123" customFormat="1" ht="33.75" x14ac:dyDescent="0.25">
      <c r="A216" s="325"/>
      <c r="B216" s="326"/>
      <c r="C216" s="327" t="s">
        <v>43</v>
      </c>
      <c r="D216" s="465" t="s">
        <v>44</v>
      </c>
      <c r="E216" s="465"/>
      <c r="F216" s="465"/>
      <c r="G216" s="465"/>
      <c r="H216" s="465"/>
      <c r="I216" s="465"/>
      <c r="J216" s="465"/>
      <c r="K216" s="465"/>
      <c r="L216" s="465"/>
      <c r="M216" s="465"/>
      <c r="N216" s="465"/>
      <c r="O216" s="466"/>
      <c r="DI216" s="230"/>
      <c r="DJ216" s="230"/>
      <c r="DK216" s="230"/>
      <c r="DL216" s="230"/>
      <c r="DM216" s="230"/>
      <c r="DO216" s="229" t="s">
        <v>44</v>
      </c>
      <c r="DS216" s="230"/>
    </row>
    <row r="217" spans="1:123" customFormat="1" ht="57" x14ac:dyDescent="0.25">
      <c r="A217" s="325"/>
      <c r="B217" s="326"/>
      <c r="C217" s="327" t="s">
        <v>45</v>
      </c>
      <c r="D217" s="465" t="s">
        <v>46</v>
      </c>
      <c r="E217" s="465"/>
      <c r="F217" s="465"/>
      <c r="G217" s="465"/>
      <c r="H217" s="465"/>
      <c r="I217" s="465"/>
      <c r="J217" s="465"/>
      <c r="K217" s="465"/>
      <c r="L217" s="465"/>
      <c r="M217" s="465"/>
      <c r="N217" s="465"/>
      <c r="O217" s="466"/>
      <c r="DI217" s="230"/>
      <c r="DJ217" s="230"/>
      <c r="DK217" s="230"/>
      <c r="DL217" s="230"/>
      <c r="DM217" s="230"/>
      <c r="DO217" s="229" t="s">
        <v>46</v>
      </c>
      <c r="DS217" s="230"/>
    </row>
    <row r="218" spans="1:123" customFormat="1" ht="15" x14ac:dyDescent="0.25">
      <c r="A218" s="325"/>
      <c r="B218" s="328"/>
      <c r="C218" s="327" t="s">
        <v>41</v>
      </c>
      <c r="D218" s="461" t="s">
        <v>47</v>
      </c>
      <c r="E218" s="461"/>
      <c r="F218" s="461"/>
      <c r="G218" s="329"/>
      <c r="H218" s="330"/>
      <c r="I218" s="330"/>
      <c r="J218" s="330"/>
      <c r="K218" s="348">
        <v>3891.6</v>
      </c>
      <c r="L218" s="354">
        <v>0.79349999999999998</v>
      </c>
      <c r="M218" s="331">
        <v>20.13</v>
      </c>
      <c r="N218" s="332">
        <v>46.99</v>
      </c>
      <c r="O218" s="349">
        <v>945.91</v>
      </c>
      <c r="DI218" s="230"/>
      <c r="DJ218" s="230"/>
      <c r="DK218" s="230"/>
      <c r="DL218" s="230"/>
      <c r="DM218" s="230"/>
      <c r="DP218" s="229" t="s">
        <v>47</v>
      </c>
      <c r="DS218" s="230"/>
    </row>
    <row r="219" spans="1:123" customFormat="1" ht="15" x14ac:dyDescent="0.25">
      <c r="A219" s="325"/>
      <c r="B219" s="328"/>
      <c r="C219" s="327" t="s">
        <v>25</v>
      </c>
      <c r="D219" s="461" t="s">
        <v>48</v>
      </c>
      <c r="E219" s="461"/>
      <c r="F219" s="461"/>
      <c r="G219" s="329"/>
      <c r="H219" s="330"/>
      <c r="I219" s="330"/>
      <c r="J219" s="330"/>
      <c r="K219" s="348">
        <v>12813.74</v>
      </c>
      <c r="L219" s="354">
        <v>0.86250000000000004</v>
      </c>
      <c r="M219" s="331">
        <v>72.06</v>
      </c>
      <c r="N219" s="332">
        <v>14.01</v>
      </c>
      <c r="O219" s="333">
        <v>1009.56</v>
      </c>
      <c r="DI219" s="230"/>
      <c r="DJ219" s="230"/>
      <c r="DK219" s="230"/>
      <c r="DL219" s="230"/>
      <c r="DM219" s="230"/>
      <c r="DP219" s="229" t="s">
        <v>48</v>
      </c>
      <c r="DS219" s="230"/>
    </row>
    <row r="220" spans="1:123" customFormat="1" ht="15" x14ac:dyDescent="0.25">
      <c r="A220" s="325"/>
      <c r="B220" s="328"/>
      <c r="C220" s="327" t="s">
        <v>49</v>
      </c>
      <c r="D220" s="461" t="s">
        <v>50</v>
      </c>
      <c r="E220" s="461"/>
      <c r="F220" s="461"/>
      <c r="G220" s="329"/>
      <c r="H220" s="330"/>
      <c r="I220" s="330"/>
      <c r="J220" s="330"/>
      <c r="K220" s="348">
        <v>1431.7</v>
      </c>
      <c r="L220" s="354">
        <v>0.86250000000000004</v>
      </c>
      <c r="M220" s="331">
        <v>8.0500000000000007</v>
      </c>
      <c r="N220" s="332">
        <v>46.99</v>
      </c>
      <c r="O220" s="349">
        <v>378.27</v>
      </c>
      <c r="DI220" s="230"/>
      <c r="DJ220" s="230"/>
      <c r="DK220" s="230"/>
      <c r="DL220" s="230"/>
      <c r="DM220" s="230"/>
      <c r="DP220" s="229" t="s">
        <v>50</v>
      </c>
      <c r="DS220" s="230"/>
    </row>
    <row r="221" spans="1:123" customFormat="1" ht="15" x14ac:dyDescent="0.25">
      <c r="A221" s="325"/>
      <c r="B221" s="328"/>
      <c r="C221" s="327" t="s">
        <v>51</v>
      </c>
      <c r="D221" s="461" t="s">
        <v>52</v>
      </c>
      <c r="E221" s="461"/>
      <c r="F221" s="461"/>
      <c r="G221" s="329"/>
      <c r="H221" s="330"/>
      <c r="I221" s="330"/>
      <c r="J221" s="330"/>
      <c r="K221" s="348">
        <v>2849.58</v>
      </c>
      <c r="L221" s="335">
        <v>0</v>
      </c>
      <c r="M221" s="331">
        <v>0</v>
      </c>
      <c r="N221" s="332">
        <v>8.75</v>
      </c>
      <c r="O221" s="338"/>
      <c r="DI221" s="230"/>
      <c r="DJ221" s="230"/>
      <c r="DK221" s="230"/>
      <c r="DL221" s="230"/>
      <c r="DM221" s="230"/>
      <c r="DP221" s="229" t="s">
        <v>52</v>
      </c>
      <c r="DS221" s="230"/>
    </row>
    <row r="222" spans="1:123" customFormat="1" ht="15" x14ac:dyDescent="0.25">
      <c r="A222" s="334"/>
      <c r="B222" s="328"/>
      <c r="C222" s="327"/>
      <c r="D222" s="461" t="s">
        <v>53</v>
      </c>
      <c r="E222" s="461"/>
      <c r="F222" s="461"/>
      <c r="G222" s="329" t="s">
        <v>54</v>
      </c>
      <c r="H222" s="335">
        <v>376</v>
      </c>
      <c r="I222" s="354">
        <v>0.79349999999999998</v>
      </c>
      <c r="J222" s="353">
        <v>1.9452811000000001</v>
      </c>
      <c r="K222" s="337"/>
      <c r="L222" s="330"/>
      <c r="M222" s="337"/>
      <c r="N222" s="330"/>
      <c r="O222" s="338"/>
      <c r="DI222" s="230"/>
      <c r="DJ222" s="230"/>
      <c r="DK222" s="230"/>
      <c r="DL222" s="230"/>
      <c r="DM222" s="230"/>
      <c r="DQ222" s="229" t="s">
        <v>53</v>
      </c>
      <c r="DS222" s="230"/>
    </row>
    <row r="223" spans="1:123" customFormat="1" ht="15" x14ac:dyDescent="0.25">
      <c r="A223" s="334"/>
      <c r="B223" s="328"/>
      <c r="C223" s="327"/>
      <c r="D223" s="461" t="s">
        <v>55</v>
      </c>
      <c r="E223" s="461"/>
      <c r="F223" s="461"/>
      <c r="G223" s="329" t="s">
        <v>54</v>
      </c>
      <c r="H223" s="332">
        <v>108.85</v>
      </c>
      <c r="I223" s="354">
        <v>0.86250000000000004</v>
      </c>
      <c r="J223" s="355">
        <v>0.61211800000000005</v>
      </c>
      <c r="K223" s="337"/>
      <c r="L223" s="330"/>
      <c r="M223" s="337"/>
      <c r="N223" s="330"/>
      <c r="O223" s="338"/>
      <c r="DI223" s="230"/>
      <c r="DJ223" s="230"/>
      <c r="DK223" s="230"/>
      <c r="DL223" s="230"/>
      <c r="DM223" s="230"/>
      <c r="DQ223" s="229" t="s">
        <v>55</v>
      </c>
      <c r="DS223" s="230"/>
    </row>
    <row r="224" spans="1:123" customFormat="1" ht="15" x14ac:dyDescent="0.25">
      <c r="A224" s="339"/>
      <c r="B224" s="329"/>
      <c r="C224" s="327"/>
      <c r="D224" s="463" t="s">
        <v>56</v>
      </c>
      <c r="E224" s="463"/>
      <c r="F224" s="463"/>
      <c r="G224" s="340"/>
      <c r="H224" s="341"/>
      <c r="I224" s="341"/>
      <c r="J224" s="341"/>
      <c r="K224" s="351">
        <v>19554.919999999998</v>
      </c>
      <c r="L224" s="341"/>
      <c r="M224" s="342">
        <v>92.19</v>
      </c>
      <c r="N224" s="341"/>
      <c r="O224" s="343">
        <v>1955.47</v>
      </c>
      <c r="DI224" s="230"/>
      <c r="DJ224" s="230"/>
      <c r="DK224" s="230"/>
      <c r="DL224" s="230"/>
      <c r="DM224" s="230"/>
      <c r="DR224" s="229" t="s">
        <v>56</v>
      </c>
      <c r="DS224" s="230"/>
    </row>
    <row r="225" spans="1:123" customFormat="1" ht="15" x14ac:dyDescent="0.25">
      <c r="A225" s="334"/>
      <c r="B225" s="328"/>
      <c r="C225" s="327"/>
      <c r="D225" s="461" t="s">
        <v>57</v>
      </c>
      <c r="E225" s="461"/>
      <c r="F225" s="461"/>
      <c r="G225" s="329"/>
      <c r="H225" s="330"/>
      <c r="I225" s="330"/>
      <c r="J225" s="330"/>
      <c r="K225" s="337"/>
      <c r="L225" s="330"/>
      <c r="M225" s="331">
        <v>28.18</v>
      </c>
      <c r="N225" s="330"/>
      <c r="O225" s="333">
        <v>1324.18</v>
      </c>
      <c r="DI225" s="230"/>
      <c r="DJ225" s="230"/>
      <c r="DK225" s="230"/>
      <c r="DL225" s="230"/>
      <c r="DM225" s="230"/>
      <c r="DQ225" s="229" t="s">
        <v>57</v>
      </c>
      <c r="DS225" s="230"/>
    </row>
    <row r="226" spans="1:123" customFormat="1" ht="45" x14ac:dyDescent="0.25">
      <c r="A226" s="334"/>
      <c r="B226" s="328"/>
      <c r="C226" s="327" t="s">
        <v>599</v>
      </c>
      <c r="D226" s="461" t="s">
        <v>600</v>
      </c>
      <c r="E226" s="461"/>
      <c r="F226" s="461"/>
      <c r="G226" s="329" t="s">
        <v>58</v>
      </c>
      <c r="H226" s="335">
        <v>117</v>
      </c>
      <c r="I226" s="330"/>
      <c r="J226" s="335">
        <v>117</v>
      </c>
      <c r="K226" s="337"/>
      <c r="L226" s="330"/>
      <c r="M226" s="331">
        <v>32.97</v>
      </c>
      <c r="N226" s="330"/>
      <c r="O226" s="333">
        <v>1549.29</v>
      </c>
      <c r="DI226" s="230"/>
      <c r="DJ226" s="230"/>
      <c r="DK226" s="230"/>
      <c r="DL226" s="230"/>
      <c r="DM226" s="230"/>
      <c r="DQ226" s="229" t="s">
        <v>600</v>
      </c>
      <c r="DS226" s="230"/>
    </row>
    <row r="227" spans="1:123" customFormat="1" ht="90" x14ac:dyDescent="0.25">
      <c r="A227" s="334"/>
      <c r="B227" s="328"/>
      <c r="C227" s="327" t="s">
        <v>601</v>
      </c>
      <c r="D227" s="461" t="s">
        <v>602</v>
      </c>
      <c r="E227" s="461"/>
      <c r="F227" s="461"/>
      <c r="G227" s="329" t="s">
        <v>58</v>
      </c>
      <c r="H227" s="335">
        <v>74</v>
      </c>
      <c r="I227" s="332">
        <v>0.85</v>
      </c>
      <c r="J227" s="352">
        <v>62.9</v>
      </c>
      <c r="K227" s="337"/>
      <c r="L227" s="330"/>
      <c r="M227" s="331">
        <v>17.73</v>
      </c>
      <c r="N227" s="330"/>
      <c r="O227" s="349">
        <v>832.91</v>
      </c>
      <c r="DI227" s="230"/>
      <c r="DJ227" s="230"/>
      <c r="DK227" s="230"/>
      <c r="DL227" s="230"/>
      <c r="DM227" s="230"/>
      <c r="DQ227" s="229" t="s">
        <v>602</v>
      </c>
      <c r="DS227" s="230"/>
    </row>
    <row r="228" spans="1:123" customFormat="1" ht="15" x14ac:dyDescent="0.25">
      <c r="A228" s="325"/>
      <c r="B228" s="324"/>
      <c r="C228" s="378"/>
      <c r="D228" s="462" t="s">
        <v>59</v>
      </c>
      <c r="E228" s="462"/>
      <c r="F228" s="462"/>
      <c r="G228" s="320"/>
      <c r="H228" s="344"/>
      <c r="I228" s="344"/>
      <c r="J228" s="344"/>
      <c r="K228" s="345"/>
      <c r="L228" s="344"/>
      <c r="M228" s="356">
        <v>142.88999999999999</v>
      </c>
      <c r="N228" s="341"/>
      <c r="O228" s="347">
        <v>4337.67</v>
      </c>
      <c r="DI228" s="230"/>
      <c r="DJ228" s="230"/>
      <c r="DK228" s="230"/>
      <c r="DL228" s="230"/>
      <c r="DM228" s="230"/>
      <c r="DS228" s="230" t="s">
        <v>59</v>
      </c>
    </row>
    <row r="229" spans="1:123" customFormat="1" ht="45.75" x14ac:dyDescent="0.25">
      <c r="A229" s="319" t="s">
        <v>98</v>
      </c>
      <c r="B229" s="320" t="s">
        <v>101</v>
      </c>
      <c r="C229" s="377" t="s">
        <v>228</v>
      </c>
      <c r="D229" s="464" t="s">
        <v>322</v>
      </c>
      <c r="E229" s="464"/>
      <c r="F229" s="464"/>
      <c r="G229" s="320" t="s">
        <v>65</v>
      </c>
      <c r="H229" s="320">
        <v>140.49</v>
      </c>
      <c r="I229" s="320" t="s">
        <v>41</v>
      </c>
      <c r="J229" s="320" t="s">
        <v>615</v>
      </c>
      <c r="K229" s="321" t="s">
        <v>229</v>
      </c>
      <c r="L229" s="320"/>
      <c r="M229" s="321" t="s">
        <v>616</v>
      </c>
      <c r="N229" s="320" t="s">
        <v>321</v>
      </c>
      <c r="O229" s="322" t="s">
        <v>617</v>
      </c>
      <c r="DI229" s="230"/>
      <c r="DJ229" s="230"/>
      <c r="DK229" s="230" t="s">
        <v>322</v>
      </c>
      <c r="DL229" s="230" t="s">
        <v>5</v>
      </c>
      <c r="DM229" s="230" t="s">
        <v>5</v>
      </c>
      <c r="DS229" s="230"/>
    </row>
    <row r="230" spans="1:123" customFormat="1" ht="15" x14ac:dyDescent="0.25">
      <c r="A230" s="325"/>
      <c r="B230" s="324"/>
      <c r="C230" s="378"/>
      <c r="D230" s="462" t="s">
        <v>59</v>
      </c>
      <c r="E230" s="462"/>
      <c r="F230" s="462"/>
      <c r="G230" s="320"/>
      <c r="H230" s="344"/>
      <c r="I230" s="344"/>
      <c r="J230" s="344"/>
      <c r="K230" s="345"/>
      <c r="L230" s="344"/>
      <c r="M230" s="356">
        <v>460.81</v>
      </c>
      <c r="N230" s="341"/>
      <c r="O230" s="347">
        <v>6455.95</v>
      </c>
      <c r="DI230" s="230"/>
      <c r="DJ230" s="230"/>
      <c r="DK230" s="230"/>
      <c r="DL230" s="230"/>
      <c r="DM230" s="230"/>
      <c r="DS230" s="230" t="s">
        <v>59</v>
      </c>
    </row>
    <row r="231" spans="1:123" customFormat="1" ht="34.5" x14ac:dyDescent="0.25">
      <c r="A231" s="319" t="s">
        <v>100</v>
      </c>
      <c r="B231" s="320" t="s">
        <v>102</v>
      </c>
      <c r="C231" s="377" t="s">
        <v>449</v>
      </c>
      <c r="D231" s="464" t="s">
        <v>618</v>
      </c>
      <c r="E231" s="464"/>
      <c r="F231" s="464"/>
      <c r="G231" s="320" t="s">
        <v>65</v>
      </c>
      <c r="H231" s="320">
        <v>85.61</v>
      </c>
      <c r="I231" s="320" t="s">
        <v>41</v>
      </c>
      <c r="J231" s="320" t="s">
        <v>619</v>
      </c>
      <c r="K231" s="321" t="s">
        <v>452</v>
      </c>
      <c r="L231" s="320"/>
      <c r="M231" s="321" t="s">
        <v>620</v>
      </c>
      <c r="N231" s="320" t="s">
        <v>321</v>
      </c>
      <c r="O231" s="322" t="s">
        <v>621</v>
      </c>
      <c r="DI231" s="230"/>
      <c r="DJ231" s="230"/>
      <c r="DK231" s="230" t="s">
        <v>618</v>
      </c>
      <c r="DL231" s="230" t="s">
        <v>5</v>
      </c>
      <c r="DM231" s="230" t="s">
        <v>5</v>
      </c>
      <c r="DS231" s="230"/>
    </row>
    <row r="232" spans="1:123" customFormat="1" ht="15" x14ac:dyDescent="0.25">
      <c r="A232" s="325"/>
      <c r="B232" s="324"/>
      <c r="C232" s="378"/>
      <c r="D232" s="462" t="s">
        <v>59</v>
      </c>
      <c r="E232" s="462"/>
      <c r="F232" s="462"/>
      <c r="G232" s="320"/>
      <c r="H232" s="344"/>
      <c r="I232" s="344"/>
      <c r="J232" s="344"/>
      <c r="K232" s="345"/>
      <c r="L232" s="344"/>
      <c r="M232" s="356">
        <v>718.27</v>
      </c>
      <c r="N232" s="341"/>
      <c r="O232" s="347">
        <v>10062.959999999999</v>
      </c>
      <c r="DI232" s="230"/>
      <c r="DJ232" s="230"/>
      <c r="DK232" s="230"/>
      <c r="DL232" s="230"/>
      <c r="DM232" s="230"/>
      <c r="DS232" s="230" t="s">
        <v>59</v>
      </c>
    </row>
    <row r="233" spans="1:123" customFormat="1" ht="34.5" x14ac:dyDescent="0.25">
      <c r="A233" s="319" t="s">
        <v>101</v>
      </c>
      <c r="B233" s="320" t="s">
        <v>103</v>
      </c>
      <c r="C233" s="377" t="s">
        <v>111</v>
      </c>
      <c r="D233" s="464" t="s">
        <v>112</v>
      </c>
      <c r="E233" s="464"/>
      <c r="F233" s="464"/>
      <c r="G233" s="320" t="s">
        <v>65</v>
      </c>
      <c r="H233" s="320">
        <v>1.1100000000000001</v>
      </c>
      <c r="I233" s="320" t="s">
        <v>41</v>
      </c>
      <c r="J233" s="320" t="s">
        <v>622</v>
      </c>
      <c r="K233" s="321" t="s">
        <v>113</v>
      </c>
      <c r="L233" s="320"/>
      <c r="M233" s="321" t="s">
        <v>623</v>
      </c>
      <c r="N233" s="320" t="s">
        <v>321</v>
      </c>
      <c r="O233" s="322" t="s">
        <v>624</v>
      </c>
      <c r="DI233" s="230"/>
      <c r="DJ233" s="230"/>
      <c r="DK233" s="230" t="s">
        <v>112</v>
      </c>
      <c r="DL233" s="230" t="s">
        <v>5</v>
      </c>
      <c r="DM233" s="230" t="s">
        <v>5</v>
      </c>
      <c r="DS233" s="230"/>
    </row>
    <row r="234" spans="1:123" customFormat="1" ht="15" x14ac:dyDescent="0.25">
      <c r="A234" s="325"/>
      <c r="B234" s="324"/>
      <c r="C234" s="378"/>
      <c r="D234" s="462" t="s">
        <v>59</v>
      </c>
      <c r="E234" s="462"/>
      <c r="F234" s="462"/>
      <c r="G234" s="320"/>
      <c r="H234" s="344"/>
      <c r="I234" s="344"/>
      <c r="J234" s="344"/>
      <c r="K234" s="345"/>
      <c r="L234" s="344"/>
      <c r="M234" s="356">
        <v>47.71</v>
      </c>
      <c r="N234" s="341"/>
      <c r="O234" s="358">
        <v>668.42</v>
      </c>
      <c r="DI234" s="230"/>
      <c r="DJ234" s="230"/>
      <c r="DK234" s="230"/>
      <c r="DL234" s="230"/>
      <c r="DM234" s="230"/>
      <c r="DS234" s="230" t="s">
        <v>59</v>
      </c>
    </row>
    <row r="235" spans="1:123" customFormat="1" ht="45.75" x14ac:dyDescent="0.25">
      <c r="A235" s="319" t="s">
        <v>102</v>
      </c>
      <c r="B235" s="320" t="s">
        <v>104</v>
      </c>
      <c r="C235" s="377" t="s">
        <v>625</v>
      </c>
      <c r="D235" s="464" t="s">
        <v>626</v>
      </c>
      <c r="E235" s="464"/>
      <c r="F235" s="464"/>
      <c r="G235" s="320" t="s">
        <v>65</v>
      </c>
      <c r="H235" s="320">
        <v>227.21</v>
      </c>
      <c r="I235" s="320" t="s">
        <v>41</v>
      </c>
      <c r="J235" s="320" t="s">
        <v>627</v>
      </c>
      <c r="K235" s="321" t="s">
        <v>628</v>
      </c>
      <c r="L235" s="320"/>
      <c r="M235" s="321" t="s">
        <v>629</v>
      </c>
      <c r="N235" s="320" t="s">
        <v>630</v>
      </c>
      <c r="O235" s="322" t="s">
        <v>631</v>
      </c>
      <c r="DI235" s="230"/>
      <c r="DJ235" s="230"/>
      <c r="DK235" s="230" t="s">
        <v>626</v>
      </c>
      <c r="DL235" s="230" t="s">
        <v>5</v>
      </c>
      <c r="DM235" s="230" t="s">
        <v>5</v>
      </c>
      <c r="DS235" s="230"/>
    </row>
    <row r="236" spans="1:123" customFormat="1" ht="15" x14ac:dyDescent="0.25">
      <c r="A236" s="325"/>
      <c r="B236" s="324"/>
      <c r="C236" s="378"/>
      <c r="D236" s="462" t="s">
        <v>59</v>
      </c>
      <c r="E236" s="462"/>
      <c r="F236" s="462"/>
      <c r="G236" s="320"/>
      <c r="H236" s="344"/>
      <c r="I236" s="344"/>
      <c r="J236" s="344"/>
      <c r="K236" s="345"/>
      <c r="L236" s="344"/>
      <c r="M236" s="356">
        <v>661.18</v>
      </c>
      <c r="N236" s="341"/>
      <c r="O236" s="347">
        <v>9507.77</v>
      </c>
      <c r="DI236" s="230"/>
      <c r="DJ236" s="230"/>
      <c r="DK236" s="230"/>
      <c r="DL236" s="230"/>
      <c r="DM236" s="230"/>
      <c r="DS236" s="230" t="s">
        <v>59</v>
      </c>
    </row>
    <row r="237" spans="1:123" customFormat="1" ht="15" x14ac:dyDescent="0.25">
      <c r="A237" s="468" t="s">
        <v>632</v>
      </c>
      <c r="B237" s="469"/>
      <c r="C237" s="469"/>
      <c r="D237" s="469"/>
      <c r="E237" s="469"/>
      <c r="F237" s="469"/>
      <c r="G237" s="469"/>
      <c r="H237" s="469"/>
      <c r="I237" s="469"/>
      <c r="J237" s="469"/>
      <c r="K237" s="469"/>
      <c r="L237" s="469"/>
      <c r="M237" s="469"/>
      <c r="N237" s="469"/>
      <c r="O237" s="470"/>
      <c r="DI237" s="230"/>
      <c r="DJ237" s="230" t="s">
        <v>632</v>
      </c>
      <c r="DK237" s="230"/>
      <c r="DL237" s="230"/>
      <c r="DM237" s="230"/>
      <c r="DS237" s="230"/>
    </row>
    <row r="238" spans="1:123" customFormat="1" ht="45.75" x14ac:dyDescent="0.25">
      <c r="A238" s="319" t="s">
        <v>103</v>
      </c>
      <c r="B238" s="320" t="s">
        <v>105</v>
      </c>
      <c r="C238" s="377" t="s">
        <v>633</v>
      </c>
      <c r="D238" s="464" t="s">
        <v>634</v>
      </c>
      <c r="E238" s="464"/>
      <c r="F238" s="464"/>
      <c r="G238" s="320" t="s">
        <v>42</v>
      </c>
      <c r="H238" s="320">
        <v>8.6300000000000002E-2</v>
      </c>
      <c r="I238" s="320" t="s">
        <v>41</v>
      </c>
      <c r="J238" s="320" t="s">
        <v>635</v>
      </c>
      <c r="K238" s="321"/>
      <c r="L238" s="320"/>
      <c r="M238" s="321"/>
      <c r="N238" s="320"/>
      <c r="O238" s="322"/>
      <c r="DI238" s="230"/>
      <c r="DJ238" s="230"/>
      <c r="DK238" s="230" t="s">
        <v>634</v>
      </c>
      <c r="DL238" s="230" t="s">
        <v>5</v>
      </c>
      <c r="DM238" s="230" t="s">
        <v>5</v>
      </c>
      <c r="DS238" s="230"/>
    </row>
    <row r="239" spans="1:123" customFormat="1" ht="15" x14ac:dyDescent="0.25">
      <c r="A239" s="323"/>
      <c r="B239" s="324"/>
      <c r="C239" s="378"/>
      <c r="D239" s="461" t="s">
        <v>636</v>
      </c>
      <c r="E239" s="461"/>
      <c r="F239" s="461"/>
      <c r="G239" s="461"/>
      <c r="H239" s="461"/>
      <c r="I239" s="461"/>
      <c r="J239" s="461"/>
      <c r="K239" s="461"/>
      <c r="L239" s="461"/>
      <c r="M239" s="461"/>
      <c r="N239" s="461"/>
      <c r="O239" s="467"/>
      <c r="DI239" s="230"/>
      <c r="DJ239" s="230"/>
      <c r="DK239" s="230"/>
      <c r="DL239" s="230"/>
      <c r="DM239" s="230"/>
      <c r="DN239" s="229" t="s">
        <v>636</v>
      </c>
      <c r="DS239" s="230"/>
    </row>
    <row r="240" spans="1:123" customFormat="1" ht="33.75" x14ac:dyDescent="0.25">
      <c r="A240" s="325"/>
      <c r="B240" s="326"/>
      <c r="C240" s="327" t="s">
        <v>43</v>
      </c>
      <c r="D240" s="465" t="s">
        <v>44</v>
      </c>
      <c r="E240" s="465"/>
      <c r="F240" s="465"/>
      <c r="G240" s="465"/>
      <c r="H240" s="465"/>
      <c r="I240" s="465"/>
      <c r="J240" s="465"/>
      <c r="K240" s="465"/>
      <c r="L240" s="465"/>
      <c r="M240" s="465"/>
      <c r="N240" s="465"/>
      <c r="O240" s="466"/>
      <c r="DI240" s="230"/>
      <c r="DJ240" s="230"/>
      <c r="DK240" s="230"/>
      <c r="DL240" s="230"/>
      <c r="DM240" s="230"/>
      <c r="DO240" s="229" t="s">
        <v>44</v>
      </c>
      <c r="DS240" s="230"/>
    </row>
    <row r="241" spans="1:123" customFormat="1" ht="57" x14ac:dyDescent="0.25">
      <c r="A241" s="325"/>
      <c r="B241" s="326"/>
      <c r="C241" s="327" t="s">
        <v>45</v>
      </c>
      <c r="D241" s="465" t="s">
        <v>46</v>
      </c>
      <c r="E241" s="465"/>
      <c r="F241" s="465"/>
      <c r="G241" s="465"/>
      <c r="H241" s="465"/>
      <c r="I241" s="465"/>
      <c r="J241" s="465"/>
      <c r="K241" s="465"/>
      <c r="L241" s="465"/>
      <c r="M241" s="465"/>
      <c r="N241" s="465"/>
      <c r="O241" s="466"/>
      <c r="DI241" s="230"/>
      <c r="DJ241" s="230"/>
      <c r="DK241" s="230"/>
      <c r="DL241" s="230"/>
      <c r="DM241" s="230"/>
      <c r="DO241" s="229" t="s">
        <v>46</v>
      </c>
      <c r="DS241" s="230"/>
    </row>
    <row r="242" spans="1:123" customFormat="1" ht="15" x14ac:dyDescent="0.25">
      <c r="A242" s="325"/>
      <c r="B242" s="328"/>
      <c r="C242" s="327" t="s">
        <v>25</v>
      </c>
      <c r="D242" s="461" t="s">
        <v>48</v>
      </c>
      <c r="E242" s="461"/>
      <c r="F242" s="461"/>
      <c r="G242" s="329"/>
      <c r="H242" s="330"/>
      <c r="I242" s="330"/>
      <c r="J242" s="330"/>
      <c r="K242" s="348">
        <v>2347.36</v>
      </c>
      <c r="L242" s="354">
        <v>1.4375</v>
      </c>
      <c r="M242" s="331">
        <v>291.2</v>
      </c>
      <c r="N242" s="332">
        <v>14.01</v>
      </c>
      <c r="O242" s="333">
        <v>4079.71</v>
      </c>
      <c r="DI242" s="230"/>
      <c r="DJ242" s="230"/>
      <c r="DK242" s="230"/>
      <c r="DL242" s="230"/>
      <c r="DM242" s="230"/>
      <c r="DP242" s="229" t="s">
        <v>48</v>
      </c>
      <c r="DS242" s="230"/>
    </row>
    <row r="243" spans="1:123" customFormat="1" ht="15" x14ac:dyDescent="0.25">
      <c r="A243" s="325"/>
      <c r="B243" s="328"/>
      <c r="C243" s="327" t="s">
        <v>49</v>
      </c>
      <c r="D243" s="461" t="s">
        <v>50</v>
      </c>
      <c r="E243" s="461"/>
      <c r="F243" s="461"/>
      <c r="G243" s="329"/>
      <c r="H243" s="330"/>
      <c r="I243" s="330"/>
      <c r="J243" s="330"/>
      <c r="K243" s="331">
        <v>396.43</v>
      </c>
      <c r="L243" s="354">
        <v>1.4375</v>
      </c>
      <c r="M243" s="331">
        <v>49.18</v>
      </c>
      <c r="N243" s="332">
        <v>46.99</v>
      </c>
      <c r="O243" s="333">
        <v>2310.9699999999998</v>
      </c>
      <c r="DI243" s="230"/>
      <c r="DJ243" s="230"/>
      <c r="DK243" s="230"/>
      <c r="DL243" s="230"/>
      <c r="DM243" s="230"/>
      <c r="DP243" s="229" t="s">
        <v>50</v>
      </c>
      <c r="DS243" s="230"/>
    </row>
    <row r="244" spans="1:123" customFormat="1" ht="15" x14ac:dyDescent="0.25">
      <c r="A244" s="334"/>
      <c r="B244" s="328"/>
      <c r="C244" s="327"/>
      <c r="D244" s="461" t="s">
        <v>55</v>
      </c>
      <c r="E244" s="461"/>
      <c r="F244" s="461"/>
      <c r="G244" s="329" t="s">
        <v>54</v>
      </c>
      <c r="H244" s="332">
        <v>29.08</v>
      </c>
      <c r="I244" s="354">
        <v>1.4375</v>
      </c>
      <c r="J244" s="353">
        <v>3.6075558000000001</v>
      </c>
      <c r="K244" s="337"/>
      <c r="L244" s="330"/>
      <c r="M244" s="337"/>
      <c r="N244" s="330"/>
      <c r="O244" s="338"/>
      <c r="DI244" s="230"/>
      <c r="DJ244" s="230"/>
      <c r="DK244" s="230"/>
      <c r="DL244" s="230"/>
      <c r="DM244" s="230"/>
      <c r="DQ244" s="229" t="s">
        <v>55</v>
      </c>
      <c r="DS244" s="230"/>
    </row>
    <row r="245" spans="1:123" customFormat="1" ht="15" x14ac:dyDescent="0.25">
      <c r="A245" s="339"/>
      <c r="B245" s="329"/>
      <c r="C245" s="327"/>
      <c r="D245" s="463" t="s">
        <v>56</v>
      </c>
      <c r="E245" s="463"/>
      <c r="F245" s="463"/>
      <c r="G245" s="340"/>
      <c r="H245" s="341"/>
      <c r="I245" s="341"/>
      <c r="J245" s="341"/>
      <c r="K245" s="351">
        <v>2347.36</v>
      </c>
      <c r="L245" s="341"/>
      <c r="M245" s="342">
        <v>291.2</v>
      </c>
      <c r="N245" s="341"/>
      <c r="O245" s="343">
        <v>4079.71</v>
      </c>
      <c r="DI245" s="230"/>
      <c r="DJ245" s="230"/>
      <c r="DK245" s="230"/>
      <c r="DL245" s="230"/>
      <c r="DM245" s="230"/>
      <c r="DR245" s="229" t="s">
        <v>56</v>
      </c>
      <c r="DS245" s="230"/>
    </row>
    <row r="246" spans="1:123" customFormat="1" ht="15" x14ac:dyDescent="0.25">
      <c r="A246" s="334"/>
      <c r="B246" s="328"/>
      <c r="C246" s="327"/>
      <c r="D246" s="461" t="s">
        <v>57</v>
      </c>
      <c r="E246" s="461"/>
      <c r="F246" s="461"/>
      <c r="G246" s="329"/>
      <c r="H246" s="330"/>
      <c r="I246" s="330"/>
      <c r="J246" s="330"/>
      <c r="K246" s="337"/>
      <c r="L246" s="330"/>
      <c r="M246" s="331">
        <v>49.18</v>
      </c>
      <c r="N246" s="330"/>
      <c r="O246" s="333">
        <v>2310.9699999999998</v>
      </c>
      <c r="DI246" s="230"/>
      <c r="DJ246" s="230"/>
      <c r="DK246" s="230"/>
      <c r="DL246" s="230"/>
      <c r="DM246" s="230"/>
      <c r="DQ246" s="229" t="s">
        <v>57</v>
      </c>
      <c r="DS246" s="230"/>
    </row>
    <row r="247" spans="1:123" customFormat="1" ht="45" x14ac:dyDescent="0.25">
      <c r="A247" s="334"/>
      <c r="B247" s="328"/>
      <c r="C247" s="327" t="s">
        <v>637</v>
      </c>
      <c r="D247" s="461" t="s">
        <v>638</v>
      </c>
      <c r="E247" s="461"/>
      <c r="F247" s="461"/>
      <c r="G247" s="329" t="s">
        <v>58</v>
      </c>
      <c r="H247" s="335">
        <v>92</v>
      </c>
      <c r="I247" s="330"/>
      <c r="J247" s="335">
        <v>92</v>
      </c>
      <c r="K247" s="337"/>
      <c r="L247" s="330"/>
      <c r="M247" s="331">
        <v>45.25</v>
      </c>
      <c r="N247" s="330"/>
      <c r="O247" s="333">
        <v>2126.09</v>
      </c>
      <c r="DI247" s="230"/>
      <c r="DJ247" s="230"/>
      <c r="DK247" s="230"/>
      <c r="DL247" s="230"/>
      <c r="DM247" s="230"/>
      <c r="DQ247" s="229" t="s">
        <v>638</v>
      </c>
      <c r="DS247" s="230"/>
    </row>
    <row r="248" spans="1:123" customFormat="1" ht="90" x14ac:dyDescent="0.25">
      <c r="A248" s="334"/>
      <c r="B248" s="328"/>
      <c r="C248" s="327" t="s">
        <v>639</v>
      </c>
      <c r="D248" s="461" t="s">
        <v>640</v>
      </c>
      <c r="E248" s="461"/>
      <c r="F248" s="461"/>
      <c r="G248" s="329" t="s">
        <v>58</v>
      </c>
      <c r="H248" s="335">
        <v>46</v>
      </c>
      <c r="I248" s="332">
        <v>0.85</v>
      </c>
      <c r="J248" s="352">
        <v>39.1</v>
      </c>
      <c r="K248" s="337"/>
      <c r="L248" s="330"/>
      <c r="M248" s="331">
        <v>19.23</v>
      </c>
      <c r="N248" s="330"/>
      <c r="O248" s="349">
        <v>903.59</v>
      </c>
      <c r="DI248" s="230"/>
      <c r="DJ248" s="230"/>
      <c r="DK248" s="230"/>
      <c r="DL248" s="230"/>
      <c r="DM248" s="230"/>
      <c r="DQ248" s="229" t="s">
        <v>640</v>
      </c>
      <c r="DS248" s="230"/>
    </row>
    <row r="249" spans="1:123" customFormat="1" ht="15" x14ac:dyDescent="0.25">
      <c r="A249" s="325"/>
      <c r="B249" s="324"/>
      <c r="C249" s="378"/>
      <c r="D249" s="462" t="s">
        <v>59</v>
      </c>
      <c r="E249" s="462"/>
      <c r="F249" s="462"/>
      <c r="G249" s="320"/>
      <c r="H249" s="344"/>
      <c r="I249" s="344"/>
      <c r="J249" s="344"/>
      <c r="K249" s="345"/>
      <c r="L249" s="344"/>
      <c r="M249" s="356">
        <v>355.68</v>
      </c>
      <c r="N249" s="341"/>
      <c r="O249" s="347">
        <v>7109.39</v>
      </c>
      <c r="DI249" s="230"/>
      <c r="DJ249" s="230"/>
      <c r="DK249" s="230"/>
      <c r="DL249" s="230"/>
      <c r="DM249" s="230"/>
      <c r="DS249" s="230" t="s">
        <v>59</v>
      </c>
    </row>
    <row r="250" spans="1:123" customFormat="1" ht="34.5" x14ac:dyDescent="0.25">
      <c r="A250" s="319" t="s">
        <v>104</v>
      </c>
      <c r="B250" s="320" t="s">
        <v>106</v>
      </c>
      <c r="C250" s="377" t="s">
        <v>641</v>
      </c>
      <c r="D250" s="464" t="s">
        <v>642</v>
      </c>
      <c r="E250" s="464"/>
      <c r="F250" s="464"/>
      <c r="G250" s="320" t="s">
        <v>42</v>
      </c>
      <c r="H250" s="320">
        <v>8.6300000000000002E-2</v>
      </c>
      <c r="I250" s="320" t="s">
        <v>41</v>
      </c>
      <c r="J250" s="320" t="s">
        <v>635</v>
      </c>
      <c r="K250" s="321"/>
      <c r="L250" s="320"/>
      <c r="M250" s="321"/>
      <c r="N250" s="320"/>
      <c r="O250" s="322"/>
      <c r="DI250" s="230"/>
      <c r="DJ250" s="230"/>
      <c r="DK250" s="230" t="s">
        <v>642</v>
      </c>
      <c r="DL250" s="230" t="s">
        <v>5</v>
      </c>
      <c r="DM250" s="230" t="s">
        <v>5</v>
      </c>
      <c r="DS250" s="230"/>
    </row>
    <row r="251" spans="1:123" customFormat="1" ht="15" x14ac:dyDescent="0.25">
      <c r="A251" s="323"/>
      <c r="B251" s="324"/>
      <c r="C251" s="378"/>
      <c r="D251" s="461" t="s">
        <v>636</v>
      </c>
      <c r="E251" s="461"/>
      <c r="F251" s="461"/>
      <c r="G251" s="461"/>
      <c r="H251" s="461"/>
      <c r="I251" s="461"/>
      <c r="J251" s="461"/>
      <c r="K251" s="461"/>
      <c r="L251" s="461"/>
      <c r="M251" s="461"/>
      <c r="N251" s="461"/>
      <c r="O251" s="467"/>
      <c r="DI251" s="230"/>
      <c r="DJ251" s="230"/>
      <c r="DK251" s="230"/>
      <c r="DL251" s="230"/>
      <c r="DM251" s="230"/>
      <c r="DN251" s="229" t="s">
        <v>636</v>
      </c>
      <c r="DS251" s="230"/>
    </row>
    <row r="252" spans="1:123" customFormat="1" ht="15" x14ac:dyDescent="0.25">
      <c r="A252" s="325"/>
      <c r="B252" s="326"/>
      <c r="C252" s="327" t="s">
        <v>643</v>
      </c>
      <c r="D252" s="465" t="s">
        <v>644</v>
      </c>
      <c r="E252" s="465"/>
      <c r="F252" s="465"/>
      <c r="G252" s="465"/>
      <c r="H252" s="465"/>
      <c r="I252" s="465"/>
      <c r="J252" s="465"/>
      <c r="K252" s="465"/>
      <c r="L252" s="465"/>
      <c r="M252" s="465"/>
      <c r="N252" s="465"/>
      <c r="O252" s="466"/>
      <c r="DI252" s="230"/>
      <c r="DJ252" s="230"/>
      <c r="DK252" s="230"/>
      <c r="DL252" s="230"/>
      <c r="DM252" s="230"/>
      <c r="DO252" s="229" t="s">
        <v>644</v>
      </c>
      <c r="DS252" s="230"/>
    </row>
    <row r="253" spans="1:123" customFormat="1" ht="33.75" x14ac:dyDescent="0.25">
      <c r="A253" s="325"/>
      <c r="B253" s="326"/>
      <c r="C253" s="327" t="s">
        <v>43</v>
      </c>
      <c r="D253" s="465" t="s">
        <v>44</v>
      </c>
      <c r="E253" s="465"/>
      <c r="F253" s="465"/>
      <c r="G253" s="465"/>
      <c r="H253" s="465"/>
      <c r="I253" s="465"/>
      <c r="J253" s="465"/>
      <c r="K253" s="465"/>
      <c r="L253" s="465"/>
      <c r="M253" s="465"/>
      <c r="N253" s="465"/>
      <c r="O253" s="466"/>
      <c r="DI253" s="230"/>
      <c r="DJ253" s="230"/>
      <c r="DK253" s="230"/>
      <c r="DL253" s="230"/>
      <c r="DM253" s="230"/>
      <c r="DO253" s="229" t="s">
        <v>44</v>
      </c>
      <c r="DS253" s="230"/>
    </row>
    <row r="254" spans="1:123" customFormat="1" ht="57" x14ac:dyDescent="0.25">
      <c r="A254" s="325"/>
      <c r="B254" s="326"/>
      <c r="C254" s="327" t="s">
        <v>45</v>
      </c>
      <c r="D254" s="465" t="s">
        <v>46</v>
      </c>
      <c r="E254" s="465"/>
      <c r="F254" s="465"/>
      <c r="G254" s="465"/>
      <c r="H254" s="465"/>
      <c r="I254" s="465"/>
      <c r="J254" s="465"/>
      <c r="K254" s="465"/>
      <c r="L254" s="465"/>
      <c r="M254" s="465"/>
      <c r="N254" s="465"/>
      <c r="O254" s="466"/>
      <c r="DI254" s="230"/>
      <c r="DJ254" s="230"/>
      <c r="DK254" s="230"/>
      <c r="DL254" s="230"/>
      <c r="DM254" s="230"/>
      <c r="DO254" s="229" t="s">
        <v>46</v>
      </c>
      <c r="DS254" s="230"/>
    </row>
    <row r="255" spans="1:123" customFormat="1" ht="15" x14ac:dyDescent="0.25">
      <c r="A255" s="325"/>
      <c r="B255" s="328"/>
      <c r="C255" s="327" t="s">
        <v>25</v>
      </c>
      <c r="D255" s="461" t="s">
        <v>48</v>
      </c>
      <c r="E255" s="461"/>
      <c r="F255" s="461"/>
      <c r="G255" s="329"/>
      <c r="H255" s="330"/>
      <c r="I255" s="330"/>
      <c r="J255" s="330"/>
      <c r="K255" s="331">
        <v>386.42</v>
      </c>
      <c r="L255" s="354">
        <v>4.3125</v>
      </c>
      <c r="M255" s="331">
        <v>143.81</v>
      </c>
      <c r="N255" s="332">
        <v>14.01</v>
      </c>
      <c r="O255" s="333">
        <v>2014.78</v>
      </c>
      <c r="DI255" s="230"/>
      <c r="DJ255" s="230"/>
      <c r="DK255" s="230"/>
      <c r="DL255" s="230"/>
      <c r="DM255" s="230"/>
      <c r="DP255" s="229" t="s">
        <v>48</v>
      </c>
      <c r="DS255" s="230"/>
    </row>
    <row r="256" spans="1:123" customFormat="1" ht="15" x14ac:dyDescent="0.25">
      <c r="A256" s="325"/>
      <c r="B256" s="328"/>
      <c r="C256" s="327" t="s">
        <v>49</v>
      </c>
      <c r="D256" s="461" t="s">
        <v>50</v>
      </c>
      <c r="E256" s="461"/>
      <c r="F256" s="461"/>
      <c r="G256" s="329"/>
      <c r="H256" s="330"/>
      <c r="I256" s="330"/>
      <c r="J256" s="330"/>
      <c r="K256" s="331">
        <v>61.63</v>
      </c>
      <c r="L256" s="354">
        <v>4.3125</v>
      </c>
      <c r="M256" s="331">
        <v>22.94</v>
      </c>
      <c r="N256" s="332">
        <v>46.99</v>
      </c>
      <c r="O256" s="333">
        <v>1077.95</v>
      </c>
      <c r="DI256" s="230"/>
      <c r="DJ256" s="230"/>
      <c r="DK256" s="230"/>
      <c r="DL256" s="230"/>
      <c r="DM256" s="230"/>
      <c r="DP256" s="229" t="s">
        <v>50</v>
      </c>
      <c r="DS256" s="230"/>
    </row>
    <row r="257" spans="1:123" customFormat="1" ht="15" x14ac:dyDescent="0.25">
      <c r="A257" s="334"/>
      <c r="B257" s="328"/>
      <c r="C257" s="327"/>
      <c r="D257" s="461" t="s">
        <v>55</v>
      </c>
      <c r="E257" s="461"/>
      <c r="F257" s="461"/>
      <c r="G257" s="329" t="s">
        <v>54</v>
      </c>
      <c r="H257" s="332">
        <v>4.28</v>
      </c>
      <c r="I257" s="354">
        <v>4.3125</v>
      </c>
      <c r="J257" s="353">
        <v>1.5928823000000001</v>
      </c>
      <c r="K257" s="337"/>
      <c r="L257" s="330"/>
      <c r="M257" s="337"/>
      <c r="N257" s="330"/>
      <c r="O257" s="338"/>
      <c r="DI257" s="230"/>
      <c r="DJ257" s="230"/>
      <c r="DK257" s="230"/>
      <c r="DL257" s="230"/>
      <c r="DM257" s="230"/>
      <c r="DQ257" s="229" t="s">
        <v>55</v>
      </c>
      <c r="DS257" s="230"/>
    </row>
    <row r="258" spans="1:123" customFormat="1" ht="15" x14ac:dyDescent="0.25">
      <c r="A258" s="339"/>
      <c r="B258" s="329"/>
      <c r="C258" s="327"/>
      <c r="D258" s="463" t="s">
        <v>56</v>
      </c>
      <c r="E258" s="463"/>
      <c r="F258" s="463"/>
      <c r="G258" s="340"/>
      <c r="H258" s="341"/>
      <c r="I258" s="341"/>
      <c r="J258" s="341"/>
      <c r="K258" s="342">
        <v>386.42</v>
      </c>
      <c r="L258" s="341"/>
      <c r="M258" s="342">
        <v>143.81</v>
      </c>
      <c r="N258" s="341"/>
      <c r="O258" s="343">
        <v>2014.78</v>
      </c>
      <c r="DI258" s="230"/>
      <c r="DJ258" s="230"/>
      <c r="DK258" s="230"/>
      <c r="DL258" s="230"/>
      <c r="DM258" s="230"/>
      <c r="DR258" s="229" t="s">
        <v>56</v>
      </c>
      <c r="DS258" s="230"/>
    </row>
    <row r="259" spans="1:123" customFormat="1" ht="15" x14ac:dyDescent="0.25">
      <c r="A259" s="334"/>
      <c r="B259" s="328"/>
      <c r="C259" s="327"/>
      <c r="D259" s="461" t="s">
        <v>57</v>
      </c>
      <c r="E259" s="461"/>
      <c r="F259" s="461"/>
      <c r="G259" s="329"/>
      <c r="H259" s="330"/>
      <c r="I259" s="330"/>
      <c r="J259" s="330"/>
      <c r="K259" s="337"/>
      <c r="L259" s="330"/>
      <c r="M259" s="331">
        <v>22.94</v>
      </c>
      <c r="N259" s="330"/>
      <c r="O259" s="333">
        <v>1077.95</v>
      </c>
      <c r="DI259" s="230"/>
      <c r="DJ259" s="230"/>
      <c r="DK259" s="230"/>
      <c r="DL259" s="230"/>
      <c r="DM259" s="230"/>
      <c r="DQ259" s="229" t="s">
        <v>57</v>
      </c>
      <c r="DS259" s="230"/>
    </row>
    <row r="260" spans="1:123" customFormat="1" ht="45" x14ac:dyDescent="0.25">
      <c r="A260" s="334"/>
      <c r="B260" s="328"/>
      <c r="C260" s="327" t="s">
        <v>637</v>
      </c>
      <c r="D260" s="461" t="s">
        <v>638</v>
      </c>
      <c r="E260" s="461"/>
      <c r="F260" s="461"/>
      <c r="G260" s="329" t="s">
        <v>58</v>
      </c>
      <c r="H260" s="335">
        <v>92</v>
      </c>
      <c r="I260" s="330"/>
      <c r="J260" s="335">
        <v>92</v>
      </c>
      <c r="K260" s="337"/>
      <c r="L260" s="330"/>
      <c r="M260" s="331">
        <v>21.1</v>
      </c>
      <c r="N260" s="330"/>
      <c r="O260" s="349">
        <v>991.71</v>
      </c>
      <c r="DI260" s="230"/>
      <c r="DJ260" s="230"/>
      <c r="DK260" s="230"/>
      <c r="DL260" s="230"/>
      <c r="DM260" s="230"/>
      <c r="DQ260" s="229" t="s">
        <v>638</v>
      </c>
      <c r="DS260" s="230"/>
    </row>
    <row r="261" spans="1:123" customFormat="1" ht="90" x14ac:dyDescent="0.25">
      <c r="A261" s="334"/>
      <c r="B261" s="328"/>
      <c r="C261" s="327" t="s">
        <v>639</v>
      </c>
      <c r="D261" s="461" t="s">
        <v>640</v>
      </c>
      <c r="E261" s="461"/>
      <c r="F261" s="461"/>
      <c r="G261" s="329" t="s">
        <v>58</v>
      </c>
      <c r="H261" s="335">
        <v>46</v>
      </c>
      <c r="I261" s="332">
        <v>0.85</v>
      </c>
      <c r="J261" s="352">
        <v>39.1</v>
      </c>
      <c r="K261" s="337"/>
      <c r="L261" s="330"/>
      <c r="M261" s="331">
        <v>8.9700000000000006</v>
      </c>
      <c r="N261" s="330"/>
      <c r="O261" s="349">
        <v>421.48</v>
      </c>
      <c r="DI261" s="230"/>
      <c r="DJ261" s="230"/>
      <c r="DK261" s="230"/>
      <c r="DL261" s="230"/>
      <c r="DM261" s="230"/>
      <c r="DQ261" s="229" t="s">
        <v>640</v>
      </c>
      <c r="DS261" s="230"/>
    </row>
    <row r="262" spans="1:123" customFormat="1" ht="15" x14ac:dyDescent="0.25">
      <c r="A262" s="325"/>
      <c r="B262" s="324"/>
      <c r="C262" s="378"/>
      <c r="D262" s="462" t="s">
        <v>59</v>
      </c>
      <c r="E262" s="462"/>
      <c r="F262" s="462"/>
      <c r="G262" s="320"/>
      <c r="H262" s="344"/>
      <c r="I262" s="344"/>
      <c r="J262" s="344"/>
      <c r="K262" s="345"/>
      <c r="L262" s="344"/>
      <c r="M262" s="356">
        <v>173.88</v>
      </c>
      <c r="N262" s="341"/>
      <c r="O262" s="347">
        <v>3427.97</v>
      </c>
      <c r="DI262" s="230"/>
      <c r="DJ262" s="230"/>
      <c r="DK262" s="230"/>
      <c r="DL262" s="230"/>
      <c r="DM262" s="230"/>
      <c r="DS262" s="230" t="s">
        <v>59</v>
      </c>
    </row>
    <row r="263" spans="1:123" customFormat="1" ht="34.5" x14ac:dyDescent="0.25">
      <c r="A263" s="319" t="s">
        <v>105</v>
      </c>
      <c r="B263" s="320" t="s">
        <v>107</v>
      </c>
      <c r="C263" s="377" t="s">
        <v>645</v>
      </c>
      <c r="D263" s="464" t="s">
        <v>646</v>
      </c>
      <c r="E263" s="464"/>
      <c r="F263" s="464"/>
      <c r="G263" s="320" t="s">
        <v>247</v>
      </c>
      <c r="H263" s="320">
        <v>0.80869999999999997</v>
      </c>
      <c r="I263" s="320" t="s">
        <v>41</v>
      </c>
      <c r="J263" s="320" t="s">
        <v>647</v>
      </c>
      <c r="K263" s="321"/>
      <c r="L263" s="320"/>
      <c r="M263" s="321"/>
      <c r="N263" s="320"/>
      <c r="O263" s="322"/>
      <c r="DI263" s="230"/>
      <c r="DJ263" s="230"/>
      <c r="DK263" s="230" t="s">
        <v>646</v>
      </c>
      <c r="DL263" s="230" t="s">
        <v>5</v>
      </c>
      <c r="DM263" s="230" t="s">
        <v>5</v>
      </c>
      <c r="DS263" s="230"/>
    </row>
    <row r="264" spans="1:123" customFormat="1" ht="15" x14ac:dyDescent="0.25">
      <c r="A264" s="323"/>
      <c r="B264" s="324"/>
      <c r="C264" s="378"/>
      <c r="D264" s="461" t="s">
        <v>648</v>
      </c>
      <c r="E264" s="461"/>
      <c r="F264" s="461"/>
      <c r="G264" s="461"/>
      <c r="H264" s="461"/>
      <c r="I264" s="461"/>
      <c r="J264" s="461"/>
      <c r="K264" s="461"/>
      <c r="L264" s="461"/>
      <c r="M264" s="461"/>
      <c r="N264" s="461"/>
      <c r="O264" s="467"/>
      <c r="DI264" s="230"/>
      <c r="DJ264" s="230"/>
      <c r="DK264" s="230"/>
      <c r="DL264" s="230"/>
      <c r="DM264" s="230"/>
      <c r="DN264" s="229" t="s">
        <v>648</v>
      </c>
      <c r="DS264" s="230"/>
    </row>
    <row r="265" spans="1:123" customFormat="1" ht="33.75" x14ac:dyDescent="0.25">
      <c r="A265" s="325"/>
      <c r="B265" s="326"/>
      <c r="C265" s="327" t="s">
        <v>43</v>
      </c>
      <c r="D265" s="465" t="s">
        <v>44</v>
      </c>
      <c r="E265" s="465"/>
      <c r="F265" s="465"/>
      <c r="G265" s="465"/>
      <c r="H265" s="465"/>
      <c r="I265" s="465"/>
      <c r="J265" s="465"/>
      <c r="K265" s="465"/>
      <c r="L265" s="465"/>
      <c r="M265" s="465"/>
      <c r="N265" s="465"/>
      <c r="O265" s="466"/>
      <c r="DI265" s="230"/>
      <c r="DJ265" s="230"/>
      <c r="DK265" s="230"/>
      <c r="DL265" s="230"/>
      <c r="DM265" s="230"/>
      <c r="DO265" s="229" t="s">
        <v>44</v>
      </c>
      <c r="DS265" s="230"/>
    </row>
    <row r="266" spans="1:123" customFormat="1" ht="57" x14ac:dyDescent="0.25">
      <c r="A266" s="325"/>
      <c r="B266" s="326"/>
      <c r="C266" s="327" t="s">
        <v>45</v>
      </c>
      <c r="D266" s="465" t="s">
        <v>46</v>
      </c>
      <c r="E266" s="465"/>
      <c r="F266" s="465"/>
      <c r="G266" s="465"/>
      <c r="H266" s="465"/>
      <c r="I266" s="465"/>
      <c r="J266" s="465"/>
      <c r="K266" s="465"/>
      <c r="L266" s="465"/>
      <c r="M266" s="465"/>
      <c r="N266" s="465"/>
      <c r="O266" s="466"/>
      <c r="DI266" s="230"/>
      <c r="DJ266" s="230"/>
      <c r="DK266" s="230"/>
      <c r="DL266" s="230"/>
      <c r="DM266" s="230"/>
      <c r="DO266" s="229" t="s">
        <v>46</v>
      </c>
      <c r="DS266" s="230"/>
    </row>
    <row r="267" spans="1:123" customFormat="1" ht="15" x14ac:dyDescent="0.25">
      <c r="A267" s="325"/>
      <c r="B267" s="328"/>
      <c r="C267" s="327" t="s">
        <v>41</v>
      </c>
      <c r="D267" s="461" t="s">
        <v>47</v>
      </c>
      <c r="E267" s="461"/>
      <c r="F267" s="461"/>
      <c r="G267" s="329"/>
      <c r="H267" s="330"/>
      <c r="I267" s="330"/>
      <c r="J267" s="330"/>
      <c r="K267" s="331">
        <v>219.94</v>
      </c>
      <c r="L267" s="354">
        <v>1.3225</v>
      </c>
      <c r="M267" s="331">
        <v>235.23</v>
      </c>
      <c r="N267" s="332">
        <v>46.99</v>
      </c>
      <c r="O267" s="333">
        <v>11053.46</v>
      </c>
      <c r="DI267" s="230"/>
      <c r="DJ267" s="230"/>
      <c r="DK267" s="230"/>
      <c r="DL267" s="230"/>
      <c r="DM267" s="230"/>
      <c r="DP267" s="229" t="s">
        <v>47</v>
      </c>
      <c r="DS267" s="230"/>
    </row>
    <row r="268" spans="1:123" customFormat="1" ht="15" x14ac:dyDescent="0.25">
      <c r="A268" s="325"/>
      <c r="B268" s="328"/>
      <c r="C268" s="327" t="s">
        <v>25</v>
      </c>
      <c r="D268" s="461" t="s">
        <v>48</v>
      </c>
      <c r="E268" s="461"/>
      <c r="F268" s="461"/>
      <c r="G268" s="329"/>
      <c r="H268" s="330"/>
      <c r="I268" s="330"/>
      <c r="J268" s="330"/>
      <c r="K268" s="331">
        <v>557.59</v>
      </c>
      <c r="L268" s="354">
        <v>1.4375</v>
      </c>
      <c r="M268" s="331">
        <v>648.20000000000005</v>
      </c>
      <c r="N268" s="332">
        <v>14.01</v>
      </c>
      <c r="O268" s="333">
        <v>9081.2800000000007</v>
      </c>
      <c r="DI268" s="230"/>
      <c r="DJ268" s="230"/>
      <c r="DK268" s="230"/>
      <c r="DL268" s="230"/>
      <c r="DM268" s="230"/>
      <c r="DP268" s="229" t="s">
        <v>48</v>
      </c>
      <c r="DS268" s="230"/>
    </row>
    <row r="269" spans="1:123" customFormat="1" ht="15" x14ac:dyDescent="0.25">
      <c r="A269" s="325"/>
      <c r="B269" s="328"/>
      <c r="C269" s="327" t="s">
        <v>49</v>
      </c>
      <c r="D269" s="461" t="s">
        <v>50</v>
      </c>
      <c r="E269" s="461"/>
      <c r="F269" s="461"/>
      <c r="G269" s="329"/>
      <c r="H269" s="330"/>
      <c r="I269" s="330"/>
      <c r="J269" s="330"/>
      <c r="K269" s="331">
        <v>51.27</v>
      </c>
      <c r="L269" s="354">
        <v>1.4375</v>
      </c>
      <c r="M269" s="331">
        <v>59.6</v>
      </c>
      <c r="N269" s="332">
        <v>46.99</v>
      </c>
      <c r="O269" s="333">
        <v>2800.6</v>
      </c>
      <c r="DI269" s="230"/>
      <c r="DJ269" s="230"/>
      <c r="DK269" s="230"/>
      <c r="DL269" s="230"/>
      <c r="DM269" s="230"/>
      <c r="DP269" s="229" t="s">
        <v>50</v>
      </c>
      <c r="DS269" s="230"/>
    </row>
    <row r="270" spans="1:123" customFormat="1" ht="15" x14ac:dyDescent="0.25">
      <c r="A270" s="325"/>
      <c r="B270" s="328"/>
      <c r="C270" s="327" t="s">
        <v>51</v>
      </c>
      <c r="D270" s="461" t="s">
        <v>52</v>
      </c>
      <c r="E270" s="461"/>
      <c r="F270" s="461"/>
      <c r="G270" s="329"/>
      <c r="H270" s="330"/>
      <c r="I270" s="330"/>
      <c r="J270" s="330"/>
      <c r="K270" s="331">
        <v>0.78</v>
      </c>
      <c r="L270" s="330"/>
      <c r="M270" s="331">
        <v>0.63</v>
      </c>
      <c r="N270" s="332">
        <v>8.75</v>
      </c>
      <c r="O270" s="349">
        <v>5.51</v>
      </c>
      <c r="DI270" s="230"/>
      <c r="DJ270" s="230"/>
      <c r="DK270" s="230"/>
      <c r="DL270" s="230"/>
      <c r="DM270" s="230"/>
      <c r="DP270" s="229" t="s">
        <v>52</v>
      </c>
      <c r="DS270" s="230"/>
    </row>
    <row r="271" spans="1:123" customFormat="1" ht="15" x14ac:dyDescent="0.25">
      <c r="A271" s="334"/>
      <c r="B271" s="328"/>
      <c r="C271" s="327"/>
      <c r="D271" s="461" t="s">
        <v>53</v>
      </c>
      <c r="E271" s="461"/>
      <c r="F271" s="461"/>
      <c r="G271" s="329" t="s">
        <v>54</v>
      </c>
      <c r="H271" s="352">
        <v>27.7</v>
      </c>
      <c r="I271" s="354">
        <v>1.3225</v>
      </c>
      <c r="J271" s="353">
        <v>29.625309300000001</v>
      </c>
      <c r="K271" s="337"/>
      <c r="L271" s="330"/>
      <c r="M271" s="337"/>
      <c r="N271" s="330"/>
      <c r="O271" s="338"/>
      <c r="DI271" s="230"/>
      <c r="DJ271" s="230"/>
      <c r="DK271" s="230"/>
      <c r="DL271" s="230"/>
      <c r="DM271" s="230"/>
      <c r="DQ271" s="229" t="s">
        <v>53</v>
      </c>
      <c r="DS271" s="230"/>
    </row>
    <row r="272" spans="1:123" customFormat="1" ht="15" x14ac:dyDescent="0.25">
      <c r="A272" s="334"/>
      <c r="B272" s="328"/>
      <c r="C272" s="327"/>
      <c r="D272" s="461" t="s">
        <v>55</v>
      </c>
      <c r="E272" s="461"/>
      <c r="F272" s="461"/>
      <c r="G272" s="329" t="s">
        <v>54</v>
      </c>
      <c r="H272" s="332">
        <v>3.84</v>
      </c>
      <c r="I272" s="354">
        <v>1.4375</v>
      </c>
      <c r="J272" s="355">
        <v>4.4640240000000002</v>
      </c>
      <c r="K272" s="337"/>
      <c r="L272" s="330"/>
      <c r="M272" s="337"/>
      <c r="N272" s="330"/>
      <c r="O272" s="338"/>
      <c r="DI272" s="230"/>
      <c r="DJ272" s="230"/>
      <c r="DK272" s="230"/>
      <c r="DL272" s="230"/>
      <c r="DM272" s="230"/>
      <c r="DQ272" s="229" t="s">
        <v>55</v>
      </c>
      <c r="DS272" s="230"/>
    </row>
    <row r="273" spans="1:123" customFormat="1" ht="15" x14ac:dyDescent="0.25">
      <c r="A273" s="339"/>
      <c r="B273" s="329"/>
      <c r="C273" s="327"/>
      <c r="D273" s="463" t="s">
        <v>56</v>
      </c>
      <c r="E273" s="463"/>
      <c r="F273" s="463"/>
      <c r="G273" s="340"/>
      <c r="H273" s="341"/>
      <c r="I273" s="341"/>
      <c r="J273" s="341"/>
      <c r="K273" s="342">
        <v>778.31</v>
      </c>
      <c r="L273" s="341"/>
      <c r="M273" s="342">
        <v>884.06</v>
      </c>
      <c r="N273" s="341"/>
      <c r="O273" s="343">
        <v>20140.25</v>
      </c>
      <c r="DI273" s="230"/>
      <c r="DJ273" s="230"/>
      <c r="DK273" s="230"/>
      <c r="DL273" s="230"/>
      <c r="DM273" s="230"/>
      <c r="DR273" s="229" t="s">
        <v>56</v>
      </c>
      <c r="DS273" s="230"/>
    </row>
    <row r="274" spans="1:123" customFormat="1" ht="15" x14ac:dyDescent="0.25">
      <c r="A274" s="334"/>
      <c r="B274" s="328"/>
      <c r="C274" s="327"/>
      <c r="D274" s="461" t="s">
        <v>57</v>
      </c>
      <c r="E274" s="461"/>
      <c r="F274" s="461"/>
      <c r="G274" s="329"/>
      <c r="H274" s="330"/>
      <c r="I274" s="330"/>
      <c r="J274" s="330"/>
      <c r="K274" s="337"/>
      <c r="L274" s="330"/>
      <c r="M274" s="331">
        <v>294.83</v>
      </c>
      <c r="N274" s="330"/>
      <c r="O274" s="333">
        <v>13854.06</v>
      </c>
      <c r="DI274" s="230"/>
      <c r="DJ274" s="230"/>
      <c r="DK274" s="230"/>
      <c r="DL274" s="230"/>
      <c r="DM274" s="230"/>
      <c r="DQ274" s="229" t="s">
        <v>57</v>
      </c>
      <c r="DS274" s="230"/>
    </row>
    <row r="275" spans="1:123" customFormat="1" ht="78.75" x14ac:dyDescent="0.25">
      <c r="A275" s="334"/>
      <c r="B275" s="328"/>
      <c r="C275" s="327" t="s">
        <v>222</v>
      </c>
      <c r="D275" s="461" t="s">
        <v>223</v>
      </c>
      <c r="E275" s="461"/>
      <c r="F275" s="461"/>
      <c r="G275" s="329" t="s">
        <v>58</v>
      </c>
      <c r="H275" s="335">
        <v>147</v>
      </c>
      <c r="I275" s="330"/>
      <c r="J275" s="335">
        <v>147</v>
      </c>
      <c r="K275" s="337"/>
      <c r="L275" s="330"/>
      <c r="M275" s="331">
        <v>433.4</v>
      </c>
      <c r="N275" s="330"/>
      <c r="O275" s="333">
        <v>20365.47</v>
      </c>
      <c r="DI275" s="230"/>
      <c r="DJ275" s="230"/>
      <c r="DK275" s="230"/>
      <c r="DL275" s="230"/>
      <c r="DM275" s="230"/>
      <c r="DQ275" s="229" t="s">
        <v>223</v>
      </c>
      <c r="DS275" s="230"/>
    </row>
    <row r="276" spans="1:123" customFormat="1" ht="123.75" x14ac:dyDescent="0.25">
      <c r="A276" s="334"/>
      <c r="B276" s="328"/>
      <c r="C276" s="327" t="s">
        <v>224</v>
      </c>
      <c r="D276" s="461" t="s">
        <v>225</v>
      </c>
      <c r="E276" s="461"/>
      <c r="F276" s="461"/>
      <c r="G276" s="329" t="s">
        <v>58</v>
      </c>
      <c r="H276" s="335">
        <v>134</v>
      </c>
      <c r="I276" s="332">
        <v>0.85</v>
      </c>
      <c r="J276" s="352">
        <v>113.9</v>
      </c>
      <c r="K276" s="337"/>
      <c r="L276" s="330"/>
      <c r="M276" s="331">
        <v>335.81</v>
      </c>
      <c r="N276" s="330"/>
      <c r="O276" s="333">
        <v>15779.77</v>
      </c>
      <c r="DI276" s="230"/>
      <c r="DJ276" s="230"/>
      <c r="DK276" s="230"/>
      <c r="DL276" s="230"/>
      <c r="DM276" s="230"/>
      <c r="DQ276" s="229" t="s">
        <v>225</v>
      </c>
      <c r="DS276" s="230"/>
    </row>
    <row r="277" spans="1:123" customFormat="1" ht="15" x14ac:dyDescent="0.25">
      <c r="A277" s="325"/>
      <c r="B277" s="324"/>
      <c r="C277" s="378"/>
      <c r="D277" s="462" t="s">
        <v>59</v>
      </c>
      <c r="E277" s="462"/>
      <c r="F277" s="462"/>
      <c r="G277" s="320"/>
      <c r="H277" s="344"/>
      <c r="I277" s="344"/>
      <c r="J277" s="344"/>
      <c r="K277" s="345"/>
      <c r="L277" s="344"/>
      <c r="M277" s="346">
        <v>1653.27</v>
      </c>
      <c r="N277" s="341"/>
      <c r="O277" s="347">
        <v>56285.49</v>
      </c>
      <c r="DI277" s="230"/>
      <c r="DJ277" s="230"/>
      <c r="DK277" s="230"/>
      <c r="DL277" s="230"/>
      <c r="DM277" s="230"/>
      <c r="DS277" s="230" t="s">
        <v>59</v>
      </c>
    </row>
    <row r="278" spans="1:123" customFormat="1" ht="33.75" x14ac:dyDescent="0.25">
      <c r="A278" s="319" t="s">
        <v>106</v>
      </c>
      <c r="B278" s="320" t="s">
        <v>108</v>
      </c>
      <c r="C278" s="377" t="s">
        <v>649</v>
      </c>
      <c r="D278" s="464" t="s">
        <v>650</v>
      </c>
      <c r="E278" s="464"/>
      <c r="F278" s="464"/>
      <c r="G278" s="320" t="s">
        <v>651</v>
      </c>
      <c r="H278" s="320">
        <v>889.57</v>
      </c>
      <c r="I278" s="320" t="s">
        <v>41</v>
      </c>
      <c r="J278" s="320" t="s">
        <v>652</v>
      </c>
      <c r="K278" s="321" t="s">
        <v>653</v>
      </c>
      <c r="L278" s="320"/>
      <c r="M278" s="321" t="s">
        <v>654</v>
      </c>
      <c r="N278" s="320" t="s">
        <v>325</v>
      </c>
      <c r="O278" s="322" t="s">
        <v>655</v>
      </c>
      <c r="DI278" s="230"/>
      <c r="DJ278" s="230"/>
      <c r="DK278" s="230" t="s">
        <v>650</v>
      </c>
      <c r="DL278" s="230" t="s">
        <v>5</v>
      </c>
      <c r="DM278" s="230" t="s">
        <v>5</v>
      </c>
      <c r="DS278" s="230"/>
    </row>
    <row r="279" spans="1:123" customFormat="1" ht="15" x14ac:dyDescent="0.25">
      <c r="A279" s="323"/>
      <c r="B279" s="324"/>
      <c r="C279" s="378"/>
      <c r="D279" s="461" t="s">
        <v>656</v>
      </c>
      <c r="E279" s="461"/>
      <c r="F279" s="461"/>
      <c r="G279" s="461"/>
      <c r="H279" s="461"/>
      <c r="I279" s="461"/>
      <c r="J279" s="461"/>
      <c r="K279" s="461"/>
      <c r="L279" s="461"/>
      <c r="M279" s="461"/>
      <c r="N279" s="461"/>
      <c r="O279" s="467"/>
      <c r="DI279" s="230"/>
      <c r="DJ279" s="230"/>
      <c r="DK279" s="230"/>
      <c r="DL279" s="230"/>
      <c r="DM279" s="230"/>
      <c r="DN279" s="229" t="s">
        <v>656</v>
      </c>
      <c r="DS279" s="230"/>
    </row>
    <row r="280" spans="1:123" customFormat="1" ht="15" x14ac:dyDescent="0.25">
      <c r="A280" s="325"/>
      <c r="B280" s="324"/>
      <c r="C280" s="378"/>
      <c r="D280" s="462" t="s">
        <v>59</v>
      </c>
      <c r="E280" s="462"/>
      <c r="F280" s="462"/>
      <c r="G280" s="320"/>
      <c r="H280" s="344"/>
      <c r="I280" s="344"/>
      <c r="J280" s="344"/>
      <c r="K280" s="345"/>
      <c r="L280" s="344"/>
      <c r="M280" s="346">
        <v>9927.6</v>
      </c>
      <c r="N280" s="341"/>
      <c r="O280" s="347">
        <v>86866.5</v>
      </c>
      <c r="DI280" s="230"/>
      <c r="DJ280" s="230"/>
      <c r="DK280" s="230"/>
      <c r="DL280" s="230"/>
      <c r="DM280" s="230"/>
      <c r="DS280" s="230" t="s">
        <v>59</v>
      </c>
    </row>
    <row r="281" spans="1:123" customFormat="1" ht="34.5" x14ac:dyDescent="0.25">
      <c r="A281" s="319" t="s">
        <v>107</v>
      </c>
      <c r="B281" s="320" t="s">
        <v>109</v>
      </c>
      <c r="C281" s="377" t="s">
        <v>346</v>
      </c>
      <c r="D281" s="464" t="s">
        <v>347</v>
      </c>
      <c r="E281" s="464"/>
      <c r="F281" s="464"/>
      <c r="G281" s="320" t="s">
        <v>60</v>
      </c>
      <c r="H281" s="320">
        <v>1.7262999999999999</v>
      </c>
      <c r="I281" s="320" t="s">
        <v>41</v>
      </c>
      <c r="J281" s="320" t="s">
        <v>657</v>
      </c>
      <c r="K281" s="321"/>
      <c r="L281" s="320"/>
      <c r="M281" s="321"/>
      <c r="N281" s="320"/>
      <c r="O281" s="322"/>
      <c r="DI281" s="230"/>
      <c r="DJ281" s="230"/>
      <c r="DK281" s="230" t="s">
        <v>347</v>
      </c>
      <c r="DL281" s="230" t="s">
        <v>5</v>
      </c>
      <c r="DM281" s="230" t="s">
        <v>5</v>
      </c>
      <c r="DS281" s="230"/>
    </row>
    <row r="282" spans="1:123" customFormat="1" ht="15" x14ac:dyDescent="0.25">
      <c r="A282" s="323"/>
      <c r="B282" s="324"/>
      <c r="C282" s="378"/>
      <c r="D282" s="461" t="s">
        <v>658</v>
      </c>
      <c r="E282" s="461"/>
      <c r="F282" s="461"/>
      <c r="G282" s="461"/>
      <c r="H282" s="461"/>
      <c r="I282" s="461"/>
      <c r="J282" s="461"/>
      <c r="K282" s="461"/>
      <c r="L282" s="461"/>
      <c r="M282" s="461"/>
      <c r="N282" s="461"/>
      <c r="O282" s="467"/>
      <c r="DI282" s="230"/>
      <c r="DJ282" s="230"/>
      <c r="DK282" s="230"/>
      <c r="DL282" s="230"/>
      <c r="DM282" s="230"/>
      <c r="DN282" s="229" t="s">
        <v>658</v>
      </c>
      <c r="DS282" s="230"/>
    </row>
    <row r="283" spans="1:123" customFormat="1" ht="33.75" x14ac:dyDescent="0.25">
      <c r="A283" s="325"/>
      <c r="B283" s="326"/>
      <c r="C283" s="327" t="s">
        <v>43</v>
      </c>
      <c r="D283" s="465" t="s">
        <v>44</v>
      </c>
      <c r="E283" s="465"/>
      <c r="F283" s="465"/>
      <c r="G283" s="465"/>
      <c r="H283" s="465"/>
      <c r="I283" s="465"/>
      <c r="J283" s="465"/>
      <c r="K283" s="465"/>
      <c r="L283" s="465"/>
      <c r="M283" s="465"/>
      <c r="N283" s="465"/>
      <c r="O283" s="466"/>
      <c r="DI283" s="230"/>
      <c r="DJ283" s="230"/>
      <c r="DK283" s="230"/>
      <c r="DL283" s="230"/>
      <c r="DM283" s="230"/>
      <c r="DO283" s="229" t="s">
        <v>44</v>
      </c>
      <c r="DS283" s="230"/>
    </row>
    <row r="284" spans="1:123" customFormat="1" ht="57" x14ac:dyDescent="0.25">
      <c r="A284" s="325"/>
      <c r="B284" s="326"/>
      <c r="C284" s="327" t="s">
        <v>45</v>
      </c>
      <c r="D284" s="465" t="s">
        <v>46</v>
      </c>
      <c r="E284" s="465"/>
      <c r="F284" s="465"/>
      <c r="G284" s="465"/>
      <c r="H284" s="465"/>
      <c r="I284" s="465"/>
      <c r="J284" s="465"/>
      <c r="K284" s="465"/>
      <c r="L284" s="465"/>
      <c r="M284" s="465"/>
      <c r="N284" s="465"/>
      <c r="O284" s="466"/>
      <c r="DI284" s="230"/>
      <c r="DJ284" s="230"/>
      <c r="DK284" s="230"/>
      <c r="DL284" s="230"/>
      <c r="DM284" s="230"/>
      <c r="DO284" s="229" t="s">
        <v>46</v>
      </c>
      <c r="DS284" s="230"/>
    </row>
    <row r="285" spans="1:123" customFormat="1" ht="15" x14ac:dyDescent="0.25">
      <c r="A285" s="325"/>
      <c r="B285" s="328"/>
      <c r="C285" s="327" t="s">
        <v>41</v>
      </c>
      <c r="D285" s="461" t="s">
        <v>47</v>
      </c>
      <c r="E285" s="461"/>
      <c r="F285" s="461"/>
      <c r="G285" s="329"/>
      <c r="H285" s="330"/>
      <c r="I285" s="330"/>
      <c r="J285" s="330"/>
      <c r="K285" s="331">
        <v>115.49</v>
      </c>
      <c r="L285" s="354">
        <v>1.3225</v>
      </c>
      <c r="M285" s="331">
        <v>263.67</v>
      </c>
      <c r="N285" s="332">
        <v>46.99</v>
      </c>
      <c r="O285" s="333">
        <v>12389.85</v>
      </c>
      <c r="DI285" s="230"/>
      <c r="DJ285" s="230"/>
      <c r="DK285" s="230"/>
      <c r="DL285" s="230"/>
      <c r="DM285" s="230"/>
      <c r="DP285" s="229" t="s">
        <v>47</v>
      </c>
      <c r="DS285" s="230"/>
    </row>
    <row r="286" spans="1:123" customFormat="1" ht="15" x14ac:dyDescent="0.25">
      <c r="A286" s="325"/>
      <c r="B286" s="328"/>
      <c r="C286" s="327" t="s">
        <v>25</v>
      </c>
      <c r="D286" s="461" t="s">
        <v>48</v>
      </c>
      <c r="E286" s="461"/>
      <c r="F286" s="461"/>
      <c r="G286" s="329"/>
      <c r="H286" s="330"/>
      <c r="I286" s="330"/>
      <c r="J286" s="330"/>
      <c r="K286" s="348">
        <v>3262.79</v>
      </c>
      <c r="L286" s="354">
        <v>1.4375</v>
      </c>
      <c r="M286" s="348">
        <v>8096.8</v>
      </c>
      <c r="N286" s="332">
        <v>14.01</v>
      </c>
      <c r="O286" s="333">
        <v>113436.17</v>
      </c>
      <c r="DI286" s="230"/>
      <c r="DJ286" s="230"/>
      <c r="DK286" s="230"/>
      <c r="DL286" s="230"/>
      <c r="DM286" s="230"/>
      <c r="DP286" s="229" t="s">
        <v>48</v>
      </c>
      <c r="DS286" s="230"/>
    </row>
    <row r="287" spans="1:123" customFormat="1" ht="15" x14ac:dyDescent="0.25">
      <c r="A287" s="325"/>
      <c r="B287" s="328"/>
      <c r="C287" s="327" t="s">
        <v>49</v>
      </c>
      <c r="D287" s="461" t="s">
        <v>50</v>
      </c>
      <c r="E287" s="461"/>
      <c r="F287" s="461"/>
      <c r="G287" s="329"/>
      <c r="H287" s="330"/>
      <c r="I287" s="330"/>
      <c r="J287" s="330"/>
      <c r="K287" s="331">
        <v>171.22</v>
      </c>
      <c r="L287" s="354">
        <v>1.4375</v>
      </c>
      <c r="M287" s="331">
        <v>424.89</v>
      </c>
      <c r="N287" s="332">
        <v>46.99</v>
      </c>
      <c r="O287" s="333">
        <v>19965.580000000002</v>
      </c>
      <c r="DI287" s="230"/>
      <c r="DJ287" s="230"/>
      <c r="DK287" s="230"/>
      <c r="DL287" s="230"/>
      <c r="DM287" s="230"/>
      <c r="DP287" s="229" t="s">
        <v>50</v>
      </c>
      <c r="DS287" s="230"/>
    </row>
    <row r="288" spans="1:123" customFormat="1" ht="15" x14ac:dyDescent="0.25">
      <c r="A288" s="325"/>
      <c r="B288" s="328"/>
      <c r="C288" s="327" t="s">
        <v>51</v>
      </c>
      <c r="D288" s="461" t="s">
        <v>52</v>
      </c>
      <c r="E288" s="461"/>
      <c r="F288" s="461"/>
      <c r="G288" s="329"/>
      <c r="H288" s="330"/>
      <c r="I288" s="330"/>
      <c r="J288" s="330"/>
      <c r="K288" s="331">
        <v>12.2</v>
      </c>
      <c r="L288" s="330"/>
      <c r="M288" s="331">
        <v>21.06</v>
      </c>
      <c r="N288" s="332">
        <v>8.75</v>
      </c>
      <c r="O288" s="349">
        <v>184.28</v>
      </c>
      <c r="DI288" s="230"/>
      <c r="DJ288" s="230"/>
      <c r="DK288" s="230"/>
      <c r="DL288" s="230"/>
      <c r="DM288" s="230"/>
      <c r="DP288" s="229" t="s">
        <v>52</v>
      </c>
      <c r="DS288" s="230"/>
    </row>
    <row r="289" spans="1:124" customFormat="1" ht="15" x14ac:dyDescent="0.25">
      <c r="A289" s="334"/>
      <c r="B289" s="328"/>
      <c r="C289" s="327"/>
      <c r="D289" s="461" t="s">
        <v>53</v>
      </c>
      <c r="E289" s="461"/>
      <c r="F289" s="461"/>
      <c r="G289" s="329" t="s">
        <v>54</v>
      </c>
      <c r="H289" s="352">
        <v>14.4</v>
      </c>
      <c r="I289" s="354">
        <v>1.3225</v>
      </c>
      <c r="J289" s="353">
        <v>32.875657199999999</v>
      </c>
      <c r="K289" s="337"/>
      <c r="L289" s="330"/>
      <c r="M289" s="337"/>
      <c r="N289" s="330"/>
      <c r="O289" s="338"/>
      <c r="DI289" s="230"/>
      <c r="DJ289" s="230"/>
      <c r="DK289" s="230"/>
      <c r="DL289" s="230"/>
      <c r="DM289" s="230"/>
      <c r="DQ289" s="229" t="s">
        <v>53</v>
      </c>
      <c r="DS289" s="230"/>
    </row>
    <row r="290" spans="1:124" customFormat="1" ht="15" x14ac:dyDescent="0.25">
      <c r="A290" s="334"/>
      <c r="B290" s="328"/>
      <c r="C290" s="327"/>
      <c r="D290" s="461" t="s">
        <v>55</v>
      </c>
      <c r="E290" s="461"/>
      <c r="F290" s="461"/>
      <c r="G290" s="329" t="s">
        <v>54</v>
      </c>
      <c r="H290" s="332">
        <v>13.88</v>
      </c>
      <c r="I290" s="354">
        <v>1.4375</v>
      </c>
      <c r="J290" s="353">
        <v>34.444000799999998</v>
      </c>
      <c r="K290" s="337"/>
      <c r="L290" s="330"/>
      <c r="M290" s="337"/>
      <c r="N290" s="330"/>
      <c r="O290" s="338"/>
      <c r="DI290" s="230"/>
      <c r="DJ290" s="230"/>
      <c r="DK290" s="230"/>
      <c r="DL290" s="230"/>
      <c r="DM290" s="230"/>
      <c r="DQ290" s="229" t="s">
        <v>55</v>
      </c>
      <c r="DS290" s="230"/>
    </row>
    <row r="291" spans="1:124" customFormat="1" ht="15" x14ac:dyDescent="0.25">
      <c r="A291" s="339"/>
      <c r="B291" s="329"/>
      <c r="C291" s="327"/>
      <c r="D291" s="463" t="s">
        <v>56</v>
      </c>
      <c r="E291" s="463"/>
      <c r="F291" s="463"/>
      <c r="G291" s="340"/>
      <c r="H291" s="341"/>
      <c r="I291" s="341"/>
      <c r="J291" s="341"/>
      <c r="K291" s="351">
        <v>3390.48</v>
      </c>
      <c r="L291" s="341"/>
      <c r="M291" s="351">
        <v>8381.5300000000007</v>
      </c>
      <c r="N291" s="341"/>
      <c r="O291" s="343">
        <v>126010.3</v>
      </c>
      <c r="DI291" s="230"/>
      <c r="DJ291" s="230"/>
      <c r="DK291" s="230"/>
      <c r="DL291" s="230"/>
      <c r="DM291" s="230"/>
      <c r="DR291" s="229" t="s">
        <v>56</v>
      </c>
      <c r="DS291" s="230"/>
    </row>
    <row r="292" spans="1:124" customFormat="1" ht="15" x14ac:dyDescent="0.25">
      <c r="A292" s="334"/>
      <c r="B292" s="328"/>
      <c r="C292" s="327"/>
      <c r="D292" s="461" t="s">
        <v>57</v>
      </c>
      <c r="E292" s="461"/>
      <c r="F292" s="461"/>
      <c r="G292" s="329"/>
      <c r="H292" s="330"/>
      <c r="I292" s="330"/>
      <c r="J292" s="330"/>
      <c r="K292" s="337"/>
      <c r="L292" s="330"/>
      <c r="M292" s="331">
        <v>688.56</v>
      </c>
      <c r="N292" s="330"/>
      <c r="O292" s="333">
        <v>32355.43</v>
      </c>
      <c r="DI292" s="230"/>
      <c r="DJ292" s="230"/>
      <c r="DK292" s="230"/>
      <c r="DL292" s="230"/>
      <c r="DM292" s="230"/>
      <c r="DQ292" s="229" t="s">
        <v>57</v>
      </c>
      <c r="DS292" s="230"/>
    </row>
    <row r="293" spans="1:124" customFormat="1" ht="78.75" x14ac:dyDescent="0.25">
      <c r="A293" s="334"/>
      <c r="B293" s="328"/>
      <c r="C293" s="327" t="s">
        <v>222</v>
      </c>
      <c r="D293" s="461" t="s">
        <v>223</v>
      </c>
      <c r="E293" s="461"/>
      <c r="F293" s="461"/>
      <c r="G293" s="329" t="s">
        <v>58</v>
      </c>
      <c r="H293" s="335">
        <v>147</v>
      </c>
      <c r="I293" s="330"/>
      <c r="J293" s="335">
        <v>147</v>
      </c>
      <c r="K293" s="337"/>
      <c r="L293" s="330"/>
      <c r="M293" s="348">
        <v>1012.18</v>
      </c>
      <c r="N293" s="330"/>
      <c r="O293" s="333">
        <v>47562.48</v>
      </c>
      <c r="DI293" s="230"/>
      <c r="DJ293" s="230"/>
      <c r="DK293" s="230"/>
      <c r="DL293" s="230"/>
      <c r="DM293" s="230"/>
      <c r="DQ293" s="229" t="s">
        <v>223</v>
      </c>
      <c r="DS293" s="230"/>
    </row>
    <row r="294" spans="1:124" customFormat="1" ht="123.75" x14ac:dyDescent="0.25">
      <c r="A294" s="334"/>
      <c r="B294" s="328"/>
      <c r="C294" s="327" t="s">
        <v>224</v>
      </c>
      <c r="D294" s="461" t="s">
        <v>225</v>
      </c>
      <c r="E294" s="461"/>
      <c r="F294" s="461"/>
      <c r="G294" s="329" t="s">
        <v>58</v>
      </c>
      <c r="H294" s="335">
        <v>134</v>
      </c>
      <c r="I294" s="332">
        <v>0.85</v>
      </c>
      <c r="J294" s="352">
        <v>113.9</v>
      </c>
      <c r="K294" s="337"/>
      <c r="L294" s="330"/>
      <c r="M294" s="331">
        <v>784.27</v>
      </c>
      <c r="N294" s="330"/>
      <c r="O294" s="333">
        <v>36852.83</v>
      </c>
      <c r="DI294" s="230"/>
      <c r="DJ294" s="230"/>
      <c r="DK294" s="230"/>
      <c r="DL294" s="230"/>
      <c r="DM294" s="230"/>
      <c r="DQ294" s="229" t="s">
        <v>225</v>
      </c>
      <c r="DS294" s="230"/>
    </row>
    <row r="295" spans="1:124" customFormat="1" ht="15" x14ac:dyDescent="0.25">
      <c r="A295" s="325"/>
      <c r="B295" s="324"/>
      <c r="C295" s="378"/>
      <c r="D295" s="462" t="s">
        <v>59</v>
      </c>
      <c r="E295" s="462"/>
      <c r="F295" s="462"/>
      <c r="G295" s="320"/>
      <c r="H295" s="344"/>
      <c r="I295" s="344"/>
      <c r="J295" s="344"/>
      <c r="K295" s="345"/>
      <c r="L295" s="344"/>
      <c r="M295" s="346">
        <v>10177.98</v>
      </c>
      <c r="N295" s="341"/>
      <c r="O295" s="347">
        <v>210425.61</v>
      </c>
      <c r="DI295" s="230"/>
      <c r="DJ295" s="230"/>
      <c r="DK295" s="230"/>
      <c r="DL295" s="230"/>
      <c r="DM295" s="230"/>
      <c r="DS295" s="230" t="s">
        <v>59</v>
      </c>
    </row>
    <row r="296" spans="1:124" customFormat="1" ht="45" x14ac:dyDescent="0.25">
      <c r="A296" s="319" t="s">
        <v>108</v>
      </c>
      <c r="B296" s="320" t="s">
        <v>89</v>
      </c>
      <c r="C296" s="377" t="s">
        <v>348</v>
      </c>
      <c r="D296" s="464" t="s">
        <v>349</v>
      </c>
      <c r="E296" s="464"/>
      <c r="F296" s="464"/>
      <c r="G296" s="320" t="s">
        <v>67</v>
      </c>
      <c r="H296" s="320">
        <v>189.89</v>
      </c>
      <c r="I296" s="320" t="s">
        <v>41</v>
      </c>
      <c r="J296" s="320" t="s">
        <v>659</v>
      </c>
      <c r="K296" s="321" t="s">
        <v>351</v>
      </c>
      <c r="L296" s="320" t="s">
        <v>219</v>
      </c>
      <c r="M296" s="321" t="s">
        <v>660</v>
      </c>
      <c r="N296" s="320" t="s">
        <v>325</v>
      </c>
      <c r="O296" s="322" t="s">
        <v>661</v>
      </c>
      <c r="DI296" s="230"/>
      <c r="DJ296" s="230"/>
      <c r="DK296" s="230" t="s">
        <v>349</v>
      </c>
      <c r="DL296" s="230" t="s">
        <v>5</v>
      </c>
      <c r="DM296" s="230" t="s">
        <v>5</v>
      </c>
      <c r="DS296" s="230"/>
    </row>
    <row r="297" spans="1:124" customFormat="1" ht="15" x14ac:dyDescent="0.25">
      <c r="A297" s="323"/>
      <c r="B297" s="324"/>
      <c r="C297" s="378"/>
      <c r="D297" s="461" t="s">
        <v>662</v>
      </c>
      <c r="E297" s="461"/>
      <c r="F297" s="461"/>
      <c r="G297" s="461"/>
      <c r="H297" s="461"/>
      <c r="I297" s="461"/>
      <c r="J297" s="461"/>
      <c r="K297" s="461"/>
      <c r="L297" s="461"/>
      <c r="M297" s="461"/>
      <c r="N297" s="461"/>
      <c r="O297" s="467"/>
      <c r="DI297" s="230"/>
      <c r="DJ297" s="230"/>
      <c r="DK297" s="230"/>
      <c r="DL297" s="230"/>
      <c r="DM297" s="230"/>
      <c r="DN297" s="229" t="s">
        <v>662</v>
      </c>
      <c r="DS297" s="230"/>
    </row>
    <row r="298" spans="1:124" customFormat="1" ht="15" x14ac:dyDescent="0.25">
      <c r="A298" s="323"/>
      <c r="B298" s="324"/>
      <c r="C298" s="378"/>
      <c r="D298" s="461" t="s">
        <v>352</v>
      </c>
      <c r="E298" s="461"/>
      <c r="F298" s="461"/>
      <c r="G298" s="461"/>
      <c r="H298" s="461"/>
      <c r="I298" s="461"/>
      <c r="J298" s="461"/>
      <c r="K298" s="461"/>
      <c r="L298" s="461"/>
      <c r="M298" s="461"/>
      <c r="N298" s="461"/>
      <c r="O298" s="467"/>
      <c r="DI298" s="230"/>
      <c r="DJ298" s="230"/>
      <c r="DK298" s="230"/>
      <c r="DL298" s="230"/>
      <c r="DM298" s="230"/>
      <c r="DS298" s="230"/>
      <c r="DT298" s="229" t="s">
        <v>352</v>
      </c>
    </row>
    <row r="299" spans="1:124" customFormat="1" ht="15" x14ac:dyDescent="0.25">
      <c r="A299" s="325"/>
      <c r="B299" s="326"/>
      <c r="C299" s="327"/>
      <c r="D299" s="465" t="s">
        <v>342</v>
      </c>
      <c r="E299" s="465"/>
      <c r="F299" s="465"/>
      <c r="G299" s="465"/>
      <c r="H299" s="465"/>
      <c r="I299" s="465"/>
      <c r="J299" s="465"/>
      <c r="K299" s="465"/>
      <c r="L299" s="465"/>
      <c r="M299" s="465"/>
      <c r="N299" s="465"/>
      <c r="O299" s="466"/>
      <c r="DI299" s="230"/>
      <c r="DJ299" s="230"/>
      <c r="DK299" s="230"/>
      <c r="DL299" s="230"/>
      <c r="DM299" s="230"/>
      <c r="DO299" s="229" t="s">
        <v>342</v>
      </c>
      <c r="DS299" s="230"/>
    </row>
    <row r="300" spans="1:124" customFormat="1" ht="15" x14ac:dyDescent="0.25">
      <c r="A300" s="325"/>
      <c r="B300" s="326"/>
      <c r="C300" s="327"/>
      <c r="D300" s="465" t="s">
        <v>134</v>
      </c>
      <c r="E300" s="465"/>
      <c r="F300" s="465"/>
      <c r="G300" s="465"/>
      <c r="H300" s="465"/>
      <c r="I300" s="465"/>
      <c r="J300" s="465"/>
      <c r="K300" s="465"/>
      <c r="L300" s="465"/>
      <c r="M300" s="465"/>
      <c r="N300" s="465"/>
      <c r="O300" s="466"/>
      <c r="DI300" s="230"/>
      <c r="DJ300" s="230"/>
      <c r="DK300" s="230"/>
      <c r="DL300" s="230"/>
      <c r="DM300" s="230"/>
      <c r="DO300" s="229" t="s">
        <v>134</v>
      </c>
      <c r="DS300" s="230"/>
    </row>
    <row r="301" spans="1:124" customFormat="1" ht="15" x14ac:dyDescent="0.25">
      <c r="A301" s="325"/>
      <c r="B301" s="324"/>
      <c r="C301" s="378"/>
      <c r="D301" s="462" t="s">
        <v>59</v>
      </c>
      <c r="E301" s="462"/>
      <c r="F301" s="462"/>
      <c r="G301" s="320"/>
      <c r="H301" s="344"/>
      <c r="I301" s="344"/>
      <c r="J301" s="344"/>
      <c r="K301" s="345"/>
      <c r="L301" s="344"/>
      <c r="M301" s="346">
        <v>21960.75</v>
      </c>
      <c r="N301" s="341"/>
      <c r="O301" s="347">
        <v>192156.56</v>
      </c>
      <c r="DI301" s="230"/>
      <c r="DJ301" s="230"/>
      <c r="DK301" s="230"/>
      <c r="DL301" s="230"/>
      <c r="DM301" s="230"/>
      <c r="DS301" s="230" t="s">
        <v>59</v>
      </c>
    </row>
    <row r="302" spans="1:124" customFormat="1" ht="34.5" x14ac:dyDescent="0.25">
      <c r="A302" s="319" t="s">
        <v>109</v>
      </c>
      <c r="B302" s="320" t="s">
        <v>90</v>
      </c>
      <c r="C302" s="377" t="s">
        <v>455</v>
      </c>
      <c r="D302" s="464" t="s">
        <v>456</v>
      </c>
      <c r="E302" s="464"/>
      <c r="F302" s="464"/>
      <c r="G302" s="320" t="s">
        <v>60</v>
      </c>
      <c r="H302" s="320">
        <v>3.0209999999999999</v>
      </c>
      <c r="I302" s="320" t="s">
        <v>41</v>
      </c>
      <c r="J302" s="320" t="s">
        <v>663</v>
      </c>
      <c r="K302" s="321"/>
      <c r="L302" s="320"/>
      <c r="M302" s="321"/>
      <c r="N302" s="320"/>
      <c r="O302" s="322"/>
      <c r="DI302" s="230"/>
      <c r="DJ302" s="230"/>
      <c r="DK302" s="230" t="s">
        <v>456</v>
      </c>
      <c r="DL302" s="230" t="s">
        <v>5</v>
      </c>
      <c r="DM302" s="230" t="s">
        <v>5</v>
      </c>
      <c r="DS302" s="230"/>
    </row>
    <row r="303" spans="1:124" customFormat="1" ht="15" x14ac:dyDescent="0.25">
      <c r="A303" s="323"/>
      <c r="B303" s="324"/>
      <c r="C303" s="378"/>
      <c r="D303" s="461" t="s">
        <v>664</v>
      </c>
      <c r="E303" s="461"/>
      <c r="F303" s="461"/>
      <c r="G303" s="461"/>
      <c r="H303" s="461"/>
      <c r="I303" s="461"/>
      <c r="J303" s="461"/>
      <c r="K303" s="461"/>
      <c r="L303" s="461"/>
      <c r="M303" s="461"/>
      <c r="N303" s="461"/>
      <c r="O303" s="467"/>
      <c r="DI303" s="230"/>
      <c r="DJ303" s="230"/>
      <c r="DK303" s="230"/>
      <c r="DL303" s="230"/>
      <c r="DM303" s="230"/>
      <c r="DN303" s="229" t="s">
        <v>664</v>
      </c>
      <c r="DS303" s="230"/>
    </row>
    <row r="304" spans="1:124" customFormat="1" ht="57" x14ac:dyDescent="0.25">
      <c r="A304" s="325"/>
      <c r="B304" s="326"/>
      <c r="C304" s="327" t="s">
        <v>45</v>
      </c>
      <c r="D304" s="465" t="s">
        <v>46</v>
      </c>
      <c r="E304" s="465"/>
      <c r="F304" s="465"/>
      <c r="G304" s="465"/>
      <c r="H304" s="465"/>
      <c r="I304" s="465"/>
      <c r="J304" s="465"/>
      <c r="K304" s="465"/>
      <c r="L304" s="465"/>
      <c r="M304" s="465"/>
      <c r="N304" s="465"/>
      <c r="O304" s="466"/>
      <c r="DI304" s="230"/>
      <c r="DJ304" s="230"/>
      <c r="DK304" s="230"/>
      <c r="DL304" s="230"/>
      <c r="DM304" s="230"/>
      <c r="DO304" s="229" t="s">
        <v>46</v>
      </c>
      <c r="DS304" s="230"/>
    </row>
    <row r="305" spans="1:124" customFormat="1" ht="15" x14ac:dyDescent="0.25">
      <c r="A305" s="325"/>
      <c r="B305" s="328"/>
      <c r="C305" s="327" t="s">
        <v>41</v>
      </c>
      <c r="D305" s="461" t="s">
        <v>47</v>
      </c>
      <c r="E305" s="461"/>
      <c r="F305" s="461"/>
      <c r="G305" s="329"/>
      <c r="H305" s="330"/>
      <c r="I305" s="330"/>
      <c r="J305" s="330"/>
      <c r="K305" s="331">
        <v>173.23</v>
      </c>
      <c r="L305" s="332">
        <v>1.1499999999999999</v>
      </c>
      <c r="M305" s="331">
        <v>601.83000000000004</v>
      </c>
      <c r="N305" s="332">
        <v>46.99</v>
      </c>
      <c r="O305" s="333">
        <v>28279.99</v>
      </c>
      <c r="DI305" s="230"/>
      <c r="DJ305" s="230"/>
      <c r="DK305" s="230"/>
      <c r="DL305" s="230"/>
      <c r="DM305" s="230"/>
      <c r="DP305" s="229" t="s">
        <v>47</v>
      </c>
      <c r="DS305" s="230"/>
    </row>
    <row r="306" spans="1:124" customFormat="1" ht="15" x14ac:dyDescent="0.25">
      <c r="A306" s="325"/>
      <c r="B306" s="328"/>
      <c r="C306" s="327" t="s">
        <v>25</v>
      </c>
      <c r="D306" s="461" t="s">
        <v>48</v>
      </c>
      <c r="E306" s="461"/>
      <c r="F306" s="461"/>
      <c r="G306" s="329"/>
      <c r="H306" s="330"/>
      <c r="I306" s="330"/>
      <c r="J306" s="330"/>
      <c r="K306" s="348">
        <v>5268.76</v>
      </c>
      <c r="L306" s="332">
        <v>1.1499999999999999</v>
      </c>
      <c r="M306" s="348">
        <v>18304.46</v>
      </c>
      <c r="N306" s="332">
        <v>14.01</v>
      </c>
      <c r="O306" s="333">
        <v>256445.48</v>
      </c>
      <c r="DI306" s="230"/>
      <c r="DJ306" s="230"/>
      <c r="DK306" s="230"/>
      <c r="DL306" s="230"/>
      <c r="DM306" s="230"/>
      <c r="DP306" s="229" t="s">
        <v>48</v>
      </c>
      <c r="DS306" s="230"/>
    </row>
    <row r="307" spans="1:124" customFormat="1" ht="15" x14ac:dyDescent="0.25">
      <c r="A307" s="325"/>
      <c r="B307" s="328"/>
      <c r="C307" s="327" t="s">
        <v>49</v>
      </c>
      <c r="D307" s="461" t="s">
        <v>50</v>
      </c>
      <c r="E307" s="461"/>
      <c r="F307" s="461"/>
      <c r="G307" s="329"/>
      <c r="H307" s="330"/>
      <c r="I307" s="330"/>
      <c r="J307" s="330"/>
      <c r="K307" s="331">
        <v>267.67</v>
      </c>
      <c r="L307" s="332">
        <v>1.1499999999999999</v>
      </c>
      <c r="M307" s="331">
        <v>929.93</v>
      </c>
      <c r="N307" s="332">
        <v>46.99</v>
      </c>
      <c r="O307" s="333">
        <v>43697.41</v>
      </c>
      <c r="DI307" s="230"/>
      <c r="DJ307" s="230"/>
      <c r="DK307" s="230"/>
      <c r="DL307" s="230"/>
      <c r="DM307" s="230"/>
      <c r="DP307" s="229" t="s">
        <v>50</v>
      </c>
      <c r="DS307" s="230"/>
    </row>
    <row r="308" spans="1:124" customFormat="1" ht="15" x14ac:dyDescent="0.25">
      <c r="A308" s="325"/>
      <c r="B308" s="328"/>
      <c r="C308" s="327" t="s">
        <v>51</v>
      </c>
      <c r="D308" s="461" t="s">
        <v>52</v>
      </c>
      <c r="E308" s="461"/>
      <c r="F308" s="461"/>
      <c r="G308" s="329"/>
      <c r="H308" s="330"/>
      <c r="I308" s="330"/>
      <c r="J308" s="330"/>
      <c r="K308" s="331">
        <v>17.079999999999998</v>
      </c>
      <c r="L308" s="330"/>
      <c r="M308" s="331">
        <v>51.6</v>
      </c>
      <c r="N308" s="332">
        <v>8.75</v>
      </c>
      <c r="O308" s="349">
        <v>451.5</v>
      </c>
      <c r="DI308" s="230"/>
      <c r="DJ308" s="230"/>
      <c r="DK308" s="230"/>
      <c r="DL308" s="230"/>
      <c r="DM308" s="230"/>
      <c r="DP308" s="229" t="s">
        <v>52</v>
      </c>
      <c r="DS308" s="230"/>
    </row>
    <row r="309" spans="1:124" customFormat="1" ht="15" x14ac:dyDescent="0.25">
      <c r="A309" s="334"/>
      <c r="B309" s="328"/>
      <c r="C309" s="327"/>
      <c r="D309" s="461" t="s">
        <v>53</v>
      </c>
      <c r="E309" s="461"/>
      <c r="F309" s="461"/>
      <c r="G309" s="329" t="s">
        <v>54</v>
      </c>
      <c r="H309" s="352">
        <v>21.6</v>
      </c>
      <c r="I309" s="332">
        <v>1.1499999999999999</v>
      </c>
      <c r="J309" s="336">
        <v>75.041640000000001</v>
      </c>
      <c r="K309" s="337"/>
      <c r="L309" s="330"/>
      <c r="M309" s="337"/>
      <c r="N309" s="330"/>
      <c r="O309" s="338"/>
      <c r="DI309" s="230"/>
      <c r="DJ309" s="230"/>
      <c r="DK309" s="230"/>
      <c r="DL309" s="230"/>
      <c r="DM309" s="230"/>
      <c r="DQ309" s="229" t="s">
        <v>53</v>
      </c>
      <c r="DS309" s="230"/>
    </row>
    <row r="310" spans="1:124" customFormat="1" ht="15" x14ac:dyDescent="0.25">
      <c r="A310" s="334"/>
      <c r="B310" s="328"/>
      <c r="C310" s="327"/>
      <c r="D310" s="461" t="s">
        <v>55</v>
      </c>
      <c r="E310" s="461"/>
      <c r="F310" s="461"/>
      <c r="G310" s="329" t="s">
        <v>54</v>
      </c>
      <c r="H310" s="352">
        <v>20.6</v>
      </c>
      <c r="I310" s="332">
        <v>1.1499999999999999</v>
      </c>
      <c r="J310" s="336">
        <v>71.567490000000006</v>
      </c>
      <c r="K310" s="337"/>
      <c r="L310" s="330"/>
      <c r="M310" s="337"/>
      <c r="N310" s="330"/>
      <c r="O310" s="338"/>
      <c r="DI310" s="230"/>
      <c r="DJ310" s="230"/>
      <c r="DK310" s="230"/>
      <c r="DL310" s="230"/>
      <c r="DM310" s="230"/>
      <c r="DQ310" s="229" t="s">
        <v>55</v>
      </c>
      <c r="DS310" s="230"/>
    </row>
    <row r="311" spans="1:124" customFormat="1" ht="15" x14ac:dyDescent="0.25">
      <c r="A311" s="339"/>
      <c r="B311" s="329"/>
      <c r="C311" s="327"/>
      <c r="D311" s="463" t="s">
        <v>56</v>
      </c>
      <c r="E311" s="463"/>
      <c r="F311" s="463"/>
      <c r="G311" s="340"/>
      <c r="H311" s="341"/>
      <c r="I311" s="341"/>
      <c r="J311" s="341"/>
      <c r="K311" s="351">
        <v>5459.07</v>
      </c>
      <c r="L311" s="341"/>
      <c r="M311" s="351">
        <v>18957.89</v>
      </c>
      <c r="N311" s="341"/>
      <c r="O311" s="343">
        <v>285176.96999999997</v>
      </c>
      <c r="DI311" s="230"/>
      <c r="DJ311" s="230"/>
      <c r="DK311" s="230"/>
      <c r="DL311" s="230"/>
      <c r="DM311" s="230"/>
      <c r="DR311" s="229" t="s">
        <v>56</v>
      </c>
      <c r="DS311" s="230"/>
    </row>
    <row r="312" spans="1:124" customFormat="1" ht="15" x14ac:dyDescent="0.25">
      <c r="A312" s="334"/>
      <c r="B312" s="328"/>
      <c r="C312" s="327"/>
      <c r="D312" s="461" t="s">
        <v>57</v>
      </c>
      <c r="E312" s="461"/>
      <c r="F312" s="461"/>
      <c r="G312" s="329"/>
      <c r="H312" s="330"/>
      <c r="I312" s="330"/>
      <c r="J312" s="330"/>
      <c r="K312" s="337"/>
      <c r="L312" s="330"/>
      <c r="M312" s="348">
        <v>1531.76</v>
      </c>
      <c r="N312" s="330"/>
      <c r="O312" s="333">
        <v>71977.399999999994</v>
      </c>
      <c r="DI312" s="230"/>
      <c r="DJ312" s="230"/>
      <c r="DK312" s="230"/>
      <c r="DL312" s="230"/>
      <c r="DM312" s="230"/>
      <c r="DQ312" s="229" t="s">
        <v>57</v>
      </c>
      <c r="DS312" s="230"/>
    </row>
    <row r="313" spans="1:124" customFormat="1" ht="78.75" x14ac:dyDescent="0.25">
      <c r="A313" s="334"/>
      <c r="B313" s="328"/>
      <c r="C313" s="327" t="s">
        <v>222</v>
      </c>
      <c r="D313" s="461" t="s">
        <v>223</v>
      </c>
      <c r="E313" s="461"/>
      <c r="F313" s="461"/>
      <c r="G313" s="329" t="s">
        <v>58</v>
      </c>
      <c r="H313" s="335">
        <v>147</v>
      </c>
      <c r="I313" s="330"/>
      <c r="J313" s="335">
        <v>147</v>
      </c>
      <c r="K313" s="337"/>
      <c r="L313" s="330"/>
      <c r="M313" s="348">
        <v>2251.69</v>
      </c>
      <c r="N313" s="330"/>
      <c r="O313" s="333">
        <v>105806.78</v>
      </c>
      <c r="DI313" s="230"/>
      <c r="DJ313" s="230"/>
      <c r="DK313" s="230"/>
      <c r="DL313" s="230"/>
      <c r="DM313" s="230"/>
      <c r="DQ313" s="229" t="s">
        <v>223</v>
      </c>
      <c r="DS313" s="230"/>
    </row>
    <row r="314" spans="1:124" customFormat="1" ht="123.75" x14ac:dyDescent="0.25">
      <c r="A314" s="334"/>
      <c r="B314" s="328"/>
      <c r="C314" s="327" t="s">
        <v>224</v>
      </c>
      <c r="D314" s="461" t="s">
        <v>225</v>
      </c>
      <c r="E314" s="461"/>
      <c r="F314" s="461"/>
      <c r="G314" s="329" t="s">
        <v>58</v>
      </c>
      <c r="H314" s="335">
        <v>134</v>
      </c>
      <c r="I314" s="332">
        <v>0.85</v>
      </c>
      <c r="J314" s="352">
        <v>113.9</v>
      </c>
      <c r="K314" s="337"/>
      <c r="L314" s="330"/>
      <c r="M314" s="348">
        <v>1744.67</v>
      </c>
      <c r="N314" s="330"/>
      <c r="O314" s="333">
        <v>81982.259999999995</v>
      </c>
      <c r="DI314" s="230"/>
      <c r="DJ314" s="230"/>
      <c r="DK314" s="230"/>
      <c r="DL314" s="230"/>
      <c r="DM314" s="230"/>
      <c r="DQ314" s="229" t="s">
        <v>225</v>
      </c>
      <c r="DS314" s="230"/>
    </row>
    <row r="315" spans="1:124" customFormat="1" ht="15" x14ac:dyDescent="0.25">
      <c r="A315" s="325"/>
      <c r="B315" s="324"/>
      <c r="C315" s="378"/>
      <c r="D315" s="462" t="s">
        <v>59</v>
      </c>
      <c r="E315" s="462"/>
      <c r="F315" s="462"/>
      <c r="G315" s="320"/>
      <c r="H315" s="344"/>
      <c r="I315" s="344"/>
      <c r="J315" s="344"/>
      <c r="K315" s="345"/>
      <c r="L315" s="344"/>
      <c r="M315" s="346">
        <v>22954.25</v>
      </c>
      <c r="N315" s="341"/>
      <c r="O315" s="347">
        <v>472966.01</v>
      </c>
      <c r="DI315" s="230"/>
      <c r="DJ315" s="230"/>
      <c r="DK315" s="230"/>
      <c r="DL315" s="230"/>
      <c r="DM315" s="230"/>
      <c r="DS315" s="230" t="s">
        <v>59</v>
      </c>
    </row>
    <row r="316" spans="1:124" customFormat="1" ht="45" x14ac:dyDescent="0.25">
      <c r="A316" s="319" t="s">
        <v>89</v>
      </c>
      <c r="B316" s="320" t="s">
        <v>93</v>
      </c>
      <c r="C316" s="377" t="s">
        <v>665</v>
      </c>
      <c r="D316" s="464" t="s">
        <v>339</v>
      </c>
      <c r="E316" s="464"/>
      <c r="F316" s="464"/>
      <c r="G316" s="320" t="s">
        <v>67</v>
      </c>
      <c r="H316" s="320">
        <v>380.65</v>
      </c>
      <c r="I316" s="320" t="s">
        <v>41</v>
      </c>
      <c r="J316" s="320" t="s">
        <v>666</v>
      </c>
      <c r="K316" s="321" t="s">
        <v>667</v>
      </c>
      <c r="L316" s="320" t="s">
        <v>219</v>
      </c>
      <c r="M316" s="321" t="s">
        <v>668</v>
      </c>
      <c r="N316" s="320" t="s">
        <v>325</v>
      </c>
      <c r="O316" s="322" t="s">
        <v>669</v>
      </c>
      <c r="DI316" s="230"/>
      <c r="DJ316" s="230"/>
      <c r="DK316" s="230" t="s">
        <v>339</v>
      </c>
      <c r="DL316" s="230" t="s">
        <v>5</v>
      </c>
      <c r="DM316" s="230" t="s">
        <v>5</v>
      </c>
      <c r="DS316" s="230"/>
    </row>
    <row r="317" spans="1:124" customFormat="1" ht="15" x14ac:dyDescent="0.25">
      <c r="A317" s="323"/>
      <c r="B317" s="324"/>
      <c r="C317" s="378"/>
      <c r="D317" s="461" t="s">
        <v>670</v>
      </c>
      <c r="E317" s="461"/>
      <c r="F317" s="461"/>
      <c r="G317" s="461"/>
      <c r="H317" s="461"/>
      <c r="I317" s="461"/>
      <c r="J317" s="461"/>
      <c r="K317" s="461"/>
      <c r="L317" s="461"/>
      <c r="M317" s="461"/>
      <c r="N317" s="461"/>
      <c r="O317" s="467"/>
      <c r="DI317" s="230"/>
      <c r="DJ317" s="230"/>
      <c r="DK317" s="230"/>
      <c r="DL317" s="230"/>
      <c r="DM317" s="230"/>
      <c r="DN317" s="229" t="s">
        <v>670</v>
      </c>
      <c r="DS317" s="230"/>
    </row>
    <row r="318" spans="1:124" customFormat="1" ht="15" x14ac:dyDescent="0.25">
      <c r="A318" s="323"/>
      <c r="B318" s="324"/>
      <c r="C318" s="378"/>
      <c r="D318" s="461" t="s">
        <v>671</v>
      </c>
      <c r="E318" s="461"/>
      <c r="F318" s="461"/>
      <c r="G318" s="461"/>
      <c r="H318" s="461"/>
      <c r="I318" s="461"/>
      <c r="J318" s="461"/>
      <c r="K318" s="461"/>
      <c r="L318" s="461"/>
      <c r="M318" s="461"/>
      <c r="N318" s="461"/>
      <c r="O318" s="467"/>
      <c r="DI318" s="230"/>
      <c r="DJ318" s="230"/>
      <c r="DK318" s="230"/>
      <c r="DL318" s="230"/>
      <c r="DM318" s="230"/>
      <c r="DS318" s="230"/>
      <c r="DT318" s="229" t="s">
        <v>671</v>
      </c>
    </row>
    <row r="319" spans="1:124" customFormat="1" ht="15" x14ac:dyDescent="0.25">
      <c r="A319" s="325"/>
      <c r="B319" s="326"/>
      <c r="C319" s="327"/>
      <c r="D319" s="465" t="s">
        <v>342</v>
      </c>
      <c r="E319" s="465"/>
      <c r="F319" s="465"/>
      <c r="G319" s="465"/>
      <c r="H319" s="465"/>
      <c r="I319" s="465"/>
      <c r="J319" s="465"/>
      <c r="K319" s="465"/>
      <c r="L319" s="465"/>
      <c r="M319" s="465"/>
      <c r="N319" s="465"/>
      <c r="O319" s="466"/>
      <c r="DI319" s="230"/>
      <c r="DJ319" s="230"/>
      <c r="DK319" s="230"/>
      <c r="DL319" s="230"/>
      <c r="DM319" s="230"/>
      <c r="DO319" s="229" t="s">
        <v>342</v>
      </c>
      <c r="DS319" s="230"/>
    </row>
    <row r="320" spans="1:124" customFormat="1" ht="15" x14ac:dyDescent="0.25">
      <c r="A320" s="325"/>
      <c r="B320" s="326"/>
      <c r="C320" s="327"/>
      <c r="D320" s="465" t="s">
        <v>134</v>
      </c>
      <c r="E320" s="465"/>
      <c r="F320" s="465"/>
      <c r="G320" s="465"/>
      <c r="H320" s="465"/>
      <c r="I320" s="465"/>
      <c r="J320" s="465"/>
      <c r="K320" s="465"/>
      <c r="L320" s="465"/>
      <c r="M320" s="465"/>
      <c r="N320" s="465"/>
      <c r="O320" s="466"/>
      <c r="DI320" s="230"/>
      <c r="DJ320" s="230"/>
      <c r="DK320" s="230"/>
      <c r="DL320" s="230"/>
      <c r="DM320" s="230"/>
      <c r="DO320" s="229" t="s">
        <v>134</v>
      </c>
      <c r="DS320" s="230"/>
    </row>
    <row r="321" spans="1:123" customFormat="1" ht="15" x14ac:dyDescent="0.25">
      <c r="A321" s="325"/>
      <c r="B321" s="324"/>
      <c r="C321" s="378"/>
      <c r="D321" s="462" t="s">
        <v>59</v>
      </c>
      <c r="E321" s="462"/>
      <c r="F321" s="462"/>
      <c r="G321" s="320"/>
      <c r="H321" s="344"/>
      <c r="I321" s="344"/>
      <c r="J321" s="344"/>
      <c r="K321" s="345"/>
      <c r="L321" s="344"/>
      <c r="M321" s="346">
        <v>207834.36</v>
      </c>
      <c r="N321" s="341"/>
      <c r="O321" s="347">
        <v>1818550.65</v>
      </c>
      <c r="DI321" s="230"/>
      <c r="DJ321" s="230"/>
      <c r="DK321" s="230"/>
      <c r="DL321" s="230"/>
      <c r="DM321" s="230"/>
      <c r="DS321" s="230" t="s">
        <v>59</v>
      </c>
    </row>
    <row r="322" spans="1:123" customFormat="1" ht="57" x14ac:dyDescent="0.25">
      <c r="A322" s="319" t="s">
        <v>90</v>
      </c>
      <c r="B322" s="320" t="s">
        <v>97</v>
      </c>
      <c r="C322" s="377" t="s">
        <v>268</v>
      </c>
      <c r="D322" s="464" t="s">
        <v>324</v>
      </c>
      <c r="E322" s="464"/>
      <c r="F322" s="464"/>
      <c r="G322" s="320" t="s">
        <v>248</v>
      </c>
      <c r="H322" s="320">
        <v>0.187</v>
      </c>
      <c r="I322" s="320" t="s">
        <v>41</v>
      </c>
      <c r="J322" s="320" t="s">
        <v>758</v>
      </c>
      <c r="K322" s="321"/>
      <c r="L322" s="320"/>
      <c r="M322" s="321"/>
      <c r="N322" s="320"/>
      <c r="O322" s="322"/>
      <c r="DI322" s="230"/>
      <c r="DJ322" s="230"/>
      <c r="DK322" s="230" t="s">
        <v>324</v>
      </c>
      <c r="DL322" s="230" t="s">
        <v>5</v>
      </c>
      <c r="DM322" s="230" t="s">
        <v>5</v>
      </c>
      <c r="DS322" s="230"/>
    </row>
    <row r="323" spans="1:123" customFormat="1" ht="15" x14ac:dyDescent="0.25">
      <c r="A323" s="323"/>
      <c r="B323" s="324"/>
      <c r="C323" s="378"/>
      <c r="D323" s="461" t="s">
        <v>759</v>
      </c>
      <c r="E323" s="461"/>
      <c r="F323" s="461"/>
      <c r="G323" s="461"/>
      <c r="H323" s="461"/>
      <c r="I323" s="461"/>
      <c r="J323" s="461"/>
      <c r="K323" s="461"/>
      <c r="L323" s="461"/>
      <c r="M323" s="461"/>
      <c r="N323" s="461"/>
      <c r="O323" s="467"/>
      <c r="DI323" s="230"/>
      <c r="DJ323" s="230"/>
      <c r="DK323" s="230"/>
      <c r="DL323" s="230"/>
      <c r="DM323" s="230"/>
      <c r="DN323" s="229" t="s">
        <v>759</v>
      </c>
      <c r="DS323" s="230"/>
    </row>
    <row r="324" spans="1:123" customFormat="1" ht="33.75" x14ac:dyDescent="0.25">
      <c r="A324" s="325"/>
      <c r="B324" s="326"/>
      <c r="C324" s="327" t="s">
        <v>548</v>
      </c>
      <c r="D324" s="465" t="s">
        <v>549</v>
      </c>
      <c r="E324" s="465"/>
      <c r="F324" s="465"/>
      <c r="G324" s="465"/>
      <c r="H324" s="465"/>
      <c r="I324" s="465"/>
      <c r="J324" s="465"/>
      <c r="K324" s="465"/>
      <c r="L324" s="465"/>
      <c r="M324" s="465"/>
      <c r="N324" s="465"/>
      <c r="O324" s="466"/>
      <c r="DI324" s="230"/>
      <c r="DJ324" s="230"/>
      <c r="DK324" s="230"/>
      <c r="DL324" s="230"/>
      <c r="DM324" s="230"/>
      <c r="DO324" s="229" t="s">
        <v>549</v>
      </c>
      <c r="DS324" s="230"/>
    </row>
    <row r="325" spans="1:123" customFormat="1" ht="33.75" x14ac:dyDescent="0.25">
      <c r="A325" s="325"/>
      <c r="B325" s="326"/>
      <c r="C325" s="327" t="s">
        <v>550</v>
      </c>
      <c r="D325" s="465" t="s">
        <v>551</v>
      </c>
      <c r="E325" s="465"/>
      <c r="F325" s="465"/>
      <c r="G325" s="465"/>
      <c r="H325" s="465"/>
      <c r="I325" s="465"/>
      <c r="J325" s="465"/>
      <c r="K325" s="465"/>
      <c r="L325" s="465"/>
      <c r="M325" s="465"/>
      <c r="N325" s="465"/>
      <c r="O325" s="466"/>
      <c r="DI325" s="230"/>
      <c r="DJ325" s="230"/>
      <c r="DK325" s="230"/>
      <c r="DL325" s="230"/>
      <c r="DM325" s="230"/>
      <c r="DO325" s="229" t="s">
        <v>551</v>
      </c>
      <c r="DS325" s="230"/>
    </row>
    <row r="326" spans="1:123" customFormat="1" ht="33.75" x14ac:dyDescent="0.25">
      <c r="A326" s="325"/>
      <c r="B326" s="326"/>
      <c r="C326" s="327" t="s">
        <v>43</v>
      </c>
      <c r="D326" s="465" t="s">
        <v>44</v>
      </c>
      <c r="E326" s="465"/>
      <c r="F326" s="465"/>
      <c r="G326" s="465"/>
      <c r="H326" s="465"/>
      <c r="I326" s="465"/>
      <c r="J326" s="465"/>
      <c r="K326" s="465"/>
      <c r="L326" s="465"/>
      <c r="M326" s="465"/>
      <c r="N326" s="465"/>
      <c r="O326" s="466"/>
      <c r="DI326" s="230"/>
      <c r="DJ326" s="230"/>
      <c r="DK326" s="230"/>
      <c r="DL326" s="230"/>
      <c r="DM326" s="230"/>
      <c r="DO326" s="229" t="s">
        <v>44</v>
      </c>
      <c r="DS326" s="230"/>
    </row>
    <row r="327" spans="1:123" customFormat="1" ht="57" x14ac:dyDescent="0.25">
      <c r="A327" s="325"/>
      <c r="B327" s="326"/>
      <c r="C327" s="327" t="s">
        <v>45</v>
      </c>
      <c r="D327" s="465" t="s">
        <v>46</v>
      </c>
      <c r="E327" s="465"/>
      <c r="F327" s="465"/>
      <c r="G327" s="465"/>
      <c r="H327" s="465"/>
      <c r="I327" s="465"/>
      <c r="J327" s="465"/>
      <c r="K327" s="465"/>
      <c r="L327" s="465"/>
      <c r="M327" s="465"/>
      <c r="N327" s="465"/>
      <c r="O327" s="466"/>
      <c r="DI327" s="230"/>
      <c r="DJ327" s="230"/>
      <c r="DK327" s="230"/>
      <c r="DL327" s="230"/>
      <c r="DM327" s="230"/>
      <c r="DO327" s="229" t="s">
        <v>46</v>
      </c>
      <c r="DS327" s="230"/>
    </row>
    <row r="328" spans="1:123" customFormat="1" ht="15" x14ac:dyDescent="0.25">
      <c r="A328" s="325"/>
      <c r="B328" s="328"/>
      <c r="C328" s="327" t="s">
        <v>41</v>
      </c>
      <c r="D328" s="461" t="s">
        <v>47</v>
      </c>
      <c r="E328" s="461"/>
      <c r="F328" s="461"/>
      <c r="G328" s="329"/>
      <c r="H328" s="330"/>
      <c r="I328" s="330"/>
      <c r="J328" s="330"/>
      <c r="K328" s="348">
        <v>9218</v>
      </c>
      <c r="L328" s="336">
        <v>1.66635</v>
      </c>
      <c r="M328" s="348">
        <v>2872.4</v>
      </c>
      <c r="N328" s="332">
        <v>46.99</v>
      </c>
      <c r="O328" s="333">
        <v>134974.07999999999</v>
      </c>
      <c r="DI328" s="230"/>
      <c r="DJ328" s="230"/>
      <c r="DK328" s="230"/>
      <c r="DL328" s="230"/>
      <c r="DM328" s="230"/>
      <c r="DP328" s="229" t="s">
        <v>47</v>
      </c>
      <c r="DS328" s="230"/>
    </row>
    <row r="329" spans="1:123" customFormat="1" ht="15" x14ac:dyDescent="0.25">
      <c r="A329" s="325"/>
      <c r="B329" s="328"/>
      <c r="C329" s="327" t="s">
        <v>25</v>
      </c>
      <c r="D329" s="461" t="s">
        <v>48</v>
      </c>
      <c r="E329" s="461"/>
      <c r="F329" s="461"/>
      <c r="G329" s="329"/>
      <c r="H329" s="330"/>
      <c r="I329" s="330"/>
      <c r="J329" s="330"/>
      <c r="K329" s="348">
        <v>40105.1</v>
      </c>
      <c r="L329" s="336">
        <v>1.81125</v>
      </c>
      <c r="M329" s="348">
        <v>13583.75</v>
      </c>
      <c r="N329" s="332">
        <v>14.01</v>
      </c>
      <c r="O329" s="333">
        <v>190308.34</v>
      </c>
      <c r="DI329" s="230"/>
      <c r="DJ329" s="230"/>
      <c r="DK329" s="230"/>
      <c r="DL329" s="230"/>
      <c r="DM329" s="230"/>
      <c r="DP329" s="229" t="s">
        <v>48</v>
      </c>
      <c r="DS329" s="230"/>
    </row>
    <row r="330" spans="1:123" customFormat="1" ht="15" x14ac:dyDescent="0.25">
      <c r="A330" s="325"/>
      <c r="B330" s="328"/>
      <c r="C330" s="327" t="s">
        <v>49</v>
      </c>
      <c r="D330" s="461" t="s">
        <v>50</v>
      </c>
      <c r="E330" s="461"/>
      <c r="F330" s="461"/>
      <c r="G330" s="329"/>
      <c r="H330" s="330"/>
      <c r="I330" s="330"/>
      <c r="J330" s="330"/>
      <c r="K330" s="348">
        <v>2629.93</v>
      </c>
      <c r="L330" s="336">
        <v>1.81125</v>
      </c>
      <c r="M330" s="331">
        <v>890.77</v>
      </c>
      <c r="N330" s="332">
        <v>46.99</v>
      </c>
      <c r="O330" s="333">
        <v>41857.279999999999</v>
      </c>
      <c r="DI330" s="230"/>
      <c r="DJ330" s="230"/>
      <c r="DK330" s="230"/>
      <c r="DL330" s="230"/>
      <c r="DM330" s="230"/>
      <c r="DP330" s="229" t="s">
        <v>50</v>
      </c>
      <c r="DS330" s="230"/>
    </row>
    <row r="331" spans="1:123" customFormat="1" ht="15" x14ac:dyDescent="0.25">
      <c r="A331" s="325"/>
      <c r="B331" s="328"/>
      <c r="C331" s="327" t="s">
        <v>51</v>
      </c>
      <c r="D331" s="461" t="s">
        <v>52</v>
      </c>
      <c r="E331" s="461"/>
      <c r="F331" s="461"/>
      <c r="G331" s="329"/>
      <c r="H331" s="330"/>
      <c r="I331" s="330"/>
      <c r="J331" s="330"/>
      <c r="K331" s="348">
        <v>1477980.73</v>
      </c>
      <c r="L331" s="330"/>
      <c r="M331" s="348">
        <v>276382.40000000002</v>
      </c>
      <c r="N331" s="332">
        <v>8.75</v>
      </c>
      <c r="O331" s="333">
        <v>2418346</v>
      </c>
      <c r="DI331" s="230"/>
      <c r="DJ331" s="230"/>
      <c r="DK331" s="230"/>
      <c r="DL331" s="230"/>
      <c r="DM331" s="230"/>
      <c r="DP331" s="229" t="s">
        <v>52</v>
      </c>
      <c r="DS331" s="230"/>
    </row>
    <row r="332" spans="1:123" customFormat="1" ht="15" x14ac:dyDescent="0.25">
      <c r="A332" s="334"/>
      <c r="B332" s="328"/>
      <c r="C332" s="327"/>
      <c r="D332" s="461" t="s">
        <v>53</v>
      </c>
      <c r="E332" s="461"/>
      <c r="F332" s="461"/>
      <c r="G332" s="329" t="s">
        <v>54</v>
      </c>
      <c r="H332" s="335">
        <v>1100</v>
      </c>
      <c r="I332" s="336">
        <v>1.66635</v>
      </c>
      <c r="J332" s="355">
        <v>342.76819499999999</v>
      </c>
      <c r="K332" s="337"/>
      <c r="L332" s="330"/>
      <c r="M332" s="337"/>
      <c r="N332" s="330"/>
      <c r="O332" s="338"/>
      <c r="DI332" s="230"/>
      <c r="DJ332" s="230"/>
      <c r="DK332" s="230"/>
      <c r="DL332" s="230"/>
      <c r="DM332" s="230"/>
      <c r="DQ332" s="229" t="s">
        <v>53</v>
      </c>
      <c r="DS332" s="230"/>
    </row>
    <row r="333" spans="1:123" customFormat="1" ht="15" x14ac:dyDescent="0.25">
      <c r="A333" s="334"/>
      <c r="B333" s="328"/>
      <c r="C333" s="327"/>
      <c r="D333" s="461" t="s">
        <v>55</v>
      </c>
      <c r="E333" s="461"/>
      <c r="F333" s="461"/>
      <c r="G333" s="329" t="s">
        <v>54</v>
      </c>
      <c r="H333" s="332">
        <v>213.68</v>
      </c>
      <c r="I333" s="336">
        <v>1.81125</v>
      </c>
      <c r="J333" s="353">
        <v>72.374217299999998</v>
      </c>
      <c r="K333" s="337"/>
      <c r="L333" s="330"/>
      <c r="M333" s="337"/>
      <c r="N333" s="330"/>
      <c r="O333" s="338"/>
      <c r="DI333" s="230"/>
      <c r="DJ333" s="230"/>
      <c r="DK333" s="230"/>
      <c r="DL333" s="230"/>
      <c r="DM333" s="230"/>
      <c r="DQ333" s="229" t="s">
        <v>55</v>
      </c>
      <c r="DS333" s="230"/>
    </row>
    <row r="334" spans="1:123" customFormat="1" ht="15" x14ac:dyDescent="0.25">
      <c r="A334" s="339"/>
      <c r="B334" s="329"/>
      <c r="C334" s="327"/>
      <c r="D334" s="463" t="s">
        <v>56</v>
      </c>
      <c r="E334" s="463"/>
      <c r="F334" s="463"/>
      <c r="G334" s="340"/>
      <c r="H334" s="341"/>
      <c r="I334" s="341"/>
      <c r="J334" s="341"/>
      <c r="K334" s="351">
        <v>1527303.83</v>
      </c>
      <c r="L334" s="341"/>
      <c r="M334" s="351">
        <v>292838.55</v>
      </c>
      <c r="N334" s="341"/>
      <c r="O334" s="343">
        <v>2743628.42</v>
      </c>
      <c r="DI334" s="230"/>
      <c r="DJ334" s="230"/>
      <c r="DK334" s="230"/>
      <c r="DL334" s="230"/>
      <c r="DM334" s="230"/>
      <c r="DR334" s="229" t="s">
        <v>56</v>
      </c>
      <c r="DS334" s="230"/>
    </row>
    <row r="335" spans="1:123" customFormat="1" ht="15" x14ac:dyDescent="0.25">
      <c r="A335" s="334"/>
      <c r="B335" s="328"/>
      <c r="C335" s="327"/>
      <c r="D335" s="461" t="s">
        <v>57</v>
      </c>
      <c r="E335" s="461"/>
      <c r="F335" s="461"/>
      <c r="G335" s="329"/>
      <c r="H335" s="330"/>
      <c r="I335" s="330"/>
      <c r="J335" s="330"/>
      <c r="K335" s="337"/>
      <c r="L335" s="330"/>
      <c r="M335" s="348">
        <v>3763.17</v>
      </c>
      <c r="N335" s="330"/>
      <c r="O335" s="333">
        <v>176831.35999999999</v>
      </c>
      <c r="DI335" s="230"/>
      <c r="DJ335" s="230"/>
      <c r="DK335" s="230"/>
      <c r="DL335" s="230"/>
      <c r="DM335" s="230"/>
      <c r="DQ335" s="229" t="s">
        <v>57</v>
      </c>
      <c r="DS335" s="230"/>
    </row>
    <row r="336" spans="1:123" customFormat="1" ht="45" x14ac:dyDescent="0.25">
      <c r="A336" s="334"/>
      <c r="B336" s="328"/>
      <c r="C336" s="327" t="s">
        <v>240</v>
      </c>
      <c r="D336" s="461" t="s">
        <v>241</v>
      </c>
      <c r="E336" s="461"/>
      <c r="F336" s="461"/>
      <c r="G336" s="329" t="s">
        <v>58</v>
      </c>
      <c r="H336" s="335">
        <v>109</v>
      </c>
      <c r="I336" s="330"/>
      <c r="J336" s="335">
        <v>109</v>
      </c>
      <c r="K336" s="337"/>
      <c r="L336" s="330"/>
      <c r="M336" s="348">
        <v>4101.8599999999997</v>
      </c>
      <c r="N336" s="330"/>
      <c r="O336" s="333">
        <v>192746.18</v>
      </c>
      <c r="DI336" s="230"/>
      <c r="DJ336" s="230"/>
      <c r="DK336" s="230"/>
      <c r="DL336" s="230"/>
      <c r="DM336" s="230"/>
      <c r="DQ336" s="229" t="s">
        <v>241</v>
      </c>
      <c r="DS336" s="230"/>
    </row>
    <row r="337" spans="1:124" customFormat="1" ht="90" x14ac:dyDescent="0.25">
      <c r="A337" s="334"/>
      <c r="B337" s="328"/>
      <c r="C337" s="327" t="s">
        <v>242</v>
      </c>
      <c r="D337" s="461" t="s">
        <v>243</v>
      </c>
      <c r="E337" s="461"/>
      <c r="F337" s="461"/>
      <c r="G337" s="329" t="s">
        <v>58</v>
      </c>
      <c r="H337" s="335">
        <v>65</v>
      </c>
      <c r="I337" s="332">
        <v>0.85</v>
      </c>
      <c r="J337" s="332">
        <v>55.25</v>
      </c>
      <c r="K337" s="337"/>
      <c r="L337" s="330"/>
      <c r="M337" s="348">
        <v>2079.15</v>
      </c>
      <c r="N337" s="330"/>
      <c r="O337" s="333">
        <v>97699.33</v>
      </c>
      <c r="DI337" s="230"/>
      <c r="DJ337" s="230"/>
      <c r="DK337" s="230"/>
      <c r="DL337" s="230"/>
      <c r="DM337" s="230"/>
      <c r="DQ337" s="229" t="s">
        <v>243</v>
      </c>
      <c r="DS337" s="230"/>
    </row>
    <row r="338" spans="1:124" customFormat="1" ht="15" x14ac:dyDescent="0.25">
      <c r="A338" s="325"/>
      <c r="B338" s="324"/>
      <c r="C338" s="378"/>
      <c r="D338" s="462" t="s">
        <v>59</v>
      </c>
      <c r="E338" s="462"/>
      <c r="F338" s="462"/>
      <c r="G338" s="320"/>
      <c r="H338" s="344"/>
      <c r="I338" s="344"/>
      <c r="J338" s="344"/>
      <c r="K338" s="345"/>
      <c r="L338" s="344"/>
      <c r="M338" s="346">
        <v>299019.56</v>
      </c>
      <c r="N338" s="341"/>
      <c r="O338" s="347">
        <v>3034073.93</v>
      </c>
      <c r="DI338" s="230"/>
      <c r="DJ338" s="230"/>
      <c r="DK338" s="230"/>
      <c r="DL338" s="230"/>
      <c r="DM338" s="230"/>
      <c r="DS338" s="230" t="s">
        <v>59</v>
      </c>
    </row>
    <row r="339" spans="1:124" customFormat="1" ht="33.75" x14ac:dyDescent="0.25">
      <c r="A339" s="319" t="s">
        <v>93</v>
      </c>
      <c r="B339" s="320" t="s">
        <v>99</v>
      </c>
      <c r="C339" s="377" t="s">
        <v>271</v>
      </c>
      <c r="D339" s="464" t="s">
        <v>272</v>
      </c>
      <c r="E339" s="464"/>
      <c r="F339" s="464"/>
      <c r="G339" s="320" t="s">
        <v>88</v>
      </c>
      <c r="H339" s="320">
        <v>-345</v>
      </c>
      <c r="I339" s="320" t="s">
        <v>41</v>
      </c>
      <c r="J339" s="320" t="s">
        <v>760</v>
      </c>
      <c r="K339" s="321" t="s">
        <v>273</v>
      </c>
      <c r="L339" s="320"/>
      <c r="M339" s="321" t="s">
        <v>761</v>
      </c>
      <c r="N339" s="320" t="s">
        <v>325</v>
      </c>
      <c r="O339" s="322" t="s">
        <v>762</v>
      </c>
      <c r="DI339" s="230"/>
      <c r="DJ339" s="230"/>
      <c r="DK339" s="230" t="s">
        <v>272</v>
      </c>
      <c r="DL339" s="230" t="s">
        <v>5</v>
      </c>
      <c r="DM339" s="230" t="s">
        <v>5</v>
      </c>
      <c r="DS339" s="230"/>
    </row>
    <row r="340" spans="1:124" customFormat="1" ht="15" x14ac:dyDescent="0.25">
      <c r="A340" s="325"/>
      <c r="B340" s="324"/>
      <c r="C340" s="378"/>
      <c r="D340" s="462" t="s">
        <v>59</v>
      </c>
      <c r="E340" s="462"/>
      <c r="F340" s="462"/>
      <c r="G340" s="320"/>
      <c r="H340" s="344"/>
      <c r="I340" s="344"/>
      <c r="J340" s="344"/>
      <c r="K340" s="345"/>
      <c r="L340" s="344"/>
      <c r="M340" s="346">
        <v>-64894.5</v>
      </c>
      <c r="N340" s="341"/>
      <c r="O340" s="347">
        <v>-567826.88</v>
      </c>
      <c r="DI340" s="230"/>
      <c r="DJ340" s="230"/>
      <c r="DK340" s="230"/>
      <c r="DL340" s="230"/>
      <c r="DM340" s="230"/>
      <c r="DS340" s="230" t="s">
        <v>59</v>
      </c>
    </row>
    <row r="341" spans="1:124" customFormat="1" ht="45" x14ac:dyDescent="0.25">
      <c r="A341" s="319" t="s">
        <v>97</v>
      </c>
      <c r="B341" s="320" t="s">
        <v>269</v>
      </c>
      <c r="C341" s="377" t="s">
        <v>672</v>
      </c>
      <c r="D341" s="464" t="s">
        <v>329</v>
      </c>
      <c r="E341" s="464"/>
      <c r="F341" s="464"/>
      <c r="G341" s="320" t="s">
        <v>88</v>
      </c>
      <c r="H341" s="320">
        <v>345</v>
      </c>
      <c r="I341" s="320" t="s">
        <v>41</v>
      </c>
      <c r="J341" s="320" t="s">
        <v>763</v>
      </c>
      <c r="K341" s="321" t="s">
        <v>673</v>
      </c>
      <c r="L341" s="320" t="s">
        <v>219</v>
      </c>
      <c r="M341" s="321" t="s">
        <v>764</v>
      </c>
      <c r="N341" s="320" t="s">
        <v>325</v>
      </c>
      <c r="O341" s="322" t="s">
        <v>765</v>
      </c>
      <c r="DI341" s="230"/>
      <c r="DJ341" s="230"/>
      <c r="DK341" s="230" t="s">
        <v>329</v>
      </c>
      <c r="DL341" s="230" t="s">
        <v>5</v>
      </c>
      <c r="DM341" s="230" t="s">
        <v>5</v>
      </c>
      <c r="DS341" s="230"/>
    </row>
    <row r="342" spans="1:124" customFormat="1" ht="15" x14ac:dyDescent="0.25">
      <c r="A342" s="323"/>
      <c r="B342" s="324"/>
      <c r="C342" s="378"/>
      <c r="D342" s="461" t="s">
        <v>674</v>
      </c>
      <c r="E342" s="461"/>
      <c r="F342" s="461"/>
      <c r="G342" s="461"/>
      <c r="H342" s="461"/>
      <c r="I342" s="461"/>
      <c r="J342" s="461"/>
      <c r="K342" s="461"/>
      <c r="L342" s="461"/>
      <c r="M342" s="461"/>
      <c r="N342" s="461"/>
      <c r="O342" s="467"/>
      <c r="DI342" s="230"/>
      <c r="DJ342" s="230"/>
      <c r="DK342" s="230"/>
      <c r="DL342" s="230"/>
      <c r="DM342" s="230"/>
      <c r="DS342" s="230"/>
      <c r="DT342" s="229" t="s">
        <v>674</v>
      </c>
    </row>
    <row r="343" spans="1:124" customFormat="1" ht="15" x14ac:dyDescent="0.25">
      <c r="A343" s="325"/>
      <c r="B343" s="326"/>
      <c r="C343" s="327"/>
      <c r="D343" s="465" t="s">
        <v>342</v>
      </c>
      <c r="E343" s="465"/>
      <c r="F343" s="465"/>
      <c r="G343" s="465"/>
      <c r="H343" s="465"/>
      <c r="I343" s="465"/>
      <c r="J343" s="465"/>
      <c r="K343" s="465"/>
      <c r="L343" s="465"/>
      <c r="M343" s="465"/>
      <c r="N343" s="465"/>
      <c r="O343" s="466"/>
      <c r="DI343" s="230"/>
      <c r="DJ343" s="230"/>
      <c r="DK343" s="230"/>
      <c r="DL343" s="230"/>
      <c r="DM343" s="230"/>
      <c r="DO343" s="229" t="s">
        <v>342</v>
      </c>
      <c r="DS343" s="230"/>
    </row>
    <row r="344" spans="1:124" customFormat="1" ht="15" x14ac:dyDescent="0.25">
      <c r="A344" s="325"/>
      <c r="B344" s="326"/>
      <c r="C344" s="327"/>
      <c r="D344" s="465" t="s">
        <v>134</v>
      </c>
      <c r="E344" s="465"/>
      <c r="F344" s="465"/>
      <c r="G344" s="465"/>
      <c r="H344" s="465"/>
      <c r="I344" s="465"/>
      <c r="J344" s="465"/>
      <c r="K344" s="465"/>
      <c r="L344" s="465"/>
      <c r="M344" s="465"/>
      <c r="N344" s="465"/>
      <c r="O344" s="466"/>
      <c r="DI344" s="230"/>
      <c r="DJ344" s="230"/>
      <c r="DK344" s="230"/>
      <c r="DL344" s="230"/>
      <c r="DM344" s="230"/>
      <c r="DO344" s="229" t="s">
        <v>134</v>
      </c>
      <c r="DS344" s="230"/>
    </row>
    <row r="345" spans="1:124" customFormat="1" ht="15" x14ac:dyDescent="0.25">
      <c r="A345" s="325"/>
      <c r="B345" s="324"/>
      <c r="C345" s="378"/>
      <c r="D345" s="462" t="s">
        <v>59</v>
      </c>
      <c r="E345" s="462"/>
      <c r="F345" s="462"/>
      <c r="G345" s="320"/>
      <c r="H345" s="344"/>
      <c r="I345" s="344"/>
      <c r="J345" s="344"/>
      <c r="K345" s="345"/>
      <c r="L345" s="344"/>
      <c r="M345" s="346">
        <v>280225.77</v>
      </c>
      <c r="N345" s="341"/>
      <c r="O345" s="347">
        <v>2451975.4900000002</v>
      </c>
      <c r="DI345" s="230"/>
      <c r="DJ345" s="230"/>
      <c r="DK345" s="230"/>
      <c r="DL345" s="230"/>
      <c r="DM345" s="230"/>
      <c r="DS345" s="230" t="s">
        <v>59</v>
      </c>
    </row>
    <row r="346" spans="1:124" customFormat="1" ht="34.5" x14ac:dyDescent="0.25">
      <c r="A346" s="319" t="s">
        <v>99</v>
      </c>
      <c r="B346" s="320" t="s">
        <v>270</v>
      </c>
      <c r="C346" s="377" t="s">
        <v>276</v>
      </c>
      <c r="D346" s="464" t="s">
        <v>277</v>
      </c>
      <c r="E346" s="464"/>
      <c r="F346" s="464"/>
      <c r="G346" s="320" t="s">
        <v>94</v>
      </c>
      <c r="H346" s="320">
        <v>-1.032</v>
      </c>
      <c r="I346" s="320" t="s">
        <v>41</v>
      </c>
      <c r="J346" s="320" t="s">
        <v>766</v>
      </c>
      <c r="K346" s="321" t="s">
        <v>278</v>
      </c>
      <c r="L346" s="320"/>
      <c r="M346" s="321" t="s">
        <v>767</v>
      </c>
      <c r="N346" s="320" t="s">
        <v>325</v>
      </c>
      <c r="O346" s="322" t="s">
        <v>768</v>
      </c>
      <c r="DI346" s="230"/>
      <c r="DJ346" s="230"/>
      <c r="DK346" s="230" t="s">
        <v>277</v>
      </c>
      <c r="DL346" s="230" t="s">
        <v>5</v>
      </c>
      <c r="DM346" s="230" t="s">
        <v>5</v>
      </c>
      <c r="DS346" s="230"/>
    </row>
    <row r="347" spans="1:124" customFormat="1" ht="15" x14ac:dyDescent="0.25">
      <c r="A347" s="325"/>
      <c r="B347" s="324"/>
      <c r="C347" s="378"/>
      <c r="D347" s="462" t="s">
        <v>59</v>
      </c>
      <c r="E347" s="462"/>
      <c r="F347" s="462"/>
      <c r="G347" s="320"/>
      <c r="H347" s="344"/>
      <c r="I347" s="344"/>
      <c r="J347" s="344"/>
      <c r="K347" s="345"/>
      <c r="L347" s="344"/>
      <c r="M347" s="346">
        <v>-11298.34</v>
      </c>
      <c r="N347" s="341"/>
      <c r="O347" s="347">
        <v>-98860.479999999996</v>
      </c>
      <c r="DI347" s="230"/>
      <c r="DJ347" s="230"/>
      <c r="DK347" s="230"/>
      <c r="DL347" s="230"/>
      <c r="DM347" s="230"/>
      <c r="DS347" s="230" t="s">
        <v>59</v>
      </c>
    </row>
    <row r="348" spans="1:124" customFormat="1" ht="45" x14ac:dyDescent="0.25">
      <c r="A348" s="319" t="s">
        <v>269</v>
      </c>
      <c r="B348" s="320" t="s">
        <v>252</v>
      </c>
      <c r="C348" s="377" t="s">
        <v>675</v>
      </c>
      <c r="D348" s="464" t="s">
        <v>676</v>
      </c>
      <c r="E348" s="464"/>
      <c r="F348" s="464"/>
      <c r="G348" s="320" t="s">
        <v>677</v>
      </c>
      <c r="H348" s="320">
        <v>1.5449999999999999</v>
      </c>
      <c r="I348" s="320" t="s">
        <v>41</v>
      </c>
      <c r="J348" s="320" t="s">
        <v>678</v>
      </c>
      <c r="K348" s="321" t="s">
        <v>679</v>
      </c>
      <c r="L348" s="320" t="s">
        <v>219</v>
      </c>
      <c r="M348" s="321" t="s">
        <v>680</v>
      </c>
      <c r="N348" s="320" t="s">
        <v>325</v>
      </c>
      <c r="O348" s="322" t="s">
        <v>681</v>
      </c>
      <c r="DI348" s="230"/>
      <c r="DJ348" s="230"/>
      <c r="DK348" s="230" t="s">
        <v>676</v>
      </c>
      <c r="DL348" s="230" t="s">
        <v>5</v>
      </c>
      <c r="DM348" s="230" t="s">
        <v>5</v>
      </c>
      <c r="DS348" s="230"/>
    </row>
    <row r="349" spans="1:124" customFormat="1" ht="15" x14ac:dyDescent="0.25">
      <c r="A349" s="323"/>
      <c r="B349" s="324"/>
      <c r="C349" s="378"/>
      <c r="D349" s="461" t="s">
        <v>682</v>
      </c>
      <c r="E349" s="461"/>
      <c r="F349" s="461"/>
      <c r="G349" s="461"/>
      <c r="H349" s="461"/>
      <c r="I349" s="461"/>
      <c r="J349" s="461"/>
      <c r="K349" s="461"/>
      <c r="L349" s="461"/>
      <c r="M349" s="461"/>
      <c r="N349" s="461"/>
      <c r="O349" s="467"/>
      <c r="DI349" s="230"/>
      <c r="DJ349" s="230"/>
      <c r="DK349" s="230"/>
      <c r="DL349" s="230"/>
      <c r="DM349" s="230"/>
      <c r="DS349" s="230"/>
      <c r="DT349" s="229" t="s">
        <v>682</v>
      </c>
    </row>
    <row r="350" spans="1:124" customFormat="1" ht="15" x14ac:dyDescent="0.25">
      <c r="A350" s="325"/>
      <c r="B350" s="326"/>
      <c r="C350" s="327"/>
      <c r="D350" s="465" t="s">
        <v>342</v>
      </c>
      <c r="E350" s="465"/>
      <c r="F350" s="465"/>
      <c r="G350" s="465"/>
      <c r="H350" s="465"/>
      <c r="I350" s="465"/>
      <c r="J350" s="465"/>
      <c r="K350" s="465"/>
      <c r="L350" s="465"/>
      <c r="M350" s="465"/>
      <c r="N350" s="465"/>
      <c r="O350" s="466"/>
      <c r="DI350" s="230"/>
      <c r="DJ350" s="230"/>
      <c r="DK350" s="230"/>
      <c r="DL350" s="230"/>
      <c r="DM350" s="230"/>
      <c r="DO350" s="229" t="s">
        <v>342</v>
      </c>
      <c r="DS350" s="230"/>
    </row>
    <row r="351" spans="1:124" customFormat="1" ht="15" x14ac:dyDescent="0.25">
      <c r="A351" s="325"/>
      <c r="B351" s="326"/>
      <c r="C351" s="327"/>
      <c r="D351" s="465" t="s">
        <v>134</v>
      </c>
      <c r="E351" s="465"/>
      <c r="F351" s="465"/>
      <c r="G351" s="465"/>
      <c r="H351" s="465"/>
      <c r="I351" s="465"/>
      <c r="J351" s="465"/>
      <c r="K351" s="465"/>
      <c r="L351" s="465"/>
      <c r="M351" s="465"/>
      <c r="N351" s="465"/>
      <c r="O351" s="466"/>
      <c r="DI351" s="230"/>
      <c r="DJ351" s="230"/>
      <c r="DK351" s="230"/>
      <c r="DL351" s="230"/>
      <c r="DM351" s="230"/>
      <c r="DO351" s="229" t="s">
        <v>134</v>
      </c>
      <c r="DS351" s="230"/>
    </row>
    <row r="352" spans="1:124" customFormat="1" ht="15" x14ac:dyDescent="0.25">
      <c r="A352" s="325"/>
      <c r="B352" s="324"/>
      <c r="C352" s="378"/>
      <c r="D352" s="462" t="s">
        <v>59</v>
      </c>
      <c r="E352" s="462"/>
      <c r="F352" s="462"/>
      <c r="G352" s="320"/>
      <c r="H352" s="344"/>
      <c r="I352" s="344"/>
      <c r="J352" s="344"/>
      <c r="K352" s="345"/>
      <c r="L352" s="344"/>
      <c r="M352" s="346">
        <v>41871.599999999999</v>
      </c>
      <c r="N352" s="341"/>
      <c r="O352" s="347">
        <v>366376.5</v>
      </c>
      <c r="DI352" s="230"/>
      <c r="DJ352" s="230"/>
      <c r="DK352" s="230"/>
      <c r="DL352" s="230"/>
      <c r="DM352" s="230"/>
      <c r="DS352" s="230" t="s">
        <v>59</v>
      </c>
    </row>
    <row r="353" spans="1:124" customFormat="1" ht="34.5" x14ac:dyDescent="0.25">
      <c r="A353" s="319" t="s">
        <v>270</v>
      </c>
      <c r="B353" s="320" t="s">
        <v>274</v>
      </c>
      <c r="C353" s="377" t="s">
        <v>263</v>
      </c>
      <c r="D353" s="464" t="s">
        <v>264</v>
      </c>
      <c r="E353" s="464"/>
      <c r="F353" s="464"/>
      <c r="G353" s="320" t="s">
        <v>94</v>
      </c>
      <c r="H353" s="320">
        <v>-0.64300000000000002</v>
      </c>
      <c r="I353" s="320" t="s">
        <v>41</v>
      </c>
      <c r="J353" s="320" t="s">
        <v>769</v>
      </c>
      <c r="K353" s="321" t="s">
        <v>265</v>
      </c>
      <c r="L353" s="320"/>
      <c r="M353" s="321" t="s">
        <v>770</v>
      </c>
      <c r="N353" s="320" t="s">
        <v>325</v>
      </c>
      <c r="O353" s="322" t="s">
        <v>771</v>
      </c>
      <c r="DI353" s="230"/>
      <c r="DJ353" s="230"/>
      <c r="DK353" s="230" t="s">
        <v>264</v>
      </c>
      <c r="DL353" s="230" t="s">
        <v>5</v>
      </c>
      <c r="DM353" s="230" t="s">
        <v>5</v>
      </c>
      <c r="DS353" s="230"/>
    </row>
    <row r="354" spans="1:124" customFormat="1" ht="15" x14ac:dyDescent="0.25">
      <c r="A354" s="325"/>
      <c r="B354" s="324"/>
      <c r="C354" s="378"/>
      <c r="D354" s="462" t="s">
        <v>59</v>
      </c>
      <c r="E354" s="462"/>
      <c r="F354" s="462"/>
      <c r="G354" s="320"/>
      <c r="H354" s="344"/>
      <c r="I354" s="344"/>
      <c r="J354" s="344"/>
      <c r="K354" s="345"/>
      <c r="L354" s="344"/>
      <c r="M354" s="346">
        <v>-7625.34</v>
      </c>
      <c r="N354" s="341"/>
      <c r="O354" s="347">
        <v>-66721.73</v>
      </c>
      <c r="DI354" s="230"/>
      <c r="DJ354" s="230"/>
      <c r="DK354" s="230"/>
      <c r="DL354" s="230"/>
      <c r="DM354" s="230"/>
      <c r="DS354" s="230" t="s">
        <v>59</v>
      </c>
    </row>
    <row r="355" spans="1:124" customFormat="1" ht="45" x14ac:dyDescent="0.25">
      <c r="A355" s="319" t="s">
        <v>252</v>
      </c>
      <c r="B355" s="320" t="s">
        <v>275</v>
      </c>
      <c r="C355" s="377" t="s">
        <v>683</v>
      </c>
      <c r="D355" s="464" t="s">
        <v>684</v>
      </c>
      <c r="E355" s="464"/>
      <c r="F355" s="464"/>
      <c r="G355" s="320" t="s">
        <v>677</v>
      </c>
      <c r="H355" s="320">
        <v>1.9339999999999999</v>
      </c>
      <c r="I355" s="320" t="s">
        <v>41</v>
      </c>
      <c r="J355" s="320" t="s">
        <v>685</v>
      </c>
      <c r="K355" s="321" t="s">
        <v>686</v>
      </c>
      <c r="L355" s="320" t="s">
        <v>219</v>
      </c>
      <c r="M355" s="321" t="s">
        <v>687</v>
      </c>
      <c r="N355" s="320" t="s">
        <v>325</v>
      </c>
      <c r="O355" s="322" t="s">
        <v>688</v>
      </c>
      <c r="DI355" s="230"/>
      <c r="DJ355" s="230"/>
      <c r="DK355" s="230" t="s">
        <v>684</v>
      </c>
      <c r="DL355" s="230" t="s">
        <v>5</v>
      </c>
      <c r="DM355" s="230" t="s">
        <v>5</v>
      </c>
      <c r="DS355" s="230"/>
    </row>
    <row r="356" spans="1:124" customFormat="1" ht="15" x14ac:dyDescent="0.25">
      <c r="A356" s="323"/>
      <c r="B356" s="324"/>
      <c r="C356" s="378"/>
      <c r="D356" s="461" t="s">
        <v>689</v>
      </c>
      <c r="E356" s="461"/>
      <c r="F356" s="461"/>
      <c r="G356" s="461"/>
      <c r="H356" s="461"/>
      <c r="I356" s="461"/>
      <c r="J356" s="461"/>
      <c r="K356" s="461"/>
      <c r="L356" s="461"/>
      <c r="M356" s="461"/>
      <c r="N356" s="461"/>
      <c r="O356" s="467"/>
      <c r="DI356" s="230"/>
      <c r="DJ356" s="230"/>
      <c r="DK356" s="230"/>
      <c r="DL356" s="230"/>
      <c r="DM356" s="230"/>
      <c r="DS356" s="230"/>
      <c r="DT356" s="229" t="s">
        <v>689</v>
      </c>
    </row>
    <row r="357" spans="1:124" customFormat="1" ht="15" x14ac:dyDescent="0.25">
      <c r="A357" s="325"/>
      <c r="B357" s="326"/>
      <c r="C357" s="327"/>
      <c r="D357" s="465" t="s">
        <v>342</v>
      </c>
      <c r="E357" s="465"/>
      <c r="F357" s="465"/>
      <c r="G357" s="465"/>
      <c r="H357" s="465"/>
      <c r="I357" s="465"/>
      <c r="J357" s="465"/>
      <c r="K357" s="465"/>
      <c r="L357" s="465"/>
      <c r="M357" s="465"/>
      <c r="N357" s="465"/>
      <c r="O357" s="466"/>
      <c r="DI357" s="230"/>
      <c r="DJ357" s="230"/>
      <c r="DK357" s="230"/>
      <c r="DL357" s="230"/>
      <c r="DM357" s="230"/>
      <c r="DO357" s="229" t="s">
        <v>342</v>
      </c>
      <c r="DS357" s="230"/>
    </row>
    <row r="358" spans="1:124" customFormat="1" ht="15" x14ac:dyDescent="0.25">
      <c r="A358" s="325"/>
      <c r="B358" s="326"/>
      <c r="C358" s="327"/>
      <c r="D358" s="465" t="s">
        <v>134</v>
      </c>
      <c r="E358" s="465"/>
      <c r="F358" s="465"/>
      <c r="G358" s="465"/>
      <c r="H358" s="465"/>
      <c r="I358" s="465"/>
      <c r="J358" s="465"/>
      <c r="K358" s="465"/>
      <c r="L358" s="465"/>
      <c r="M358" s="465"/>
      <c r="N358" s="465"/>
      <c r="O358" s="466"/>
      <c r="DI358" s="230"/>
      <c r="DJ358" s="230"/>
      <c r="DK358" s="230"/>
      <c r="DL358" s="230"/>
      <c r="DM358" s="230"/>
      <c r="DO358" s="229" t="s">
        <v>134</v>
      </c>
      <c r="DS358" s="230"/>
    </row>
    <row r="359" spans="1:124" customFormat="1" ht="15" x14ac:dyDescent="0.25">
      <c r="A359" s="325"/>
      <c r="B359" s="324"/>
      <c r="C359" s="378"/>
      <c r="D359" s="462" t="s">
        <v>59</v>
      </c>
      <c r="E359" s="462"/>
      <c r="F359" s="462"/>
      <c r="G359" s="320"/>
      <c r="H359" s="344"/>
      <c r="I359" s="344"/>
      <c r="J359" s="344"/>
      <c r="K359" s="345"/>
      <c r="L359" s="344"/>
      <c r="M359" s="346">
        <v>67264.679999999993</v>
      </c>
      <c r="N359" s="341"/>
      <c r="O359" s="347">
        <v>588565.94999999995</v>
      </c>
      <c r="DI359" s="230"/>
      <c r="DJ359" s="230"/>
      <c r="DK359" s="230"/>
      <c r="DL359" s="230"/>
      <c r="DM359" s="230"/>
      <c r="DS359" s="230" t="s">
        <v>59</v>
      </c>
    </row>
    <row r="360" spans="1:124" customFormat="1" ht="34.5" x14ac:dyDescent="0.25">
      <c r="A360" s="319" t="s">
        <v>274</v>
      </c>
      <c r="B360" s="320" t="s">
        <v>253</v>
      </c>
      <c r="C360" s="377" t="s">
        <v>690</v>
      </c>
      <c r="D360" s="464" t="s">
        <v>691</v>
      </c>
      <c r="E360" s="464"/>
      <c r="F360" s="464"/>
      <c r="G360" s="320" t="s">
        <v>94</v>
      </c>
      <c r="H360" s="320">
        <v>-0.123</v>
      </c>
      <c r="I360" s="320" t="s">
        <v>41</v>
      </c>
      <c r="J360" s="320" t="s">
        <v>772</v>
      </c>
      <c r="K360" s="321" t="s">
        <v>692</v>
      </c>
      <c r="L360" s="320"/>
      <c r="M360" s="321" t="s">
        <v>773</v>
      </c>
      <c r="N360" s="320" t="s">
        <v>325</v>
      </c>
      <c r="O360" s="322" t="s">
        <v>774</v>
      </c>
      <c r="DI360" s="230"/>
      <c r="DJ360" s="230"/>
      <c r="DK360" s="230" t="s">
        <v>691</v>
      </c>
      <c r="DL360" s="230" t="s">
        <v>5</v>
      </c>
      <c r="DM360" s="230" t="s">
        <v>5</v>
      </c>
      <c r="DS360" s="230"/>
    </row>
    <row r="361" spans="1:124" customFormat="1" ht="15" x14ac:dyDescent="0.25">
      <c r="A361" s="325"/>
      <c r="B361" s="324"/>
      <c r="C361" s="378"/>
      <c r="D361" s="462" t="s">
        <v>59</v>
      </c>
      <c r="E361" s="462"/>
      <c r="F361" s="462"/>
      <c r="G361" s="320"/>
      <c r="H361" s="344"/>
      <c r="I361" s="344"/>
      <c r="J361" s="344"/>
      <c r="K361" s="345"/>
      <c r="L361" s="344"/>
      <c r="M361" s="346">
        <v>-1282.1500000000001</v>
      </c>
      <c r="N361" s="341"/>
      <c r="O361" s="347">
        <v>-11218.81</v>
      </c>
      <c r="DI361" s="230"/>
      <c r="DJ361" s="230"/>
      <c r="DK361" s="230"/>
      <c r="DL361" s="230"/>
      <c r="DM361" s="230"/>
      <c r="DS361" s="230" t="s">
        <v>59</v>
      </c>
    </row>
    <row r="362" spans="1:124" customFormat="1" ht="45" x14ac:dyDescent="0.25">
      <c r="A362" s="319" t="s">
        <v>275</v>
      </c>
      <c r="B362" s="320" t="s">
        <v>254</v>
      </c>
      <c r="C362" s="377" t="s">
        <v>693</v>
      </c>
      <c r="D362" s="464" t="s">
        <v>694</v>
      </c>
      <c r="E362" s="464"/>
      <c r="F362" s="464"/>
      <c r="G362" s="320" t="s">
        <v>677</v>
      </c>
      <c r="H362" s="320">
        <v>0.24399999999999999</v>
      </c>
      <c r="I362" s="320" t="s">
        <v>41</v>
      </c>
      <c r="J362" s="320" t="s">
        <v>695</v>
      </c>
      <c r="K362" s="321" t="s">
        <v>696</v>
      </c>
      <c r="L362" s="320" t="s">
        <v>219</v>
      </c>
      <c r="M362" s="321" t="s">
        <v>697</v>
      </c>
      <c r="N362" s="320" t="s">
        <v>325</v>
      </c>
      <c r="O362" s="322" t="s">
        <v>698</v>
      </c>
      <c r="DI362" s="230"/>
      <c r="DJ362" s="230"/>
      <c r="DK362" s="230" t="s">
        <v>694</v>
      </c>
      <c r="DL362" s="230" t="s">
        <v>5</v>
      </c>
      <c r="DM362" s="230" t="s">
        <v>5</v>
      </c>
      <c r="DS362" s="230"/>
    </row>
    <row r="363" spans="1:124" customFormat="1" ht="15" x14ac:dyDescent="0.25">
      <c r="A363" s="323"/>
      <c r="B363" s="324"/>
      <c r="C363" s="378"/>
      <c r="D363" s="461" t="s">
        <v>699</v>
      </c>
      <c r="E363" s="461"/>
      <c r="F363" s="461"/>
      <c r="G363" s="461"/>
      <c r="H363" s="461"/>
      <c r="I363" s="461"/>
      <c r="J363" s="461"/>
      <c r="K363" s="461"/>
      <c r="L363" s="461"/>
      <c r="M363" s="461"/>
      <c r="N363" s="461"/>
      <c r="O363" s="467"/>
      <c r="DI363" s="230"/>
      <c r="DJ363" s="230"/>
      <c r="DK363" s="230"/>
      <c r="DL363" s="230"/>
      <c r="DM363" s="230"/>
      <c r="DS363" s="230"/>
      <c r="DT363" s="229" t="s">
        <v>699</v>
      </c>
    </row>
    <row r="364" spans="1:124" customFormat="1" ht="15" x14ac:dyDescent="0.25">
      <c r="A364" s="325"/>
      <c r="B364" s="326"/>
      <c r="C364" s="327"/>
      <c r="D364" s="465" t="s">
        <v>342</v>
      </c>
      <c r="E364" s="465"/>
      <c r="F364" s="465"/>
      <c r="G364" s="465"/>
      <c r="H364" s="465"/>
      <c r="I364" s="465"/>
      <c r="J364" s="465"/>
      <c r="K364" s="465"/>
      <c r="L364" s="465"/>
      <c r="M364" s="465"/>
      <c r="N364" s="465"/>
      <c r="O364" s="466"/>
      <c r="DI364" s="230"/>
      <c r="DJ364" s="230"/>
      <c r="DK364" s="230"/>
      <c r="DL364" s="230"/>
      <c r="DM364" s="230"/>
      <c r="DO364" s="229" t="s">
        <v>342</v>
      </c>
      <c r="DS364" s="230"/>
    </row>
    <row r="365" spans="1:124" customFormat="1" ht="15" x14ac:dyDescent="0.25">
      <c r="A365" s="325"/>
      <c r="B365" s="326"/>
      <c r="C365" s="327"/>
      <c r="D365" s="465" t="s">
        <v>134</v>
      </c>
      <c r="E365" s="465"/>
      <c r="F365" s="465"/>
      <c r="G365" s="465"/>
      <c r="H365" s="465"/>
      <c r="I365" s="465"/>
      <c r="J365" s="465"/>
      <c r="K365" s="465"/>
      <c r="L365" s="465"/>
      <c r="M365" s="465"/>
      <c r="N365" s="465"/>
      <c r="O365" s="466"/>
      <c r="DI365" s="230"/>
      <c r="DJ365" s="230"/>
      <c r="DK365" s="230"/>
      <c r="DL365" s="230"/>
      <c r="DM365" s="230"/>
      <c r="DO365" s="229" t="s">
        <v>134</v>
      </c>
      <c r="DS365" s="230"/>
    </row>
    <row r="366" spans="1:124" customFormat="1" ht="15" x14ac:dyDescent="0.25">
      <c r="A366" s="325"/>
      <c r="B366" s="324"/>
      <c r="C366" s="378"/>
      <c r="D366" s="462" t="s">
        <v>59</v>
      </c>
      <c r="E366" s="462"/>
      <c r="F366" s="462"/>
      <c r="G366" s="320"/>
      <c r="H366" s="344"/>
      <c r="I366" s="344"/>
      <c r="J366" s="344"/>
      <c r="K366" s="345"/>
      <c r="L366" s="344"/>
      <c r="M366" s="346">
        <v>7460.52</v>
      </c>
      <c r="N366" s="341"/>
      <c r="O366" s="347">
        <v>65279.55</v>
      </c>
      <c r="DI366" s="230"/>
      <c r="DJ366" s="230"/>
      <c r="DK366" s="230"/>
      <c r="DL366" s="230"/>
      <c r="DM366" s="230"/>
      <c r="DS366" s="230" t="s">
        <v>59</v>
      </c>
    </row>
    <row r="367" spans="1:124" customFormat="1" ht="33.75" x14ac:dyDescent="0.25">
      <c r="A367" s="319" t="s">
        <v>253</v>
      </c>
      <c r="B367" s="320" t="s">
        <v>255</v>
      </c>
      <c r="C367" s="377" t="s">
        <v>700</v>
      </c>
      <c r="D367" s="464" t="s">
        <v>701</v>
      </c>
      <c r="E367" s="464"/>
      <c r="F367" s="464"/>
      <c r="G367" s="320" t="s">
        <v>88</v>
      </c>
      <c r="H367" s="320">
        <v>-60</v>
      </c>
      <c r="I367" s="320" t="s">
        <v>41</v>
      </c>
      <c r="J367" s="320" t="s">
        <v>775</v>
      </c>
      <c r="K367" s="321" t="s">
        <v>702</v>
      </c>
      <c r="L367" s="320"/>
      <c r="M367" s="321" t="s">
        <v>776</v>
      </c>
      <c r="N367" s="320" t="s">
        <v>325</v>
      </c>
      <c r="O367" s="322" t="s">
        <v>777</v>
      </c>
      <c r="DI367" s="230"/>
      <c r="DJ367" s="230"/>
      <c r="DK367" s="230" t="s">
        <v>701</v>
      </c>
      <c r="DL367" s="230" t="s">
        <v>5</v>
      </c>
      <c r="DM367" s="230" t="s">
        <v>5</v>
      </c>
      <c r="DS367" s="230"/>
    </row>
    <row r="368" spans="1:124" customFormat="1" ht="15" x14ac:dyDescent="0.25">
      <c r="A368" s="325"/>
      <c r="B368" s="324"/>
      <c r="C368" s="378"/>
      <c r="D368" s="462" t="s">
        <v>59</v>
      </c>
      <c r="E368" s="462"/>
      <c r="F368" s="462"/>
      <c r="G368" s="320"/>
      <c r="H368" s="344"/>
      <c r="I368" s="344"/>
      <c r="J368" s="344"/>
      <c r="K368" s="345"/>
      <c r="L368" s="344"/>
      <c r="M368" s="346">
        <v>-8718</v>
      </c>
      <c r="N368" s="341"/>
      <c r="O368" s="347">
        <v>-76282.5</v>
      </c>
      <c r="DI368" s="230"/>
      <c r="DJ368" s="230"/>
      <c r="DK368" s="230"/>
      <c r="DL368" s="230"/>
      <c r="DM368" s="230"/>
      <c r="DS368" s="230" t="s">
        <v>59</v>
      </c>
    </row>
    <row r="369" spans="1:124" customFormat="1" ht="45" x14ac:dyDescent="0.25">
      <c r="A369" s="319" t="s">
        <v>254</v>
      </c>
      <c r="B369" s="320" t="s">
        <v>256</v>
      </c>
      <c r="C369" s="377" t="s">
        <v>703</v>
      </c>
      <c r="D369" s="464" t="s">
        <v>704</v>
      </c>
      <c r="E369" s="464"/>
      <c r="F369" s="464"/>
      <c r="G369" s="320" t="s">
        <v>677</v>
      </c>
      <c r="H369" s="320">
        <v>2.23</v>
      </c>
      <c r="I369" s="320" t="s">
        <v>41</v>
      </c>
      <c r="J369" s="320" t="s">
        <v>705</v>
      </c>
      <c r="K369" s="321" t="s">
        <v>706</v>
      </c>
      <c r="L369" s="320" t="s">
        <v>219</v>
      </c>
      <c r="M369" s="321" t="s">
        <v>707</v>
      </c>
      <c r="N369" s="320" t="s">
        <v>325</v>
      </c>
      <c r="O369" s="322" t="s">
        <v>708</v>
      </c>
      <c r="DI369" s="230"/>
      <c r="DJ369" s="230"/>
      <c r="DK369" s="230" t="s">
        <v>704</v>
      </c>
      <c r="DL369" s="230" t="s">
        <v>5</v>
      </c>
      <c r="DM369" s="230" t="s">
        <v>5</v>
      </c>
      <c r="DS369" s="230"/>
    </row>
    <row r="370" spans="1:124" customFormat="1" ht="15" x14ac:dyDescent="0.25">
      <c r="A370" s="323"/>
      <c r="B370" s="324"/>
      <c r="C370" s="378"/>
      <c r="D370" s="461" t="s">
        <v>709</v>
      </c>
      <c r="E370" s="461"/>
      <c r="F370" s="461"/>
      <c r="G370" s="461"/>
      <c r="H370" s="461"/>
      <c r="I370" s="461"/>
      <c r="J370" s="461"/>
      <c r="K370" s="461"/>
      <c r="L370" s="461"/>
      <c r="M370" s="461"/>
      <c r="N370" s="461"/>
      <c r="O370" s="467"/>
      <c r="DI370" s="230"/>
      <c r="DJ370" s="230"/>
      <c r="DK370" s="230"/>
      <c r="DL370" s="230"/>
      <c r="DM370" s="230"/>
      <c r="DS370" s="230"/>
      <c r="DT370" s="229" t="s">
        <v>709</v>
      </c>
    </row>
    <row r="371" spans="1:124" customFormat="1" ht="15" x14ac:dyDescent="0.25">
      <c r="A371" s="325"/>
      <c r="B371" s="326"/>
      <c r="C371" s="327"/>
      <c r="D371" s="465" t="s">
        <v>342</v>
      </c>
      <c r="E371" s="465"/>
      <c r="F371" s="465"/>
      <c r="G371" s="465"/>
      <c r="H371" s="465"/>
      <c r="I371" s="465"/>
      <c r="J371" s="465"/>
      <c r="K371" s="465"/>
      <c r="L371" s="465"/>
      <c r="M371" s="465"/>
      <c r="N371" s="465"/>
      <c r="O371" s="466"/>
      <c r="DI371" s="230"/>
      <c r="DJ371" s="230"/>
      <c r="DK371" s="230"/>
      <c r="DL371" s="230"/>
      <c r="DM371" s="230"/>
      <c r="DO371" s="229" t="s">
        <v>342</v>
      </c>
      <c r="DS371" s="230"/>
    </row>
    <row r="372" spans="1:124" customFormat="1" ht="15" x14ac:dyDescent="0.25">
      <c r="A372" s="325"/>
      <c r="B372" s="326"/>
      <c r="C372" s="327"/>
      <c r="D372" s="465" t="s">
        <v>134</v>
      </c>
      <c r="E372" s="465"/>
      <c r="F372" s="465"/>
      <c r="G372" s="465"/>
      <c r="H372" s="465"/>
      <c r="I372" s="465"/>
      <c r="J372" s="465"/>
      <c r="K372" s="465"/>
      <c r="L372" s="465"/>
      <c r="M372" s="465"/>
      <c r="N372" s="465"/>
      <c r="O372" s="466"/>
      <c r="DI372" s="230"/>
      <c r="DJ372" s="230"/>
      <c r="DK372" s="230"/>
      <c r="DL372" s="230"/>
      <c r="DM372" s="230"/>
      <c r="DO372" s="229" t="s">
        <v>134</v>
      </c>
      <c r="DS372" s="230"/>
    </row>
    <row r="373" spans="1:124" customFormat="1" ht="15" x14ac:dyDescent="0.25">
      <c r="A373" s="325"/>
      <c r="B373" s="324"/>
      <c r="C373" s="378"/>
      <c r="D373" s="462" t="s">
        <v>59</v>
      </c>
      <c r="E373" s="462"/>
      <c r="F373" s="462"/>
      <c r="G373" s="320"/>
      <c r="H373" s="344"/>
      <c r="I373" s="344"/>
      <c r="J373" s="344"/>
      <c r="K373" s="345"/>
      <c r="L373" s="344"/>
      <c r="M373" s="346">
        <v>102497.75</v>
      </c>
      <c r="N373" s="341"/>
      <c r="O373" s="347">
        <v>896855.31</v>
      </c>
      <c r="DI373" s="230"/>
      <c r="DJ373" s="230"/>
      <c r="DK373" s="230"/>
      <c r="DL373" s="230"/>
      <c r="DM373" s="230"/>
      <c r="DS373" s="230" t="s">
        <v>59</v>
      </c>
    </row>
    <row r="374" spans="1:124" customFormat="1" ht="33.75" x14ac:dyDescent="0.25">
      <c r="A374" s="319" t="s">
        <v>255</v>
      </c>
      <c r="B374" s="320" t="s">
        <v>257</v>
      </c>
      <c r="C374" s="377" t="s">
        <v>279</v>
      </c>
      <c r="D374" s="464" t="s">
        <v>280</v>
      </c>
      <c r="E374" s="464"/>
      <c r="F374" s="464"/>
      <c r="G374" s="320" t="s">
        <v>88</v>
      </c>
      <c r="H374" s="320">
        <v>-770</v>
      </c>
      <c r="I374" s="320" t="s">
        <v>41</v>
      </c>
      <c r="J374" s="320" t="s">
        <v>710</v>
      </c>
      <c r="K374" s="321" t="s">
        <v>281</v>
      </c>
      <c r="L374" s="320"/>
      <c r="M374" s="321" t="s">
        <v>711</v>
      </c>
      <c r="N374" s="320" t="s">
        <v>325</v>
      </c>
      <c r="O374" s="322" t="s">
        <v>712</v>
      </c>
      <c r="DI374" s="230"/>
      <c r="DJ374" s="230"/>
      <c r="DK374" s="230" t="s">
        <v>280</v>
      </c>
      <c r="DL374" s="230" t="s">
        <v>5</v>
      </c>
      <c r="DM374" s="230" t="s">
        <v>5</v>
      </c>
      <c r="DS374" s="230"/>
    </row>
    <row r="375" spans="1:124" customFormat="1" ht="15" x14ac:dyDescent="0.25">
      <c r="A375" s="325"/>
      <c r="B375" s="324"/>
      <c r="C375" s="378"/>
      <c r="D375" s="462" t="s">
        <v>59</v>
      </c>
      <c r="E375" s="462"/>
      <c r="F375" s="462"/>
      <c r="G375" s="320"/>
      <c r="H375" s="344"/>
      <c r="I375" s="344"/>
      <c r="J375" s="344"/>
      <c r="K375" s="345"/>
      <c r="L375" s="344"/>
      <c r="M375" s="346">
        <v>-33579.699999999997</v>
      </c>
      <c r="N375" s="341"/>
      <c r="O375" s="347">
        <v>-293822.38</v>
      </c>
      <c r="DI375" s="230"/>
      <c r="DJ375" s="230"/>
      <c r="DK375" s="230"/>
      <c r="DL375" s="230"/>
      <c r="DM375" s="230"/>
      <c r="DS375" s="230" t="s">
        <v>59</v>
      </c>
    </row>
    <row r="376" spans="1:124" customFormat="1" ht="45" x14ac:dyDescent="0.25">
      <c r="A376" s="319" t="s">
        <v>256</v>
      </c>
      <c r="B376" s="320" t="s">
        <v>258</v>
      </c>
      <c r="C376" s="377" t="s">
        <v>713</v>
      </c>
      <c r="D376" s="464" t="s">
        <v>714</v>
      </c>
      <c r="E376" s="464"/>
      <c r="F376" s="464"/>
      <c r="G376" s="320" t="s">
        <v>94</v>
      </c>
      <c r="H376" s="320">
        <v>5.39</v>
      </c>
      <c r="I376" s="320" t="s">
        <v>41</v>
      </c>
      <c r="J376" s="320" t="s">
        <v>715</v>
      </c>
      <c r="K376" s="321" t="s">
        <v>716</v>
      </c>
      <c r="L376" s="320" t="s">
        <v>219</v>
      </c>
      <c r="M376" s="321" t="s">
        <v>717</v>
      </c>
      <c r="N376" s="320" t="s">
        <v>325</v>
      </c>
      <c r="O376" s="322" t="s">
        <v>718</v>
      </c>
      <c r="DI376" s="230"/>
      <c r="DJ376" s="230"/>
      <c r="DK376" s="230" t="s">
        <v>714</v>
      </c>
      <c r="DL376" s="230" t="s">
        <v>5</v>
      </c>
      <c r="DM376" s="230" t="s">
        <v>5</v>
      </c>
      <c r="DS376" s="230"/>
    </row>
    <row r="377" spans="1:124" customFormat="1" ht="15" x14ac:dyDescent="0.25">
      <c r="A377" s="323"/>
      <c r="B377" s="324"/>
      <c r="C377" s="378"/>
      <c r="D377" s="461" t="s">
        <v>719</v>
      </c>
      <c r="E377" s="461"/>
      <c r="F377" s="461"/>
      <c r="G377" s="461"/>
      <c r="H377" s="461"/>
      <c r="I377" s="461"/>
      <c r="J377" s="461"/>
      <c r="K377" s="461"/>
      <c r="L377" s="461"/>
      <c r="M377" s="461"/>
      <c r="N377" s="461"/>
      <c r="O377" s="467"/>
      <c r="DI377" s="230"/>
      <c r="DJ377" s="230"/>
      <c r="DK377" s="230"/>
      <c r="DL377" s="230"/>
      <c r="DM377" s="230"/>
      <c r="DS377" s="230"/>
      <c r="DT377" s="229" t="s">
        <v>719</v>
      </c>
    </row>
    <row r="378" spans="1:124" customFormat="1" ht="15" x14ac:dyDescent="0.25">
      <c r="A378" s="325"/>
      <c r="B378" s="326"/>
      <c r="C378" s="327"/>
      <c r="D378" s="465" t="s">
        <v>342</v>
      </c>
      <c r="E378" s="465"/>
      <c r="F378" s="465"/>
      <c r="G378" s="465"/>
      <c r="H378" s="465"/>
      <c r="I378" s="465"/>
      <c r="J378" s="465"/>
      <c r="K378" s="465"/>
      <c r="L378" s="465"/>
      <c r="M378" s="465"/>
      <c r="N378" s="465"/>
      <c r="O378" s="466"/>
      <c r="DI378" s="230"/>
      <c r="DJ378" s="230"/>
      <c r="DK378" s="230"/>
      <c r="DL378" s="230"/>
      <c r="DM378" s="230"/>
      <c r="DO378" s="229" t="s">
        <v>342</v>
      </c>
      <c r="DS378" s="230"/>
    </row>
    <row r="379" spans="1:124" customFormat="1" ht="15" x14ac:dyDescent="0.25">
      <c r="A379" s="325"/>
      <c r="B379" s="326"/>
      <c r="C379" s="327"/>
      <c r="D379" s="465" t="s">
        <v>134</v>
      </c>
      <c r="E379" s="465"/>
      <c r="F379" s="465"/>
      <c r="G379" s="465"/>
      <c r="H379" s="465"/>
      <c r="I379" s="465"/>
      <c r="J379" s="465"/>
      <c r="K379" s="465"/>
      <c r="L379" s="465"/>
      <c r="M379" s="465"/>
      <c r="N379" s="465"/>
      <c r="O379" s="466"/>
      <c r="DI379" s="230"/>
      <c r="DJ379" s="230"/>
      <c r="DK379" s="230"/>
      <c r="DL379" s="230"/>
      <c r="DM379" s="230"/>
      <c r="DO379" s="229" t="s">
        <v>134</v>
      </c>
      <c r="DS379" s="230"/>
    </row>
    <row r="380" spans="1:124" customFormat="1" ht="15" x14ac:dyDescent="0.25">
      <c r="A380" s="325"/>
      <c r="B380" s="324"/>
      <c r="C380" s="378"/>
      <c r="D380" s="462" t="s">
        <v>59</v>
      </c>
      <c r="E380" s="462"/>
      <c r="F380" s="462"/>
      <c r="G380" s="320"/>
      <c r="H380" s="344"/>
      <c r="I380" s="344"/>
      <c r="J380" s="344"/>
      <c r="K380" s="345"/>
      <c r="L380" s="344"/>
      <c r="M380" s="346">
        <v>228077.07</v>
      </c>
      <c r="N380" s="341"/>
      <c r="O380" s="347">
        <v>1995674.36</v>
      </c>
      <c r="DI380" s="230"/>
      <c r="DJ380" s="230"/>
      <c r="DK380" s="230"/>
      <c r="DL380" s="230"/>
      <c r="DM380" s="230"/>
      <c r="DS380" s="230" t="s">
        <v>59</v>
      </c>
    </row>
    <row r="381" spans="1:124" customFormat="1" ht="33.75" x14ac:dyDescent="0.25">
      <c r="A381" s="319" t="s">
        <v>257</v>
      </c>
      <c r="B381" s="320" t="s">
        <v>259</v>
      </c>
      <c r="C381" s="377" t="s">
        <v>249</v>
      </c>
      <c r="D381" s="464" t="s">
        <v>250</v>
      </c>
      <c r="E381" s="464"/>
      <c r="F381" s="464"/>
      <c r="G381" s="320" t="s">
        <v>91</v>
      </c>
      <c r="H381" s="320">
        <v>-374</v>
      </c>
      <c r="I381" s="320" t="s">
        <v>41</v>
      </c>
      <c r="J381" s="320" t="s">
        <v>778</v>
      </c>
      <c r="K381" s="321" t="s">
        <v>251</v>
      </c>
      <c r="L381" s="320"/>
      <c r="M381" s="321" t="s">
        <v>779</v>
      </c>
      <c r="N381" s="320" t="s">
        <v>325</v>
      </c>
      <c r="O381" s="322" t="s">
        <v>780</v>
      </c>
      <c r="DI381" s="230"/>
      <c r="DJ381" s="230"/>
      <c r="DK381" s="230" t="s">
        <v>250</v>
      </c>
      <c r="DL381" s="230" t="s">
        <v>5</v>
      </c>
      <c r="DM381" s="230" t="s">
        <v>5</v>
      </c>
      <c r="DS381" s="230"/>
    </row>
    <row r="382" spans="1:124" customFormat="1" ht="15" x14ac:dyDescent="0.25">
      <c r="A382" s="325"/>
      <c r="B382" s="324"/>
      <c r="C382" s="378"/>
      <c r="D382" s="462" t="s">
        <v>59</v>
      </c>
      <c r="E382" s="462"/>
      <c r="F382" s="462"/>
      <c r="G382" s="320"/>
      <c r="H382" s="344"/>
      <c r="I382" s="344"/>
      <c r="J382" s="344"/>
      <c r="K382" s="345"/>
      <c r="L382" s="344"/>
      <c r="M382" s="346">
        <v>-131348.79999999999</v>
      </c>
      <c r="N382" s="341"/>
      <c r="O382" s="347">
        <v>-1149302</v>
      </c>
      <c r="DI382" s="230"/>
      <c r="DJ382" s="230"/>
      <c r="DK382" s="230"/>
      <c r="DL382" s="230"/>
      <c r="DM382" s="230"/>
      <c r="DS382" s="230" t="s">
        <v>59</v>
      </c>
    </row>
    <row r="383" spans="1:124" customFormat="1" ht="45" x14ac:dyDescent="0.25">
      <c r="A383" s="319" t="s">
        <v>258</v>
      </c>
      <c r="B383" s="320" t="s">
        <v>260</v>
      </c>
      <c r="C383" s="377" t="s">
        <v>720</v>
      </c>
      <c r="D383" s="464" t="s">
        <v>721</v>
      </c>
      <c r="E383" s="464"/>
      <c r="F383" s="464"/>
      <c r="G383" s="320" t="s">
        <v>677</v>
      </c>
      <c r="H383" s="320">
        <v>27.12</v>
      </c>
      <c r="I383" s="320" t="s">
        <v>41</v>
      </c>
      <c r="J383" s="320" t="s">
        <v>722</v>
      </c>
      <c r="K383" s="321" t="s">
        <v>723</v>
      </c>
      <c r="L383" s="320" t="s">
        <v>219</v>
      </c>
      <c r="M383" s="321" t="s">
        <v>724</v>
      </c>
      <c r="N383" s="320" t="s">
        <v>325</v>
      </c>
      <c r="O383" s="322" t="s">
        <v>725</v>
      </c>
      <c r="DI383" s="230"/>
      <c r="DJ383" s="230"/>
      <c r="DK383" s="230" t="s">
        <v>721</v>
      </c>
      <c r="DL383" s="230" t="s">
        <v>5</v>
      </c>
      <c r="DM383" s="230" t="s">
        <v>5</v>
      </c>
      <c r="DS383" s="230"/>
    </row>
    <row r="384" spans="1:124" customFormat="1" ht="15" x14ac:dyDescent="0.25">
      <c r="A384" s="323"/>
      <c r="B384" s="324"/>
      <c r="C384" s="378"/>
      <c r="D384" s="461" t="s">
        <v>726</v>
      </c>
      <c r="E384" s="461"/>
      <c r="F384" s="461"/>
      <c r="G384" s="461"/>
      <c r="H384" s="461"/>
      <c r="I384" s="461"/>
      <c r="J384" s="461"/>
      <c r="K384" s="461"/>
      <c r="L384" s="461"/>
      <c r="M384" s="461"/>
      <c r="N384" s="461"/>
      <c r="O384" s="467"/>
      <c r="DI384" s="230"/>
      <c r="DJ384" s="230"/>
      <c r="DK384" s="230"/>
      <c r="DL384" s="230"/>
      <c r="DM384" s="230"/>
      <c r="DS384" s="230"/>
      <c r="DT384" s="229" t="s">
        <v>726</v>
      </c>
    </row>
    <row r="385" spans="1:124" customFormat="1" ht="15" x14ac:dyDescent="0.25">
      <c r="A385" s="325"/>
      <c r="B385" s="326"/>
      <c r="C385" s="327"/>
      <c r="D385" s="465" t="s">
        <v>342</v>
      </c>
      <c r="E385" s="465"/>
      <c r="F385" s="465"/>
      <c r="G385" s="465"/>
      <c r="H385" s="465"/>
      <c r="I385" s="465"/>
      <c r="J385" s="465"/>
      <c r="K385" s="465"/>
      <c r="L385" s="465"/>
      <c r="M385" s="465"/>
      <c r="N385" s="465"/>
      <c r="O385" s="466"/>
      <c r="DI385" s="230"/>
      <c r="DJ385" s="230"/>
      <c r="DK385" s="230"/>
      <c r="DL385" s="230"/>
      <c r="DM385" s="230"/>
      <c r="DO385" s="229" t="s">
        <v>342</v>
      </c>
      <c r="DS385" s="230"/>
    </row>
    <row r="386" spans="1:124" customFormat="1" ht="15" x14ac:dyDescent="0.25">
      <c r="A386" s="325"/>
      <c r="B386" s="326"/>
      <c r="C386" s="327"/>
      <c r="D386" s="465" t="s">
        <v>134</v>
      </c>
      <c r="E386" s="465"/>
      <c r="F386" s="465"/>
      <c r="G386" s="465"/>
      <c r="H386" s="465"/>
      <c r="I386" s="465"/>
      <c r="J386" s="465"/>
      <c r="K386" s="465"/>
      <c r="L386" s="465"/>
      <c r="M386" s="465"/>
      <c r="N386" s="465"/>
      <c r="O386" s="466"/>
      <c r="DI386" s="230"/>
      <c r="DJ386" s="230"/>
      <c r="DK386" s="230"/>
      <c r="DL386" s="230"/>
      <c r="DM386" s="230"/>
      <c r="DO386" s="229" t="s">
        <v>134</v>
      </c>
      <c r="DS386" s="230"/>
    </row>
    <row r="387" spans="1:124" customFormat="1" ht="15" x14ac:dyDescent="0.25">
      <c r="A387" s="325"/>
      <c r="B387" s="324"/>
      <c r="C387" s="378"/>
      <c r="D387" s="462" t="s">
        <v>59</v>
      </c>
      <c r="E387" s="462"/>
      <c r="F387" s="462"/>
      <c r="G387" s="320"/>
      <c r="H387" s="344"/>
      <c r="I387" s="344"/>
      <c r="J387" s="344"/>
      <c r="K387" s="345"/>
      <c r="L387" s="344"/>
      <c r="M387" s="346">
        <v>538453.42000000004</v>
      </c>
      <c r="N387" s="341"/>
      <c r="O387" s="347">
        <v>4711467.43</v>
      </c>
      <c r="DI387" s="230"/>
      <c r="DJ387" s="230"/>
      <c r="DK387" s="230"/>
      <c r="DL387" s="230"/>
      <c r="DM387" s="230"/>
      <c r="DS387" s="230" t="s">
        <v>59</v>
      </c>
    </row>
    <row r="388" spans="1:124" customFormat="1" ht="34.5" x14ac:dyDescent="0.25">
      <c r="A388" s="319" t="s">
        <v>259</v>
      </c>
      <c r="B388" s="320" t="s">
        <v>261</v>
      </c>
      <c r="C388" s="377" t="s">
        <v>282</v>
      </c>
      <c r="D388" s="464" t="s">
        <v>283</v>
      </c>
      <c r="E388" s="464"/>
      <c r="F388" s="464"/>
      <c r="G388" s="320" t="s">
        <v>88</v>
      </c>
      <c r="H388" s="320">
        <v>-770</v>
      </c>
      <c r="I388" s="320" t="s">
        <v>41</v>
      </c>
      <c r="J388" s="320" t="s">
        <v>710</v>
      </c>
      <c r="K388" s="321" t="s">
        <v>284</v>
      </c>
      <c r="L388" s="320"/>
      <c r="M388" s="321" t="s">
        <v>727</v>
      </c>
      <c r="N388" s="320" t="s">
        <v>325</v>
      </c>
      <c r="O388" s="322" t="s">
        <v>728</v>
      </c>
      <c r="DI388" s="230"/>
      <c r="DJ388" s="230"/>
      <c r="DK388" s="230" t="s">
        <v>283</v>
      </c>
      <c r="DL388" s="230" t="s">
        <v>5</v>
      </c>
      <c r="DM388" s="230" t="s">
        <v>5</v>
      </c>
      <c r="DS388" s="230"/>
    </row>
    <row r="389" spans="1:124" customFormat="1" ht="15" x14ac:dyDescent="0.25">
      <c r="A389" s="325"/>
      <c r="B389" s="324"/>
      <c r="C389" s="378"/>
      <c r="D389" s="462" t="s">
        <v>59</v>
      </c>
      <c r="E389" s="462"/>
      <c r="F389" s="462"/>
      <c r="G389" s="320"/>
      <c r="H389" s="344"/>
      <c r="I389" s="344"/>
      <c r="J389" s="344"/>
      <c r="K389" s="345"/>
      <c r="L389" s="344"/>
      <c r="M389" s="346">
        <v>-4312</v>
      </c>
      <c r="N389" s="341"/>
      <c r="O389" s="347">
        <v>-37730</v>
      </c>
      <c r="DI389" s="230"/>
      <c r="DJ389" s="230"/>
      <c r="DK389" s="230"/>
      <c r="DL389" s="230"/>
      <c r="DM389" s="230"/>
      <c r="DS389" s="230" t="s">
        <v>59</v>
      </c>
    </row>
    <row r="390" spans="1:124" customFormat="1" ht="45" x14ac:dyDescent="0.25">
      <c r="A390" s="319" t="s">
        <v>260</v>
      </c>
      <c r="B390" s="320" t="s">
        <v>262</v>
      </c>
      <c r="C390" s="377" t="s">
        <v>729</v>
      </c>
      <c r="D390" s="464" t="s">
        <v>326</v>
      </c>
      <c r="E390" s="464"/>
      <c r="F390" s="464"/>
      <c r="G390" s="320" t="s">
        <v>88</v>
      </c>
      <c r="H390" s="320">
        <v>770</v>
      </c>
      <c r="I390" s="320" t="s">
        <v>41</v>
      </c>
      <c r="J390" s="320" t="s">
        <v>730</v>
      </c>
      <c r="K390" s="321" t="s">
        <v>731</v>
      </c>
      <c r="L390" s="320" t="s">
        <v>219</v>
      </c>
      <c r="M390" s="321" t="s">
        <v>732</v>
      </c>
      <c r="N390" s="320" t="s">
        <v>325</v>
      </c>
      <c r="O390" s="322" t="s">
        <v>733</v>
      </c>
      <c r="DI390" s="230"/>
      <c r="DJ390" s="230"/>
      <c r="DK390" s="230" t="s">
        <v>326</v>
      </c>
      <c r="DL390" s="230" t="s">
        <v>5</v>
      </c>
      <c r="DM390" s="230" t="s">
        <v>5</v>
      </c>
      <c r="DS390" s="230"/>
    </row>
    <row r="391" spans="1:124" customFormat="1" ht="15" x14ac:dyDescent="0.25">
      <c r="A391" s="323"/>
      <c r="B391" s="324"/>
      <c r="C391" s="378"/>
      <c r="D391" s="461" t="s">
        <v>734</v>
      </c>
      <c r="E391" s="461"/>
      <c r="F391" s="461"/>
      <c r="G391" s="461"/>
      <c r="H391" s="461"/>
      <c r="I391" s="461"/>
      <c r="J391" s="461"/>
      <c r="K391" s="461"/>
      <c r="L391" s="461"/>
      <c r="M391" s="461"/>
      <c r="N391" s="461"/>
      <c r="O391" s="467"/>
      <c r="DI391" s="230"/>
      <c r="DJ391" s="230"/>
      <c r="DK391" s="230"/>
      <c r="DL391" s="230"/>
      <c r="DM391" s="230"/>
      <c r="DS391" s="230"/>
      <c r="DT391" s="229" t="s">
        <v>734</v>
      </c>
    </row>
    <row r="392" spans="1:124" customFormat="1" ht="15" x14ac:dyDescent="0.25">
      <c r="A392" s="325"/>
      <c r="B392" s="326"/>
      <c r="C392" s="327"/>
      <c r="D392" s="465" t="s">
        <v>342</v>
      </c>
      <c r="E392" s="465"/>
      <c r="F392" s="465"/>
      <c r="G392" s="465"/>
      <c r="H392" s="465"/>
      <c r="I392" s="465"/>
      <c r="J392" s="465"/>
      <c r="K392" s="465"/>
      <c r="L392" s="465"/>
      <c r="M392" s="465"/>
      <c r="N392" s="465"/>
      <c r="O392" s="466"/>
      <c r="DI392" s="230"/>
      <c r="DJ392" s="230"/>
      <c r="DK392" s="230"/>
      <c r="DL392" s="230"/>
      <c r="DM392" s="230"/>
      <c r="DO392" s="229" t="s">
        <v>342</v>
      </c>
      <c r="DS392" s="230"/>
    </row>
    <row r="393" spans="1:124" customFormat="1" ht="15" x14ac:dyDescent="0.25">
      <c r="A393" s="325"/>
      <c r="B393" s="326"/>
      <c r="C393" s="327"/>
      <c r="D393" s="465" t="s">
        <v>134</v>
      </c>
      <c r="E393" s="465"/>
      <c r="F393" s="465"/>
      <c r="G393" s="465"/>
      <c r="H393" s="465"/>
      <c r="I393" s="465"/>
      <c r="J393" s="465"/>
      <c r="K393" s="465"/>
      <c r="L393" s="465"/>
      <c r="M393" s="465"/>
      <c r="N393" s="465"/>
      <c r="O393" s="466"/>
      <c r="DI393" s="230"/>
      <c r="DJ393" s="230"/>
      <c r="DK393" s="230"/>
      <c r="DL393" s="230"/>
      <c r="DM393" s="230"/>
      <c r="DO393" s="229" t="s">
        <v>134</v>
      </c>
      <c r="DS393" s="230"/>
    </row>
    <row r="394" spans="1:124" customFormat="1" ht="15" x14ac:dyDescent="0.25">
      <c r="A394" s="325"/>
      <c r="B394" s="324"/>
      <c r="C394" s="378"/>
      <c r="D394" s="462" t="s">
        <v>59</v>
      </c>
      <c r="E394" s="462"/>
      <c r="F394" s="462"/>
      <c r="G394" s="320"/>
      <c r="H394" s="344"/>
      <c r="I394" s="344"/>
      <c r="J394" s="344"/>
      <c r="K394" s="345"/>
      <c r="L394" s="344"/>
      <c r="M394" s="346">
        <v>10088.9</v>
      </c>
      <c r="N394" s="341"/>
      <c r="O394" s="347">
        <v>88277.88</v>
      </c>
      <c r="DI394" s="230"/>
      <c r="DJ394" s="230"/>
      <c r="DK394" s="230"/>
      <c r="DL394" s="230"/>
      <c r="DM394" s="230"/>
      <c r="DS394" s="230" t="s">
        <v>59</v>
      </c>
    </row>
    <row r="395" spans="1:124" customFormat="1" ht="33.75" x14ac:dyDescent="0.25">
      <c r="A395" s="319" t="s">
        <v>261</v>
      </c>
      <c r="B395" s="320" t="s">
        <v>266</v>
      </c>
      <c r="C395" s="377" t="s">
        <v>285</v>
      </c>
      <c r="D395" s="464" t="s">
        <v>286</v>
      </c>
      <c r="E395" s="464"/>
      <c r="F395" s="464"/>
      <c r="G395" s="320" t="s">
        <v>88</v>
      </c>
      <c r="H395" s="320">
        <v>-770</v>
      </c>
      <c r="I395" s="320" t="s">
        <v>41</v>
      </c>
      <c r="J395" s="320" t="s">
        <v>710</v>
      </c>
      <c r="K395" s="321" t="s">
        <v>287</v>
      </c>
      <c r="L395" s="320"/>
      <c r="M395" s="321" t="s">
        <v>735</v>
      </c>
      <c r="N395" s="320" t="s">
        <v>325</v>
      </c>
      <c r="O395" s="322" t="s">
        <v>736</v>
      </c>
      <c r="DI395" s="230"/>
      <c r="DJ395" s="230"/>
      <c r="DK395" s="230" t="s">
        <v>286</v>
      </c>
      <c r="DL395" s="230" t="s">
        <v>5</v>
      </c>
      <c r="DM395" s="230" t="s">
        <v>5</v>
      </c>
      <c r="DS395" s="230"/>
    </row>
    <row r="396" spans="1:124" customFormat="1" ht="15" x14ac:dyDescent="0.25">
      <c r="A396" s="325"/>
      <c r="B396" s="324"/>
      <c r="C396" s="378"/>
      <c r="D396" s="462" t="s">
        <v>59</v>
      </c>
      <c r="E396" s="462"/>
      <c r="F396" s="462"/>
      <c r="G396" s="320"/>
      <c r="H396" s="344"/>
      <c r="I396" s="344"/>
      <c r="J396" s="344"/>
      <c r="K396" s="345"/>
      <c r="L396" s="344"/>
      <c r="M396" s="346">
        <v>-1925</v>
      </c>
      <c r="N396" s="341"/>
      <c r="O396" s="347">
        <v>-16843.75</v>
      </c>
      <c r="DI396" s="230"/>
      <c r="DJ396" s="230"/>
      <c r="DK396" s="230"/>
      <c r="DL396" s="230"/>
      <c r="DM396" s="230"/>
      <c r="DS396" s="230" t="s">
        <v>59</v>
      </c>
    </row>
    <row r="397" spans="1:124" customFormat="1" ht="45" x14ac:dyDescent="0.25">
      <c r="A397" s="319" t="s">
        <v>262</v>
      </c>
      <c r="B397" s="320" t="s">
        <v>267</v>
      </c>
      <c r="C397" s="377" t="s">
        <v>737</v>
      </c>
      <c r="D397" s="464" t="s">
        <v>327</v>
      </c>
      <c r="E397" s="464"/>
      <c r="F397" s="464"/>
      <c r="G397" s="320" t="s">
        <v>88</v>
      </c>
      <c r="H397" s="320">
        <v>770</v>
      </c>
      <c r="I397" s="320" t="s">
        <v>41</v>
      </c>
      <c r="J397" s="320" t="s">
        <v>730</v>
      </c>
      <c r="K397" s="321" t="s">
        <v>738</v>
      </c>
      <c r="L397" s="320" t="s">
        <v>219</v>
      </c>
      <c r="M397" s="321" t="s">
        <v>739</v>
      </c>
      <c r="N397" s="320" t="s">
        <v>325</v>
      </c>
      <c r="O397" s="322" t="s">
        <v>740</v>
      </c>
      <c r="DI397" s="230"/>
      <c r="DJ397" s="230"/>
      <c r="DK397" s="230" t="s">
        <v>327</v>
      </c>
      <c r="DL397" s="230" t="s">
        <v>5</v>
      </c>
      <c r="DM397" s="230" t="s">
        <v>5</v>
      </c>
      <c r="DS397" s="230"/>
    </row>
    <row r="398" spans="1:124" customFormat="1" ht="15" x14ac:dyDescent="0.25">
      <c r="A398" s="323"/>
      <c r="B398" s="324"/>
      <c r="C398" s="378"/>
      <c r="D398" s="461" t="s">
        <v>741</v>
      </c>
      <c r="E398" s="461"/>
      <c r="F398" s="461"/>
      <c r="G398" s="461"/>
      <c r="H398" s="461"/>
      <c r="I398" s="461"/>
      <c r="J398" s="461"/>
      <c r="K398" s="461"/>
      <c r="L398" s="461"/>
      <c r="M398" s="461"/>
      <c r="N398" s="461"/>
      <c r="O398" s="467"/>
      <c r="DI398" s="230"/>
      <c r="DJ398" s="230"/>
      <c r="DK398" s="230"/>
      <c r="DL398" s="230"/>
      <c r="DM398" s="230"/>
      <c r="DS398" s="230"/>
      <c r="DT398" s="229" t="s">
        <v>741</v>
      </c>
    </row>
    <row r="399" spans="1:124" customFormat="1" ht="15" x14ac:dyDescent="0.25">
      <c r="A399" s="325"/>
      <c r="B399" s="326"/>
      <c r="C399" s="327"/>
      <c r="D399" s="465" t="s">
        <v>342</v>
      </c>
      <c r="E399" s="465"/>
      <c r="F399" s="465"/>
      <c r="G399" s="465"/>
      <c r="H399" s="465"/>
      <c r="I399" s="465"/>
      <c r="J399" s="465"/>
      <c r="K399" s="465"/>
      <c r="L399" s="465"/>
      <c r="M399" s="465"/>
      <c r="N399" s="465"/>
      <c r="O399" s="466"/>
      <c r="DI399" s="230"/>
      <c r="DJ399" s="230"/>
      <c r="DK399" s="230"/>
      <c r="DL399" s="230"/>
      <c r="DM399" s="230"/>
      <c r="DO399" s="229" t="s">
        <v>342</v>
      </c>
      <c r="DS399" s="230"/>
    </row>
    <row r="400" spans="1:124" customFormat="1" ht="15" x14ac:dyDescent="0.25">
      <c r="A400" s="325"/>
      <c r="B400" s="326"/>
      <c r="C400" s="327"/>
      <c r="D400" s="465" t="s">
        <v>134</v>
      </c>
      <c r="E400" s="465"/>
      <c r="F400" s="465"/>
      <c r="G400" s="465"/>
      <c r="H400" s="465"/>
      <c r="I400" s="465"/>
      <c r="J400" s="465"/>
      <c r="K400" s="465"/>
      <c r="L400" s="465"/>
      <c r="M400" s="465"/>
      <c r="N400" s="465"/>
      <c r="O400" s="466"/>
      <c r="DI400" s="230"/>
      <c r="DJ400" s="230"/>
      <c r="DK400" s="230"/>
      <c r="DL400" s="230"/>
      <c r="DM400" s="230"/>
      <c r="DO400" s="229" t="s">
        <v>134</v>
      </c>
      <c r="DS400" s="230"/>
    </row>
    <row r="401" spans="1:123" customFormat="1" ht="15" x14ac:dyDescent="0.25">
      <c r="A401" s="325"/>
      <c r="B401" s="324"/>
      <c r="C401" s="378"/>
      <c r="D401" s="462" t="s">
        <v>59</v>
      </c>
      <c r="E401" s="462"/>
      <c r="F401" s="462"/>
      <c r="G401" s="320"/>
      <c r="H401" s="344"/>
      <c r="I401" s="344"/>
      <c r="J401" s="344"/>
      <c r="K401" s="345"/>
      <c r="L401" s="344"/>
      <c r="M401" s="346">
        <v>9021.42</v>
      </c>
      <c r="N401" s="341"/>
      <c r="O401" s="347">
        <v>78937.429999999993</v>
      </c>
      <c r="DI401" s="230"/>
      <c r="DJ401" s="230"/>
      <c r="DK401" s="230"/>
      <c r="DL401" s="230"/>
      <c r="DM401" s="230"/>
      <c r="DS401" s="230" t="s">
        <v>59</v>
      </c>
    </row>
    <row r="402" spans="1:123" customFormat="1" ht="34.5" x14ac:dyDescent="0.25">
      <c r="A402" s="319" t="s">
        <v>266</v>
      </c>
      <c r="B402" s="320" t="s">
        <v>238</v>
      </c>
      <c r="C402" s="377" t="s">
        <v>336</v>
      </c>
      <c r="D402" s="464" t="s">
        <v>337</v>
      </c>
      <c r="E402" s="464"/>
      <c r="F402" s="464"/>
      <c r="G402" s="320" t="s">
        <v>42</v>
      </c>
      <c r="H402" s="320">
        <v>8.77E-2</v>
      </c>
      <c r="I402" s="320" t="s">
        <v>41</v>
      </c>
      <c r="J402" s="320" t="s">
        <v>742</v>
      </c>
      <c r="K402" s="321"/>
      <c r="L402" s="320"/>
      <c r="M402" s="321"/>
      <c r="N402" s="320"/>
      <c r="O402" s="322"/>
      <c r="DI402" s="230"/>
      <c r="DJ402" s="230"/>
      <c r="DK402" s="230" t="s">
        <v>337</v>
      </c>
      <c r="DL402" s="230" t="s">
        <v>5</v>
      </c>
      <c r="DM402" s="230" t="s">
        <v>5</v>
      </c>
      <c r="DS402" s="230"/>
    </row>
    <row r="403" spans="1:123" customFormat="1" ht="15" x14ac:dyDescent="0.25">
      <c r="A403" s="323"/>
      <c r="B403" s="324"/>
      <c r="C403" s="378"/>
      <c r="D403" s="461" t="s">
        <v>743</v>
      </c>
      <c r="E403" s="461"/>
      <c r="F403" s="461"/>
      <c r="G403" s="461"/>
      <c r="H403" s="461"/>
      <c r="I403" s="461"/>
      <c r="J403" s="461"/>
      <c r="K403" s="461"/>
      <c r="L403" s="461"/>
      <c r="M403" s="461"/>
      <c r="N403" s="461"/>
      <c r="O403" s="467"/>
      <c r="DI403" s="230"/>
      <c r="DJ403" s="230"/>
      <c r="DK403" s="230"/>
      <c r="DL403" s="230"/>
      <c r="DM403" s="230"/>
      <c r="DN403" s="229" t="s">
        <v>743</v>
      </c>
      <c r="DS403" s="230"/>
    </row>
    <row r="404" spans="1:123" customFormat="1" ht="33.75" x14ac:dyDescent="0.25">
      <c r="A404" s="325"/>
      <c r="B404" s="326"/>
      <c r="C404" s="327" t="s">
        <v>548</v>
      </c>
      <c r="D404" s="465" t="s">
        <v>549</v>
      </c>
      <c r="E404" s="465"/>
      <c r="F404" s="465"/>
      <c r="G404" s="465"/>
      <c r="H404" s="465"/>
      <c r="I404" s="465"/>
      <c r="J404" s="465"/>
      <c r="K404" s="465"/>
      <c r="L404" s="465"/>
      <c r="M404" s="465"/>
      <c r="N404" s="465"/>
      <c r="O404" s="466"/>
      <c r="DI404" s="230"/>
      <c r="DJ404" s="230"/>
      <c r="DK404" s="230"/>
      <c r="DL404" s="230"/>
      <c r="DM404" s="230"/>
      <c r="DO404" s="229" t="s">
        <v>549</v>
      </c>
      <c r="DS404" s="230"/>
    </row>
    <row r="405" spans="1:123" customFormat="1" ht="33.75" x14ac:dyDescent="0.25">
      <c r="A405" s="325"/>
      <c r="B405" s="326"/>
      <c r="C405" s="327" t="s">
        <v>550</v>
      </c>
      <c r="D405" s="465" t="s">
        <v>551</v>
      </c>
      <c r="E405" s="465"/>
      <c r="F405" s="465"/>
      <c r="G405" s="465"/>
      <c r="H405" s="465"/>
      <c r="I405" s="465"/>
      <c r="J405" s="465"/>
      <c r="K405" s="465"/>
      <c r="L405" s="465"/>
      <c r="M405" s="465"/>
      <c r="N405" s="465"/>
      <c r="O405" s="466"/>
      <c r="DI405" s="230"/>
      <c r="DJ405" s="230"/>
      <c r="DK405" s="230"/>
      <c r="DL405" s="230"/>
      <c r="DM405" s="230"/>
      <c r="DO405" s="229" t="s">
        <v>551</v>
      </c>
      <c r="DS405" s="230"/>
    </row>
    <row r="406" spans="1:123" customFormat="1" ht="33.75" x14ac:dyDescent="0.25">
      <c r="A406" s="325"/>
      <c r="B406" s="326"/>
      <c r="C406" s="327" t="s">
        <v>43</v>
      </c>
      <c r="D406" s="465" t="s">
        <v>44</v>
      </c>
      <c r="E406" s="465"/>
      <c r="F406" s="465"/>
      <c r="G406" s="465"/>
      <c r="H406" s="465"/>
      <c r="I406" s="465"/>
      <c r="J406" s="465"/>
      <c r="K406" s="465"/>
      <c r="L406" s="465"/>
      <c r="M406" s="465"/>
      <c r="N406" s="465"/>
      <c r="O406" s="466"/>
      <c r="DI406" s="230"/>
      <c r="DJ406" s="230"/>
      <c r="DK406" s="230"/>
      <c r="DL406" s="230"/>
      <c r="DM406" s="230"/>
      <c r="DO406" s="229" t="s">
        <v>44</v>
      </c>
      <c r="DS406" s="230"/>
    </row>
    <row r="407" spans="1:123" customFormat="1" ht="57" x14ac:dyDescent="0.25">
      <c r="A407" s="325"/>
      <c r="B407" s="326"/>
      <c r="C407" s="327" t="s">
        <v>45</v>
      </c>
      <c r="D407" s="465" t="s">
        <v>46</v>
      </c>
      <c r="E407" s="465"/>
      <c r="F407" s="465"/>
      <c r="G407" s="465"/>
      <c r="H407" s="465"/>
      <c r="I407" s="465"/>
      <c r="J407" s="465"/>
      <c r="K407" s="465"/>
      <c r="L407" s="465"/>
      <c r="M407" s="465"/>
      <c r="N407" s="465"/>
      <c r="O407" s="466"/>
      <c r="DI407" s="230"/>
      <c r="DJ407" s="230"/>
      <c r="DK407" s="230"/>
      <c r="DL407" s="230"/>
      <c r="DM407" s="230"/>
      <c r="DO407" s="229" t="s">
        <v>46</v>
      </c>
      <c r="DS407" s="230"/>
    </row>
    <row r="408" spans="1:123" customFormat="1" ht="15" x14ac:dyDescent="0.25">
      <c r="A408" s="325"/>
      <c r="B408" s="328"/>
      <c r="C408" s="327" t="s">
        <v>41</v>
      </c>
      <c r="D408" s="461" t="s">
        <v>47</v>
      </c>
      <c r="E408" s="461"/>
      <c r="F408" s="461"/>
      <c r="G408" s="329"/>
      <c r="H408" s="330"/>
      <c r="I408" s="330"/>
      <c r="J408" s="330"/>
      <c r="K408" s="348">
        <v>1107.95</v>
      </c>
      <c r="L408" s="336">
        <v>1.66635</v>
      </c>
      <c r="M408" s="331">
        <v>161.91</v>
      </c>
      <c r="N408" s="332">
        <v>46.99</v>
      </c>
      <c r="O408" s="333">
        <v>7608.15</v>
      </c>
      <c r="DI408" s="230"/>
      <c r="DJ408" s="230"/>
      <c r="DK408" s="230"/>
      <c r="DL408" s="230"/>
      <c r="DM408" s="230"/>
      <c r="DP408" s="229" t="s">
        <v>47</v>
      </c>
      <c r="DS408" s="230"/>
    </row>
    <row r="409" spans="1:123" customFormat="1" ht="15" x14ac:dyDescent="0.25">
      <c r="A409" s="325"/>
      <c r="B409" s="328"/>
      <c r="C409" s="327" t="s">
        <v>25</v>
      </c>
      <c r="D409" s="461" t="s">
        <v>48</v>
      </c>
      <c r="E409" s="461"/>
      <c r="F409" s="461"/>
      <c r="G409" s="329"/>
      <c r="H409" s="330"/>
      <c r="I409" s="330"/>
      <c r="J409" s="330"/>
      <c r="K409" s="348">
        <v>12533.99</v>
      </c>
      <c r="L409" s="336">
        <v>1.81125</v>
      </c>
      <c r="M409" s="348">
        <v>1990.98</v>
      </c>
      <c r="N409" s="332">
        <v>14.01</v>
      </c>
      <c r="O409" s="333">
        <v>27893.63</v>
      </c>
      <c r="DI409" s="230"/>
      <c r="DJ409" s="230"/>
      <c r="DK409" s="230"/>
      <c r="DL409" s="230"/>
      <c r="DM409" s="230"/>
      <c r="DP409" s="229" t="s">
        <v>48</v>
      </c>
      <c r="DS409" s="230"/>
    </row>
    <row r="410" spans="1:123" customFormat="1" ht="15" x14ac:dyDescent="0.25">
      <c r="A410" s="325"/>
      <c r="B410" s="328"/>
      <c r="C410" s="327" t="s">
        <v>49</v>
      </c>
      <c r="D410" s="461" t="s">
        <v>50</v>
      </c>
      <c r="E410" s="461"/>
      <c r="F410" s="461"/>
      <c r="G410" s="329"/>
      <c r="H410" s="330"/>
      <c r="I410" s="330"/>
      <c r="J410" s="330"/>
      <c r="K410" s="331">
        <v>820.22</v>
      </c>
      <c r="L410" s="336">
        <v>1.81125</v>
      </c>
      <c r="M410" s="331">
        <v>130.29</v>
      </c>
      <c r="N410" s="332">
        <v>46.99</v>
      </c>
      <c r="O410" s="333">
        <v>6122.33</v>
      </c>
      <c r="DI410" s="230"/>
      <c r="DJ410" s="230"/>
      <c r="DK410" s="230"/>
      <c r="DL410" s="230"/>
      <c r="DM410" s="230"/>
      <c r="DP410" s="229" t="s">
        <v>50</v>
      </c>
      <c r="DS410" s="230"/>
    </row>
    <row r="411" spans="1:123" customFormat="1" ht="15" x14ac:dyDescent="0.25">
      <c r="A411" s="325"/>
      <c r="B411" s="328"/>
      <c r="C411" s="327" t="s">
        <v>51</v>
      </c>
      <c r="D411" s="461" t="s">
        <v>52</v>
      </c>
      <c r="E411" s="461"/>
      <c r="F411" s="461"/>
      <c r="G411" s="329"/>
      <c r="H411" s="330"/>
      <c r="I411" s="330"/>
      <c r="J411" s="330"/>
      <c r="K411" s="348">
        <v>230267.7</v>
      </c>
      <c r="L411" s="330"/>
      <c r="M411" s="348">
        <v>20194.48</v>
      </c>
      <c r="N411" s="332">
        <v>8.75</v>
      </c>
      <c r="O411" s="333">
        <v>176701.7</v>
      </c>
      <c r="DI411" s="230"/>
      <c r="DJ411" s="230"/>
      <c r="DK411" s="230"/>
      <c r="DL411" s="230"/>
      <c r="DM411" s="230"/>
      <c r="DP411" s="229" t="s">
        <v>52</v>
      </c>
      <c r="DS411" s="230"/>
    </row>
    <row r="412" spans="1:123" customFormat="1" ht="15" x14ac:dyDescent="0.25">
      <c r="A412" s="334"/>
      <c r="B412" s="328"/>
      <c r="C412" s="327"/>
      <c r="D412" s="461" t="s">
        <v>53</v>
      </c>
      <c r="E412" s="461"/>
      <c r="F412" s="461"/>
      <c r="G412" s="329" t="s">
        <v>54</v>
      </c>
      <c r="H412" s="332">
        <v>134.46</v>
      </c>
      <c r="I412" s="336">
        <v>1.66635</v>
      </c>
      <c r="J412" s="353">
        <v>19.649835800000002</v>
      </c>
      <c r="K412" s="337"/>
      <c r="L412" s="330"/>
      <c r="M412" s="337"/>
      <c r="N412" s="330"/>
      <c r="O412" s="338"/>
      <c r="DI412" s="230"/>
      <c r="DJ412" s="230"/>
      <c r="DK412" s="230"/>
      <c r="DL412" s="230"/>
      <c r="DM412" s="230"/>
      <c r="DQ412" s="229" t="s">
        <v>53</v>
      </c>
      <c r="DS412" s="230"/>
    </row>
    <row r="413" spans="1:123" customFormat="1" ht="15" x14ac:dyDescent="0.25">
      <c r="A413" s="334"/>
      <c r="B413" s="328"/>
      <c r="C413" s="327"/>
      <c r="D413" s="461" t="s">
        <v>55</v>
      </c>
      <c r="E413" s="461"/>
      <c r="F413" s="461"/>
      <c r="G413" s="329" t="s">
        <v>54</v>
      </c>
      <c r="H413" s="332">
        <v>54.89</v>
      </c>
      <c r="I413" s="336">
        <v>1.81125</v>
      </c>
      <c r="J413" s="353">
        <v>8.7190911999999994</v>
      </c>
      <c r="K413" s="337"/>
      <c r="L413" s="330"/>
      <c r="M413" s="337"/>
      <c r="N413" s="330"/>
      <c r="O413" s="338"/>
      <c r="DI413" s="230"/>
      <c r="DJ413" s="230"/>
      <c r="DK413" s="230"/>
      <c r="DL413" s="230"/>
      <c r="DM413" s="230"/>
      <c r="DQ413" s="229" t="s">
        <v>55</v>
      </c>
      <c r="DS413" s="230"/>
    </row>
    <row r="414" spans="1:123" customFormat="1" ht="15" x14ac:dyDescent="0.25">
      <c r="A414" s="339"/>
      <c r="B414" s="329"/>
      <c r="C414" s="327"/>
      <c r="D414" s="463" t="s">
        <v>56</v>
      </c>
      <c r="E414" s="463"/>
      <c r="F414" s="463"/>
      <c r="G414" s="340"/>
      <c r="H414" s="341"/>
      <c r="I414" s="341"/>
      <c r="J414" s="341"/>
      <c r="K414" s="351">
        <v>243909.64</v>
      </c>
      <c r="L414" s="341"/>
      <c r="M414" s="351">
        <v>22347.37</v>
      </c>
      <c r="N414" s="341"/>
      <c r="O414" s="343">
        <v>212203.48</v>
      </c>
      <c r="DI414" s="230"/>
      <c r="DJ414" s="230"/>
      <c r="DK414" s="230"/>
      <c r="DL414" s="230"/>
      <c r="DM414" s="230"/>
      <c r="DR414" s="229" t="s">
        <v>56</v>
      </c>
      <c r="DS414" s="230"/>
    </row>
    <row r="415" spans="1:123" customFormat="1" ht="15" x14ac:dyDescent="0.25">
      <c r="A415" s="334"/>
      <c r="B415" s="328"/>
      <c r="C415" s="327"/>
      <c r="D415" s="461" t="s">
        <v>57</v>
      </c>
      <c r="E415" s="461"/>
      <c r="F415" s="461"/>
      <c r="G415" s="329"/>
      <c r="H415" s="330"/>
      <c r="I415" s="330"/>
      <c r="J415" s="330"/>
      <c r="K415" s="337"/>
      <c r="L415" s="330"/>
      <c r="M415" s="331">
        <v>292.2</v>
      </c>
      <c r="N415" s="330"/>
      <c r="O415" s="333">
        <v>13730.48</v>
      </c>
      <c r="DI415" s="230"/>
      <c r="DJ415" s="230"/>
      <c r="DK415" s="230"/>
      <c r="DL415" s="230"/>
      <c r="DM415" s="230"/>
      <c r="DQ415" s="229" t="s">
        <v>57</v>
      </c>
      <c r="DS415" s="230"/>
    </row>
    <row r="416" spans="1:123" customFormat="1" ht="45" x14ac:dyDescent="0.25">
      <c r="A416" s="334"/>
      <c r="B416" s="328"/>
      <c r="C416" s="327" t="s">
        <v>240</v>
      </c>
      <c r="D416" s="461" t="s">
        <v>241</v>
      </c>
      <c r="E416" s="461"/>
      <c r="F416" s="461"/>
      <c r="G416" s="329" t="s">
        <v>58</v>
      </c>
      <c r="H416" s="335">
        <v>109</v>
      </c>
      <c r="I416" s="330"/>
      <c r="J416" s="335">
        <v>109</v>
      </c>
      <c r="K416" s="337"/>
      <c r="L416" s="330"/>
      <c r="M416" s="331">
        <v>318.5</v>
      </c>
      <c r="N416" s="330"/>
      <c r="O416" s="333">
        <v>14966.22</v>
      </c>
      <c r="DI416" s="230"/>
      <c r="DJ416" s="230"/>
      <c r="DK416" s="230"/>
      <c r="DL416" s="230"/>
      <c r="DM416" s="230"/>
      <c r="DQ416" s="229" t="s">
        <v>241</v>
      </c>
      <c r="DS416" s="230"/>
    </row>
    <row r="417" spans="1:127" customFormat="1" ht="90" x14ac:dyDescent="0.25">
      <c r="A417" s="334"/>
      <c r="B417" s="328"/>
      <c r="C417" s="327" t="s">
        <v>242</v>
      </c>
      <c r="D417" s="461" t="s">
        <v>243</v>
      </c>
      <c r="E417" s="461"/>
      <c r="F417" s="461"/>
      <c r="G417" s="329" t="s">
        <v>58</v>
      </c>
      <c r="H417" s="335">
        <v>65</v>
      </c>
      <c r="I417" s="332">
        <v>0.85</v>
      </c>
      <c r="J417" s="332">
        <v>55.25</v>
      </c>
      <c r="K417" s="337"/>
      <c r="L417" s="330"/>
      <c r="M417" s="331">
        <v>161.44</v>
      </c>
      <c r="N417" s="330"/>
      <c r="O417" s="333">
        <v>7586.09</v>
      </c>
      <c r="DI417" s="230"/>
      <c r="DJ417" s="230"/>
      <c r="DK417" s="230"/>
      <c r="DL417" s="230"/>
      <c r="DM417" s="230"/>
      <c r="DQ417" s="229" t="s">
        <v>243</v>
      </c>
      <c r="DS417" s="230"/>
    </row>
    <row r="418" spans="1:127" customFormat="1" ht="15" x14ac:dyDescent="0.25">
      <c r="A418" s="325"/>
      <c r="B418" s="324"/>
      <c r="C418" s="378"/>
      <c r="D418" s="462" t="s">
        <v>59</v>
      </c>
      <c r="E418" s="462"/>
      <c r="F418" s="462"/>
      <c r="G418" s="320"/>
      <c r="H418" s="344"/>
      <c r="I418" s="344"/>
      <c r="J418" s="344"/>
      <c r="K418" s="345"/>
      <c r="L418" s="344"/>
      <c r="M418" s="346">
        <v>22827.31</v>
      </c>
      <c r="N418" s="341"/>
      <c r="O418" s="347">
        <v>234755.79</v>
      </c>
      <c r="DI418" s="230"/>
      <c r="DJ418" s="230"/>
      <c r="DK418" s="230"/>
      <c r="DL418" s="230"/>
      <c r="DM418" s="230"/>
      <c r="DS418" s="230" t="s">
        <v>59</v>
      </c>
    </row>
    <row r="419" spans="1:127" customFormat="1" ht="45.75" x14ac:dyDescent="0.25">
      <c r="A419" s="319" t="s">
        <v>267</v>
      </c>
      <c r="B419" s="320" t="s">
        <v>244</v>
      </c>
      <c r="C419" s="377" t="s">
        <v>288</v>
      </c>
      <c r="D419" s="464" t="s">
        <v>289</v>
      </c>
      <c r="E419" s="464"/>
      <c r="F419" s="464"/>
      <c r="G419" s="320" t="s">
        <v>67</v>
      </c>
      <c r="H419" s="320">
        <v>-102.61</v>
      </c>
      <c r="I419" s="320" t="s">
        <v>41</v>
      </c>
      <c r="J419" s="320" t="s">
        <v>744</v>
      </c>
      <c r="K419" s="321" t="s">
        <v>290</v>
      </c>
      <c r="L419" s="320"/>
      <c r="M419" s="321" t="s">
        <v>745</v>
      </c>
      <c r="N419" s="320" t="s">
        <v>325</v>
      </c>
      <c r="O419" s="322" t="s">
        <v>746</v>
      </c>
      <c r="DI419" s="230"/>
      <c r="DJ419" s="230"/>
      <c r="DK419" s="230" t="s">
        <v>289</v>
      </c>
      <c r="DL419" s="230" t="s">
        <v>5</v>
      </c>
      <c r="DM419" s="230" t="s">
        <v>5</v>
      </c>
      <c r="DS419" s="230"/>
    </row>
    <row r="420" spans="1:127" customFormat="1" ht="15" x14ac:dyDescent="0.25">
      <c r="A420" s="325"/>
      <c r="B420" s="324"/>
      <c r="C420" s="378"/>
      <c r="D420" s="462" t="s">
        <v>59</v>
      </c>
      <c r="E420" s="462"/>
      <c r="F420" s="462"/>
      <c r="G420" s="320"/>
      <c r="H420" s="344"/>
      <c r="I420" s="344"/>
      <c r="J420" s="344"/>
      <c r="K420" s="345"/>
      <c r="L420" s="344"/>
      <c r="M420" s="346">
        <v>-20194.669999999998</v>
      </c>
      <c r="N420" s="341"/>
      <c r="O420" s="347">
        <v>-176703.35999999999</v>
      </c>
      <c r="DI420" s="230"/>
      <c r="DJ420" s="230"/>
      <c r="DK420" s="230"/>
      <c r="DL420" s="230"/>
      <c r="DM420" s="230"/>
      <c r="DS420" s="230" t="s">
        <v>59</v>
      </c>
    </row>
    <row r="421" spans="1:127" customFormat="1" ht="45" x14ac:dyDescent="0.25">
      <c r="A421" s="319" t="s">
        <v>238</v>
      </c>
      <c r="B421" s="320" t="s">
        <v>245</v>
      </c>
      <c r="C421" s="377" t="s">
        <v>665</v>
      </c>
      <c r="D421" s="464" t="s">
        <v>339</v>
      </c>
      <c r="E421" s="464"/>
      <c r="F421" s="464"/>
      <c r="G421" s="320" t="s">
        <v>67</v>
      </c>
      <c r="H421" s="320">
        <v>110.5</v>
      </c>
      <c r="I421" s="320" t="s">
        <v>41</v>
      </c>
      <c r="J421" s="320" t="s">
        <v>747</v>
      </c>
      <c r="K421" s="321" t="s">
        <v>667</v>
      </c>
      <c r="L421" s="320" t="s">
        <v>219</v>
      </c>
      <c r="M421" s="321" t="s">
        <v>748</v>
      </c>
      <c r="N421" s="320" t="s">
        <v>325</v>
      </c>
      <c r="O421" s="322" t="s">
        <v>749</v>
      </c>
      <c r="DI421" s="230"/>
      <c r="DJ421" s="230"/>
      <c r="DK421" s="230" t="s">
        <v>339</v>
      </c>
      <c r="DL421" s="230" t="s">
        <v>5</v>
      </c>
      <c r="DM421" s="230" t="s">
        <v>5</v>
      </c>
      <c r="DS421" s="230"/>
    </row>
    <row r="422" spans="1:127" customFormat="1" ht="15" x14ac:dyDescent="0.25">
      <c r="A422" s="323"/>
      <c r="B422" s="324"/>
      <c r="C422" s="378"/>
      <c r="D422" s="461" t="s">
        <v>671</v>
      </c>
      <c r="E422" s="461"/>
      <c r="F422" s="461"/>
      <c r="G422" s="461"/>
      <c r="H422" s="461"/>
      <c r="I422" s="461"/>
      <c r="J422" s="461"/>
      <c r="K422" s="461"/>
      <c r="L422" s="461"/>
      <c r="M422" s="461"/>
      <c r="N422" s="461"/>
      <c r="O422" s="467"/>
      <c r="DI422" s="230"/>
      <c r="DJ422" s="230"/>
      <c r="DK422" s="230"/>
      <c r="DL422" s="230"/>
      <c r="DM422" s="230"/>
      <c r="DS422" s="230"/>
      <c r="DT422" s="229" t="s">
        <v>671</v>
      </c>
    </row>
    <row r="423" spans="1:127" customFormat="1" ht="15" x14ac:dyDescent="0.25">
      <c r="A423" s="325"/>
      <c r="B423" s="326"/>
      <c r="C423" s="327"/>
      <c r="D423" s="465" t="s">
        <v>342</v>
      </c>
      <c r="E423" s="465"/>
      <c r="F423" s="465"/>
      <c r="G423" s="465"/>
      <c r="H423" s="465"/>
      <c r="I423" s="465"/>
      <c r="J423" s="465"/>
      <c r="K423" s="465"/>
      <c r="L423" s="465"/>
      <c r="M423" s="465"/>
      <c r="N423" s="465"/>
      <c r="O423" s="466"/>
      <c r="DI423" s="230"/>
      <c r="DJ423" s="230"/>
      <c r="DK423" s="230"/>
      <c r="DL423" s="230"/>
      <c r="DM423" s="230"/>
      <c r="DO423" s="229" t="s">
        <v>342</v>
      </c>
      <c r="DS423" s="230"/>
    </row>
    <row r="424" spans="1:127" customFormat="1" ht="15" x14ac:dyDescent="0.25">
      <c r="A424" s="325"/>
      <c r="B424" s="326"/>
      <c r="C424" s="327"/>
      <c r="D424" s="465" t="s">
        <v>134</v>
      </c>
      <c r="E424" s="465"/>
      <c r="F424" s="465"/>
      <c r="G424" s="465"/>
      <c r="H424" s="465"/>
      <c r="I424" s="465"/>
      <c r="J424" s="465"/>
      <c r="K424" s="465"/>
      <c r="L424" s="465"/>
      <c r="M424" s="465"/>
      <c r="N424" s="465"/>
      <c r="O424" s="466"/>
      <c r="DI424" s="230"/>
      <c r="DJ424" s="230"/>
      <c r="DK424" s="230"/>
      <c r="DL424" s="230"/>
      <c r="DM424" s="230"/>
      <c r="DO424" s="229" t="s">
        <v>134</v>
      </c>
      <c r="DS424" s="230"/>
    </row>
    <row r="425" spans="1:127" customFormat="1" ht="15" x14ac:dyDescent="0.25">
      <c r="A425" s="325"/>
      <c r="B425" s="324"/>
      <c r="C425" s="378"/>
      <c r="D425" s="462" t="s">
        <v>59</v>
      </c>
      <c r="E425" s="462"/>
      <c r="F425" s="462"/>
      <c r="G425" s="320"/>
      <c r="H425" s="344"/>
      <c r="I425" s="344"/>
      <c r="J425" s="344"/>
      <c r="K425" s="345"/>
      <c r="L425" s="344"/>
      <c r="M425" s="346">
        <v>60332.84</v>
      </c>
      <c r="N425" s="341"/>
      <c r="O425" s="347">
        <v>527912.35</v>
      </c>
      <c r="DI425" s="230"/>
      <c r="DJ425" s="230"/>
      <c r="DK425" s="230"/>
      <c r="DL425" s="230"/>
      <c r="DM425" s="230"/>
      <c r="DS425" s="230" t="s">
        <v>59</v>
      </c>
    </row>
    <row r="426" spans="1:127" customFormat="1" ht="15" x14ac:dyDescent="0.25">
      <c r="A426" s="359"/>
      <c r="B426" s="316"/>
      <c r="C426" s="321"/>
      <c r="D426" s="462" t="s">
        <v>750</v>
      </c>
      <c r="E426" s="462"/>
      <c r="F426" s="462"/>
      <c r="G426" s="462"/>
      <c r="H426" s="462"/>
      <c r="I426" s="462"/>
      <c r="J426" s="462"/>
      <c r="K426" s="462"/>
      <c r="L426" s="462"/>
      <c r="M426" s="360">
        <v>1696029.44</v>
      </c>
      <c r="N426" s="361"/>
      <c r="O426" s="362"/>
      <c r="DI426" s="230"/>
      <c r="DJ426" s="230"/>
      <c r="DK426" s="230"/>
      <c r="DL426" s="230"/>
      <c r="DM426" s="230"/>
      <c r="DS426" s="230"/>
      <c r="DU426" s="230" t="s">
        <v>750</v>
      </c>
    </row>
    <row r="427" spans="1:127" customFormat="1" ht="15" x14ac:dyDescent="0.25">
      <c r="A427" s="359"/>
      <c r="B427" s="316"/>
      <c r="C427" s="321"/>
      <c r="D427" s="462" t="s">
        <v>114</v>
      </c>
      <c r="E427" s="462"/>
      <c r="F427" s="462"/>
      <c r="G427" s="462"/>
      <c r="H427" s="462"/>
      <c r="I427" s="462"/>
      <c r="J427" s="462"/>
      <c r="K427" s="462"/>
      <c r="L427" s="462"/>
      <c r="M427" s="363"/>
      <c r="N427" s="361"/>
      <c r="O427" s="362"/>
      <c r="DV427" s="230" t="s">
        <v>114</v>
      </c>
    </row>
    <row r="428" spans="1:127" customFormat="1" ht="15" x14ac:dyDescent="0.25">
      <c r="A428" s="325"/>
      <c r="B428" s="315"/>
      <c r="C428" s="327"/>
      <c r="D428" s="461" t="s">
        <v>77</v>
      </c>
      <c r="E428" s="461"/>
      <c r="F428" s="461"/>
      <c r="G428" s="461"/>
      <c r="H428" s="461"/>
      <c r="I428" s="461"/>
      <c r="J428" s="461"/>
      <c r="K428" s="461"/>
      <c r="L428" s="461"/>
      <c r="M428" s="364">
        <v>1665150.62</v>
      </c>
      <c r="N428" s="365"/>
      <c r="O428" s="366">
        <v>15448440.41</v>
      </c>
      <c r="DV428" s="230"/>
      <c r="DW428" s="229" t="s">
        <v>77</v>
      </c>
    </row>
    <row r="429" spans="1:127" customFormat="1" ht="15" x14ac:dyDescent="0.25">
      <c r="A429" s="325"/>
      <c r="B429" s="315"/>
      <c r="C429" s="327"/>
      <c r="D429" s="461" t="s">
        <v>78</v>
      </c>
      <c r="E429" s="461"/>
      <c r="F429" s="461"/>
      <c r="G429" s="461"/>
      <c r="H429" s="461"/>
      <c r="I429" s="461"/>
      <c r="J429" s="461"/>
      <c r="K429" s="461"/>
      <c r="L429" s="461"/>
      <c r="M429" s="367"/>
      <c r="N429" s="365"/>
      <c r="O429" s="368"/>
      <c r="DV429" s="230"/>
      <c r="DW429" s="229" t="s">
        <v>78</v>
      </c>
    </row>
    <row r="430" spans="1:127" customFormat="1" ht="15" x14ac:dyDescent="0.25">
      <c r="A430" s="325"/>
      <c r="B430" s="315"/>
      <c r="C430" s="327"/>
      <c r="D430" s="461" t="s">
        <v>79</v>
      </c>
      <c r="E430" s="461"/>
      <c r="F430" s="461"/>
      <c r="G430" s="461"/>
      <c r="H430" s="461"/>
      <c r="I430" s="461"/>
      <c r="J430" s="461"/>
      <c r="K430" s="461"/>
      <c r="L430" s="461"/>
      <c r="M430" s="364">
        <v>16048.89</v>
      </c>
      <c r="N430" s="365"/>
      <c r="O430" s="366">
        <v>754137.34</v>
      </c>
      <c r="DV430" s="230"/>
      <c r="DW430" s="229" t="s">
        <v>79</v>
      </c>
    </row>
    <row r="431" spans="1:127" customFormat="1" ht="15" x14ac:dyDescent="0.25">
      <c r="A431" s="325"/>
      <c r="B431" s="315"/>
      <c r="C431" s="327"/>
      <c r="D431" s="461" t="s">
        <v>80</v>
      </c>
      <c r="E431" s="461"/>
      <c r="F431" s="461"/>
      <c r="G431" s="461"/>
      <c r="H431" s="461"/>
      <c r="I431" s="461"/>
      <c r="J431" s="461"/>
      <c r="K431" s="461"/>
      <c r="L431" s="461"/>
      <c r="M431" s="364">
        <v>48381.67</v>
      </c>
      <c r="N431" s="365"/>
      <c r="O431" s="366">
        <v>677827.19</v>
      </c>
      <c r="DV431" s="230"/>
      <c r="DW431" s="229" t="s">
        <v>80</v>
      </c>
    </row>
    <row r="432" spans="1:127" customFormat="1" ht="15" x14ac:dyDescent="0.25">
      <c r="A432" s="325"/>
      <c r="B432" s="315"/>
      <c r="C432" s="327"/>
      <c r="D432" s="461" t="s">
        <v>81</v>
      </c>
      <c r="E432" s="461"/>
      <c r="F432" s="461"/>
      <c r="G432" s="461"/>
      <c r="H432" s="461"/>
      <c r="I432" s="461"/>
      <c r="J432" s="461"/>
      <c r="K432" s="461"/>
      <c r="L432" s="461"/>
      <c r="M432" s="364">
        <v>3075.36</v>
      </c>
      <c r="N432" s="365"/>
      <c r="O432" s="366">
        <v>144511.16</v>
      </c>
      <c r="DV432" s="230"/>
      <c r="DW432" s="229" t="s">
        <v>81</v>
      </c>
    </row>
    <row r="433" spans="1:127" customFormat="1" ht="15" x14ac:dyDescent="0.25">
      <c r="A433" s="325"/>
      <c r="B433" s="315"/>
      <c r="C433" s="327"/>
      <c r="D433" s="461" t="s">
        <v>82</v>
      </c>
      <c r="E433" s="461"/>
      <c r="F433" s="461"/>
      <c r="G433" s="461"/>
      <c r="H433" s="461"/>
      <c r="I433" s="461"/>
      <c r="J433" s="461"/>
      <c r="K433" s="461"/>
      <c r="L433" s="461"/>
      <c r="M433" s="364">
        <v>1599550.36</v>
      </c>
      <c r="N433" s="365"/>
      <c r="O433" s="366">
        <v>13999843.74</v>
      </c>
      <c r="DV433" s="230"/>
      <c r="DW433" s="229" t="s">
        <v>82</v>
      </c>
    </row>
    <row r="434" spans="1:127" customFormat="1" ht="15" x14ac:dyDescent="0.25">
      <c r="A434" s="325"/>
      <c r="B434" s="315"/>
      <c r="C434" s="327"/>
      <c r="D434" s="461" t="s">
        <v>403</v>
      </c>
      <c r="E434" s="461"/>
      <c r="F434" s="461"/>
      <c r="G434" s="461"/>
      <c r="H434" s="461"/>
      <c r="I434" s="461"/>
      <c r="J434" s="461"/>
      <c r="K434" s="461"/>
      <c r="L434" s="461"/>
      <c r="M434" s="364">
        <v>1169.7</v>
      </c>
      <c r="N434" s="365"/>
      <c r="O434" s="366">
        <v>16632.14</v>
      </c>
      <c r="DV434" s="230"/>
      <c r="DW434" s="229" t="s">
        <v>403</v>
      </c>
    </row>
    <row r="435" spans="1:127" customFormat="1" ht="15" x14ac:dyDescent="0.25">
      <c r="A435" s="325"/>
      <c r="B435" s="315"/>
      <c r="C435" s="327"/>
      <c r="D435" s="461" t="s">
        <v>83</v>
      </c>
      <c r="E435" s="461"/>
      <c r="F435" s="461"/>
      <c r="G435" s="461"/>
      <c r="H435" s="461"/>
      <c r="I435" s="461"/>
      <c r="J435" s="461"/>
      <c r="K435" s="461"/>
      <c r="L435" s="461"/>
      <c r="M435" s="364">
        <v>1696029.44</v>
      </c>
      <c r="N435" s="365"/>
      <c r="O435" s="366">
        <v>16899435.960000001</v>
      </c>
      <c r="DV435" s="230"/>
      <c r="DW435" s="229" t="s">
        <v>83</v>
      </c>
    </row>
    <row r="436" spans="1:127" customFormat="1" ht="15" x14ac:dyDescent="0.25">
      <c r="A436" s="325"/>
      <c r="B436" s="315"/>
      <c r="C436" s="327"/>
      <c r="D436" s="461" t="s">
        <v>230</v>
      </c>
      <c r="E436" s="461"/>
      <c r="F436" s="461"/>
      <c r="G436" s="461"/>
      <c r="H436" s="461"/>
      <c r="I436" s="461"/>
      <c r="J436" s="461"/>
      <c r="K436" s="461"/>
      <c r="L436" s="461"/>
      <c r="M436" s="364">
        <v>1694859.74</v>
      </c>
      <c r="N436" s="365"/>
      <c r="O436" s="366">
        <v>16882803.82</v>
      </c>
      <c r="DV436" s="230"/>
      <c r="DW436" s="229" t="s">
        <v>230</v>
      </c>
    </row>
    <row r="437" spans="1:127" customFormat="1" ht="15" x14ac:dyDescent="0.25">
      <c r="A437" s="325"/>
      <c r="B437" s="315"/>
      <c r="C437" s="327"/>
      <c r="D437" s="461" t="s">
        <v>231</v>
      </c>
      <c r="E437" s="461"/>
      <c r="F437" s="461"/>
      <c r="G437" s="461"/>
      <c r="H437" s="461"/>
      <c r="I437" s="461"/>
      <c r="J437" s="461"/>
      <c r="K437" s="461"/>
      <c r="L437" s="461"/>
      <c r="M437" s="367"/>
      <c r="N437" s="365"/>
      <c r="O437" s="368"/>
      <c r="DV437" s="230"/>
      <c r="DW437" s="229" t="s">
        <v>231</v>
      </c>
    </row>
    <row r="438" spans="1:127" customFormat="1" ht="15" x14ac:dyDescent="0.25">
      <c r="A438" s="325"/>
      <c r="B438" s="315"/>
      <c r="C438" s="327"/>
      <c r="D438" s="461" t="s">
        <v>232</v>
      </c>
      <c r="E438" s="461"/>
      <c r="F438" s="461"/>
      <c r="G438" s="461"/>
      <c r="H438" s="461"/>
      <c r="I438" s="461"/>
      <c r="J438" s="461"/>
      <c r="K438" s="461"/>
      <c r="L438" s="461"/>
      <c r="M438" s="364">
        <v>16048.89</v>
      </c>
      <c r="N438" s="365"/>
      <c r="O438" s="366">
        <v>754137.34</v>
      </c>
      <c r="DV438" s="230"/>
      <c r="DW438" s="229" t="s">
        <v>232</v>
      </c>
    </row>
    <row r="439" spans="1:127" customFormat="1" ht="15" x14ac:dyDescent="0.25">
      <c r="A439" s="325"/>
      <c r="B439" s="315"/>
      <c r="C439" s="327"/>
      <c r="D439" s="461" t="s">
        <v>233</v>
      </c>
      <c r="E439" s="461"/>
      <c r="F439" s="461"/>
      <c r="G439" s="461"/>
      <c r="H439" s="461"/>
      <c r="I439" s="461"/>
      <c r="J439" s="461"/>
      <c r="K439" s="461"/>
      <c r="L439" s="461"/>
      <c r="M439" s="364">
        <v>48381.67</v>
      </c>
      <c r="N439" s="365"/>
      <c r="O439" s="366">
        <v>677827.19</v>
      </c>
      <c r="DV439" s="230"/>
      <c r="DW439" s="229" t="s">
        <v>233</v>
      </c>
    </row>
    <row r="440" spans="1:127" customFormat="1" ht="15" x14ac:dyDescent="0.25">
      <c r="A440" s="325"/>
      <c r="B440" s="315"/>
      <c r="C440" s="327"/>
      <c r="D440" s="461" t="s">
        <v>234</v>
      </c>
      <c r="E440" s="461"/>
      <c r="F440" s="461"/>
      <c r="G440" s="461"/>
      <c r="H440" s="461"/>
      <c r="I440" s="461"/>
      <c r="J440" s="461"/>
      <c r="K440" s="461"/>
      <c r="L440" s="461"/>
      <c r="M440" s="364">
        <v>3075.36</v>
      </c>
      <c r="N440" s="365"/>
      <c r="O440" s="366">
        <v>144511.16</v>
      </c>
      <c r="DV440" s="230"/>
      <c r="DW440" s="229" t="s">
        <v>234</v>
      </c>
    </row>
    <row r="441" spans="1:127" customFormat="1" ht="15" x14ac:dyDescent="0.25">
      <c r="A441" s="325"/>
      <c r="B441" s="315"/>
      <c r="C441" s="327"/>
      <c r="D441" s="461" t="s">
        <v>235</v>
      </c>
      <c r="E441" s="461"/>
      <c r="F441" s="461"/>
      <c r="G441" s="461"/>
      <c r="H441" s="461"/>
      <c r="I441" s="461"/>
      <c r="J441" s="461"/>
      <c r="K441" s="461"/>
      <c r="L441" s="461"/>
      <c r="M441" s="364">
        <v>1599550.36</v>
      </c>
      <c r="N441" s="365"/>
      <c r="O441" s="366">
        <v>13999843.74</v>
      </c>
      <c r="DV441" s="230"/>
      <c r="DW441" s="229" t="s">
        <v>235</v>
      </c>
    </row>
    <row r="442" spans="1:127" customFormat="1" ht="15" x14ac:dyDescent="0.25">
      <c r="A442" s="325"/>
      <c r="B442" s="315"/>
      <c r="C442" s="327"/>
      <c r="D442" s="461" t="s">
        <v>236</v>
      </c>
      <c r="E442" s="461"/>
      <c r="F442" s="461"/>
      <c r="G442" s="461"/>
      <c r="H442" s="461"/>
      <c r="I442" s="461"/>
      <c r="J442" s="461"/>
      <c r="K442" s="461"/>
      <c r="L442" s="461"/>
      <c r="M442" s="364">
        <v>20385.89</v>
      </c>
      <c r="N442" s="365"/>
      <c r="O442" s="366">
        <v>957932.95</v>
      </c>
      <c r="DV442" s="230"/>
      <c r="DW442" s="229" t="s">
        <v>236</v>
      </c>
    </row>
    <row r="443" spans="1:127" customFormat="1" ht="15" x14ac:dyDescent="0.25">
      <c r="A443" s="325"/>
      <c r="B443" s="315"/>
      <c r="C443" s="327"/>
      <c r="D443" s="461" t="s">
        <v>237</v>
      </c>
      <c r="E443" s="461"/>
      <c r="F443" s="461"/>
      <c r="G443" s="461"/>
      <c r="H443" s="461"/>
      <c r="I443" s="461"/>
      <c r="J443" s="461"/>
      <c r="K443" s="461"/>
      <c r="L443" s="461"/>
      <c r="M443" s="364">
        <v>10492.93</v>
      </c>
      <c r="N443" s="365"/>
      <c r="O443" s="366">
        <v>493062.6</v>
      </c>
      <c r="DV443" s="230"/>
      <c r="DW443" s="229" t="s">
        <v>237</v>
      </c>
    </row>
    <row r="444" spans="1:127" customFormat="1" ht="15" x14ac:dyDescent="0.25">
      <c r="A444" s="325"/>
      <c r="B444" s="315"/>
      <c r="C444" s="327"/>
      <c r="D444" s="461" t="s">
        <v>404</v>
      </c>
      <c r="E444" s="461"/>
      <c r="F444" s="461"/>
      <c r="G444" s="461"/>
      <c r="H444" s="461"/>
      <c r="I444" s="461"/>
      <c r="J444" s="461"/>
      <c r="K444" s="461"/>
      <c r="L444" s="461"/>
      <c r="M444" s="364">
        <v>1169.7</v>
      </c>
      <c r="N444" s="365"/>
      <c r="O444" s="366">
        <v>16632.14</v>
      </c>
      <c r="DV444" s="230"/>
      <c r="DW444" s="229" t="s">
        <v>404</v>
      </c>
    </row>
    <row r="445" spans="1:127" customFormat="1" ht="15" x14ac:dyDescent="0.25">
      <c r="A445" s="325"/>
      <c r="B445" s="315"/>
      <c r="C445" s="327"/>
      <c r="D445" s="461" t="s">
        <v>84</v>
      </c>
      <c r="E445" s="461"/>
      <c r="F445" s="461"/>
      <c r="G445" s="461"/>
      <c r="H445" s="461"/>
      <c r="I445" s="461"/>
      <c r="J445" s="461"/>
      <c r="K445" s="461"/>
      <c r="L445" s="461"/>
      <c r="M445" s="364">
        <v>19124.25</v>
      </c>
      <c r="N445" s="365"/>
      <c r="O445" s="366">
        <v>898648.5</v>
      </c>
      <c r="DV445" s="230"/>
      <c r="DW445" s="229" t="s">
        <v>84</v>
      </c>
    </row>
    <row r="446" spans="1:127" customFormat="1" ht="15" x14ac:dyDescent="0.25">
      <c r="A446" s="325"/>
      <c r="B446" s="315"/>
      <c r="C446" s="327"/>
      <c r="D446" s="461" t="s">
        <v>85</v>
      </c>
      <c r="E446" s="461"/>
      <c r="F446" s="461"/>
      <c r="G446" s="461"/>
      <c r="H446" s="461"/>
      <c r="I446" s="461"/>
      <c r="J446" s="461"/>
      <c r="K446" s="461"/>
      <c r="L446" s="461"/>
      <c r="M446" s="364">
        <v>20385.89</v>
      </c>
      <c r="N446" s="365"/>
      <c r="O446" s="366">
        <v>957932.95</v>
      </c>
      <c r="DV446" s="230"/>
      <c r="DW446" s="229" t="s">
        <v>85</v>
      </c>
    </row>
    <row r="447" spans="1:127" customFormat="1" ht="15" x14ac:dyDescent="0.25">
      <c r="A447" s="325"/>
      <c r="B447" s="315"/>
      <c r="C447" s="327"/>
      <c r="D447" s="461" t="s">
        <v>86</v>
      </c>
      <c r="E447" s="461"/>
      <c r="F447" s="461"/>
      <c r="G447" s="461"/>
      <c r="H447" s="461"/>
      <c r="I447" s="461"/>
      <c r="J447" s="461"/>
      <c r="K447" s="461"/>
      <c r="L447" s="461"/>
      <c r="M447" s="364">
        <v>10492.93</v>
      </c>
      <c r="N447" s="365"/>
      <c r="O447" s="366">
        <v>493062.6</v>
      </c>
      <c r="DV447" s="230"/>
      <c r="DW447" s="229" t="s">
        <v>86</v>
      </c>
    </row>
    <row r="448" spans="1:127" customFormat="1" ht="15" x14ac:dyDescent="0.25">
      <c r="A448" s="325"/>
      <c r="B448" s="315"/>
      <c r="C448" s="327"/>
      <c r="D448" s="461" t="s">
        <v>410</v>
      </c>
      <c r="E448" s="461"/>
      <c r="F448" s="461"/>
      <c r="G448" s="461"/>
      <c r="H448" s="461"/>
      <c r="I448" s="461"/>
      <c r="J448" s="461"/>
      <c r="K448" s="461"/>
      <c r="L448" s="461"/>
      <c r="M448" s="364">
        <v>50880.88</v>
      </c>
      <c r="N448" s="365"/>
      <c r="O448" s="366">
        <v>506983.08</v>
      </c>
      <c r="DV448" s="230"/>
      <c r="DW448" s="229" t="s">
        <v>410</v>
      </c>
    </row>
    <row r="449" spans="1:130" customFormat="1" ht="15" x14ac:dyDescent="0.25">
      <c r="A449" s="325"/>
      <c r="B449" s="315"/>
      <c r="C449" s="369"/>
      <c r="D449" s="460" t="s">
        <v>406</v>
      </c>
      <c r="E449" s="460"/>
      <c r="F449" s="460"/>
      <c r="G449" s="460"/>
      <c r="H449" s="460"/>
      <c r="I449" s="460"/>
      <c r="J449" s="460"/>
      <c r="K449" s="460"/>
      <c r="L449" s="460"/>
      <c r="M449" s="370">
        <v>1746910.32</v>
      </c>
      <c r="N449" s="371"/>
      <c r="O449" s="372">
        <v>17406419.039999999</v>
      </c>
      <c r="P449" s="382">
        <f>O449/1.03</f>
        <v>16899435.961165048</v>
      </c>
      <c r="DV449" s="230"/>
      <c r="DX449" s="230" t="s">
        <v>406</v>
      </c>
    </row>
    <row r="450" spans="1:130" customFormat="1" ht="15" x14ac:dyDescent="0.25">
      <c r="A450" s="325"/>
      <c r="B450" s="315"/>
      <c r="C450" s="327"/>
      <c r="D450" s="461" t="s">
        <v>751</v>
      </c>
      <c r="E450" s="461"/>
      <c r="F450" s="461"/>
      <c r="G450" s="461"/>
      <c r="H450" s="461"/>
      <c r="I450" s="461"/>
      <c r="J450" s="461"/>
      <c r="K450" s="461"/>
      <c r="L450" s="461"/>
      <c r="M450" s="364">
        <v>219832.94</v>
      </c>
      <c r="N450" s="365"/>
      <c r="O450" s="366">
        <v>2190441.1800000002</v>
      </c>
      <c r="DV450" s="230"/>
      <c r="DW450" s="229" t="s">
        <v>751</v>
      </c>
      <c r="DX450" s="230"/>
    </row>
    <row r="451" spans="1:130" customFormat="1" ht="15" customHeight="1" x14ac:dyDescent="0.25">
      <c r="A451" s="325"/>
      <c r="B451" s="315"/>
      <c r="C451" s="369"/>
      <c r="D451" s="460" t="s">
        <v>115</v>
      </c>
      <c r="E451" s="460"/>
      <c r="F451" s="460"/>
      <c r="G451" s="460"/>
      <c r="H451" s="460"/>
      <c r="I451" s="460"/>
      <c r="J451" s="460"/>
      <c r="K451" s="460"/>
      <c r="L451" s="460"/>
      <c r="M451" s="370">
        <v>1966743.26</v>
      </c>
      <c r="N451" s="371"/>
      <c r="O451" s="372">
        <v>19596860.219999999</v>
      </c>
      <c r="DV451" s="230"/>
      <c r="DX451" s="230" t="s">
        <v>752</v>
      </c>
    </row>
    <row r="452" spans="1:130" customFormat="1" ht="15" hidden="1" x14ac:dyDescent="0.25">
      <c r="A452" s="325"/>
      <c r="B452" s="315"/>
      <c r="C452" s="327"/>
      <c r="D452" s="461" t="s">
        <v>407</v>
      </c>
      <c r="E452" s="461"/>
      <c r="F452" s="461"/>
      <c r="G452" s="461"/>
      <c r="H452" s="461"/>
      <c r="I452" s="461"/>
      <c r="J452" s="461"/>
      <c r="K452" s="461"/>
      <c r="L452" s="461"/>
      <c r="M452" s="364">
        <v>393348.65</v>
      </c>
      <c r="N452" s="365"/>
      <c r="O452" s="366">
        <v>3919372.04</v>
      </c>
      <c r="DV452" s="230"/>
      <c r="DX452" s="230"/>
      <c r="DY452" s="229" t="s">
        <v>407</v>
      </c>
    </row>
    <row r="453" spans="1:130" customFormat="1" ht="15" hidden="1" x14ac:dyDescent="0.25">
      <c r="A453" s="325"/>
      <c r="B453" s="315"/>
      <c r="C453" s="369"/>
      <c r="D453" s="460" t="s">
        <v>115</v>
      </c>
      <c r="E453" s="460"/>
      <c r="F453" s="460"/>
      <c r="G453" s="460"/>
      <c r="H453" s="460"/>
      <c r="I453" s="460"/>
      <c r="J453" s="460"/>
      <c r="K453" s="460"/>
      <c r="L453" s="460"/>
      <c r="M453" s="370">
        <v>2360091.91</v>
      </c>
      <c r="N453" s="371"/>
      <c r="O453" s="372">
        <v>23516232.260000002</v>
      </c>
      <c r="DV453" s="230"/>
      <c r="DX453" s="230"/>
      <c r="DZ453" s="230" t="s">
        <v>115</v>
      </c>
    </row>
    <row r="454" spans="1:130" customFormat="1" ht="29.25" customHeight="1" x14ac:dyDescent="0.25">
      <c r="A454" s="316"/>
      <c r="B454" s="316"/>
      <c r="C454" s="316"/>
      <c r="D454" s="316"/>
      <c r="E454" s="316"/>
      <c r="F454" s="316"/>
      <c r="G454" s="316"/>
      <c r="H454" s="316"/>
      <c r="I454" s="316"/>
      <c r="J454" s="316"/>
      <c r="K454" s="316"/>
      <c r="L454" s="316"/>
      <c r="M454" s="316"/>
      <c r="N454" s="316"/>
      <c r="O454" s="316"/>
    </row>
    <row r="455" spans="1:130" s="12" customFormat="1" ht="20.25" customHeight="1" x14ac:dyDescent="0.25">
      <c r="A455" s="311"/>
      <c r="B455" s="235" t="s">
        <v>117</v>
      </c>
      <c r="C455" s="456" t="s">
        <v>121</v>
      </c>
      <c r="D455" s="456"/>
      <c r="E455" s="456"/>
      <c r="F455" s="456"/>
      <c r="G455" s="456"/>
      <c r="H455" s="456"/>
      <c r="I455" s="457" t="s">
        <v>122</v>
      </c>
      <c r="J455" s="457"/>
      <c r="K455" s="457"/>
      <c r="L455" s="457"/>
      <c r="M455" s="457"/>
      <c r="N455" s="457"/>
      <c r="O455" s="311"/>
      <c r="P455" s="2"/>
      <c r="Q455" s="2"/>
      <c r="R455" s="2"/>
      <c r="S455" s="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 t="s">
        <v>5</v>
      </c>
      <c r="AX455" s="11"/>
      <c r="AY455" s="11"/>
      <c r="AZ455" s="11"/>
    </row>
    <row r="456" spans="1:130" s="13" customFormat="1" ht="48" customHeight="1" x14ac:dyDescent="0.2">
      <c r="A456" s="313"/>
      <c r="B456" s="235"/>
      <c r="C456" s="455" t="s">
        <v>118</v>
      </c>
      <c r="D456" s="455"/>
      <c r="E456" s="455"/>
      <c r="F456" s="455"/>
      <c r="G456" s="455"/>
      <c r="H456" s="455"/>
      <c r="I456" s="455"/>
      <c r="J456" s="455"/>
      <c r="K456" s="455"/>
      <c r="L456" s="455"/>
      <c r="M456" s="455"/>
      <c r="N456" s="455"/>
      <c r="O456" s="313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spans="1:130" s="12" customFormat="1" ht="30" customHeight="1" x14ac:dyDescent="0.25">
      <c r="A457" s="311"/>
      <c r="B457" s="235" t="s">
        <v>119</v>
      </c>
      <c r="C457" s="456" t="s">
        <v>412</v>
      </c>
      <c r="D457" s="456"/>
      <c r="E457" s="456"/>
      <c r="F457" s="456"/>
      <c r="G457" s="456"/>
      <c r="H457" s="456"/>
      <c r="I457" s="457" t="s">
        <v>408</v>
      </c>
      <c r="J457" s="457"/>
      <c r="K457" s="457"/>
      <c r="L457" s="457"/>
      <c r="M457" s="457"/>
      <c r="N457" s="457"/>
      <c r="O457" s="311"/>
      <c r="P457" s="2"/>
      <c r="Q457" s="2"/>
      <c r="R457" s="2"/>
      <c r="S457" s="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</row>
    <row r="458" spans="1:130" s="13" customFormat="1" ht="18.75" customHeight="1" x14ac:dyDescent="0.25">
      <c r="A458" s="313"/>
      <c r="B458" s="236"/>
      <c r="C458" s="455" t="s">
        <v>118</v>
      </c>
      <c r="D458" s="455"/>
      <c r="E458" s="455"/>
      <c r="F458" s="455"/>
      <c r="G458" s="455"/>
      <c r="H458" s="455"/>
      <c r="I458" s="455"/>
      <c r="J458" s="455"/>
      <c r="K458" s="455"/>
      <c r="L458" s="455"/>
      <c r="M458" s="455"/>
      <c r="N458" s="455"/>
      <c r="O458" s="236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spans="1:130" customFormat="1" ht="15" x14ac:dyDescent="0.25">
      <c r="A459" s="315"/>
      <c r="B459" s="315"/>
      <c r="C459" s="315"/>
      <c r="D459" s="315"/>
      <c r="E459" s="315"/>
      <c r="F459" s="315"/>
      <c r="G459" s="315"/>
      <c r="H459" s="315"/>
      <c r="I459" s="315"/>
      <c r="J459" s="315"/>
      <c r="K459" s="315"/>
      <c r="L459" s="315"/>
      <c r="M459" s="315"/>
      <c r="N459" s="315"/>
      <c r="O459" s="315"/>
    </row>
    <row r="460" spans="1:130" customFormat="1" ht="15" x14ac:dyDescent="0.25">
      <c r="A460" s="315"/>
      <c r="B460" s="315"/>
      <c r="C460" s="315"/>
      <c r="D460" s="315"/>
      <c r="E460" s="315"/>
      <c r="F460" s="315"/>
      <c r="G460" s="315"/>
      <c r="H460" s="315"/>
      <c r="I460" s="315"/>
      <c r="J460" s="315"/>
      <c r="K460" s="315"/>
      <c r="L460" s="315"/>
      <c r="M460" s="315"/>
      <c r="N460" s="315"/>
      <c r="O460" s="315"/>
    </row>
    <row r="461" spans="1:130" customFormat="1" ht="15" x14ac:dyDescent="0.25">
      <c r="A461" s="315"/>
      <c r="B461" s="315"/>
      <c r="C461" s="315"/>
      <c r="D461" s="315"/>
      <c r="E461" s="315"/>
      <c r="F461" s="315"/>
      <c r="G461" s="315"/>
      <c r="H461" s="315"/>
      <c r="I461" s="315"/>
      <c r="J461" s="315"/>
      <c r="K461" s="315"/>
      <c r="L461" s="315"/>
      <c r="M461" s="315"/>
      <c r="N461" s="315"/>
      <c r="O461" s="315"/>
    </row>
    <row r="462" spans="1:130" customFormat="1" ht="15" x14ac:dyDescent="0.25">
      <c r="A462" s="315"/>
      <c r="B462" s="315"/>
    </row>
  </sheetData>
  <mergeCells count="464">
    <mergeCell ref="C455:H455"/>
    <mergeCell ref="I455:N455"/>
    <mergeCell ref="C456:N456"/>
    <mergeCell ref="C457:H457"/>
    <mergeCell ref="I457:N457"/>
    <mergeCell ref="C458:N458"/>
    <mergeCell ref="D448:L448"/>
    <mergeCell ref="D449:L449"/>
    <mergeCell ref="D450:L450"/>
    <mergeCell ref="D451:L451"/>
    <mergeCell ref="D452:L452"/>
    <mergeCell ref="D453:L453"/>
    <mergeCell ref="D442:L442"/>
    <mergeCell ref="D443:L443"/>
    <mergeCell ref="D444:L444"/>
    <mergeCell ref="D445:L445"/>
    <mergeCell ref="D446:L446"/>
    <mergeCell ref="D447:L447"/>
    <mergeCell ref="D436:L436"/>
    <mergeCell ref="D437:L437"/>
    <mergeCell ref="D438:L438"/>
    <mergeCell ref="D439:L439"/>
    <mergeCell ref="D440:L440"/>
    <mergeCell ref="D441:L441"/>
    <mergeCell ref="D430:L430"/>
    <mergeCell ref="D431:L431"/>
    <mergeCell ref="D432:L432"/>
    <mergeCell ref="D433:L433"/>
    <mergeCell ref="D434:L434"/>
    <mergeCell ref="D435:L435"/>
    <mergeCell ref="D424:O424"/>
    <mergeCell ref="D425:F425"/>
    <mergeCell ref="D426:L426"/>
    <mergeCell ref="D427:L427"/>
    <mergeCell ref="D428:L428"/>
    <mergeCell ref="D429:L429"/>
    <mergeCell ref="D418:F418"/>
    <mergeCell ref="D419:F419"/>
    <mergeCell ref="D420:F420"/>
    <mergeCell ref="D421:F421"/>
    <mergeCell ref="D422:O422"/>
    <mergeCell ref="D423:O423"/>
    <mergeCell ref="D412:F412"/>
    <mergeCell ref="D413:F413"/>
    <mergeCell ref="D414:F414"/>
    <mergeCell ref="D415:F415"/>
    <mergeCell ref="D416:F416"/>
    <mergeCell ref="D417:F417"/>
    <mergeCell ref="D406:O406"/>
    <mergeCell ref="D407:O407"/>
    <mergeCell ref="D408:F408"/>
    <mergeCell ref="D409:F409"/>
    <mergeCell ref="D410:F410"/>
    <mergeCell ref="D411:F411"/>
    <mergeCell ref="D400:O400"/>
    <mergeCell ref="D401:F401"/>
    <mergeCell ref="D402:F402"/>
    <mergeCell ref="D403:O403"/>
    <mergeCell ref="D404:O404"/>
    <mergeCell ref="D405:O405"/>
    <mergeCell ref="D394:F394"/>
    <mergeCell ref="D395:F395"/>
    <mergeCell ref="D396:F396"/>
    <mergeCell ref="D397:F397"/>
    <mergeCell ref="D398:O398"/>
    <mergeCell ref="D399:O399"/>
    <mergeCell ref="D388:F388"/>
    <mergeCell ref="D389:F389"/>
    <mergeCell ref="D390:F390"/>
    <mergeCell ref="D391:O391"/>
    <mergeCell ref="D392:O392"/>
    <mergeCell ref="D393:O393"/>
    <mergeCell ref="D382:F382"/>
    <mergeCell ref="D383:F383"/>
    <mergeCell ref="D384:O384"/>
    <mergeCell ref="D385:O385"/>
    <mergeCell ref="D386:O386"/>
    <mergeCell ref="D387:F387"/>
    <mergeCell ref="D376:F376"/>
    <mergeCell ref="D377:O377"/>
    <mergeCell ref="D378:O378"/>
    <mergeCell ref="D379:O379"/>
    <mergeCell ref="D380:F380"/>
    <mergeCell ref="D381:F381"/>
    <mergeCell ref="D370:O370"/>
    <mergeCell ref="D371:O371"/>
    <mergeCell ref="D372:O372"/>
    <mergeCell ref="D373:F373"/>
    <mergeCell ref="D374:F374"/>
    <mergeCell ref="D375:F375"/>
    <mergeCell ref="D364:O364"/>
    <mergeCell ref="D365:O365"/>
    <mergeCell ref="D366:F366"/>
    <mergeCell ref="D367:F367"/>
    <mergeCell ref="D368:F368"/>
    <mergeCell ref="D369:F369"/>
    <mergeCell ref="D358:O358"/>
    <mergeCell ref="D359:F359"/>
    <mergeCell ref="D360:F360"/>
    <mergeCell ref="D361:F361"/>
    <mergeCell ref="D362:F362"/>
    <mergeCell ref="D363:O363"/>
    <mergeCell ref="D352:F352"/>
    <mergeCell ref="D353:F353"/>
    <mergeCell ref="D354:F354"/>
    <mergeCell ref="D355:F355"/>
    <mergeCell ref="D356:O356"/>
    <mergeCell ref="D357:O357"/>
    <mergeCell ref="D346:F346"/>
    <mergeCell ref="D347:F347"/>
    <mergeCell ref="D348:F348"/>
    <mergeCell ref="D349:O349"/>
    <mergeCell ref="D350:O350"/>
    <mergeCell ref="D351:O351"/>
    <mergeCell ref="D340:F340"/>
    <mergeCell ref="D341:F341"/>
    <mergeCell ref="D342:O342"/>
    <mergeCell ref="D343:O343"/>
    <mergeCell ref="D344:O344"/>
    <mergeCell ref="D345:F345"/>
    <mergeCell ref="D334:F334"/>
    <mergeCell ref="D335:F335"/>
    <mergeCell ref="D336:F336"/>
    <mergeCell ref="D337:F337"/>
    <mergeCell ref="D338:F338"/>
    <mergeCell ref="D339:F339"/>
    <mergeCell ref="D328:F328"/>
    <mergeCell ref="D329:F329"/>
    <mergeCell ref="D330:F330"/>
    <mergeCell ref="D331:F331"/>
    <mergeCell ref="D332:F332"/>
    <mergeCell ref="D333:F333"/>
    <mergeCell ref="D322:F322"/>
    <mergeCell ref="D323:O323"/>
    <mergeCell ref="D324:O324"/>
    <mergeCell ref="D325:O325"/>
    <mergeCell ref="D326:O326"/>
    <mergeCell ref="D327:O327"/>
    <mergeCell ref="D316:F316"/>
    <mergeCell ref="D317:O317"/>
    <mergeCell ref="D318:O318"/>
    <mergeCell ref="D319:O319"/>
    <mergeCell ref="D320:O320"/>
    <mergeCell ref="D321:F321"/>
    <mergeCell ref="D310:F310"/>
    <mergeCell ref="D311:F311"/>
    <mergeCell ref="D312:F312"/>
    <mergeCell ref="D313:F313"/>
    <mergeCell ref="D314:F314"/>
    <mergeCell ref="D315:F315"/>
    <mergeCell ref="D304:O304"/>
    <mergeCell ref="D305:F305"/>
    <mergeCell ref="D306:F306"/>
    <mergeCell ref="D307:F307"/>
    <mergeCell ref="D308:F308"/>
    <mergeCell ref="D309:F309"/>
    <mergeCell ref="D298:O298"/>
    <mergeCell ref="D299:O299"/>
    <mergeCell ref="D300:O300"/>
    <mergeCell ref="D301:F301"/>
    <mergeCell ref="D302:F302"/>
    <mergeCell ref="D303:O303"/>
    <mergeCell ref="D292:F292"/>
    <mergeCell ref="D293:F293"/>
    <mergeCell ref="D294:F294"/>
    <mergeCell ref="D295:F295"/>
    <mergeCell ref="D296:F296"/>
    <mergeCell ref="D297:O297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O282"/>
    <mergeCell ref="D283:O283"/>
    <mergeCell ref="D284:O284"/>
    <mergeCell ref="D285:F285"/>
    <mergeCell ref="D274:F274"/>
    <mergeCell ref="D275:F275"/>
    <mergeCell ref="D276:F276"/>
    <mergeCell ref="D277:F277"/>
    <mergeCell ref="D278:F278"/>
    <mergeCell ref="D279:O279"/>
    <mergeCell ref="D268:F268"/>
    <mergeCell ref="D269:F269"/>
    <mergeCell ref="D270:F270"/>
    <mergeCell ref="D271:F271"/>
    <mergeCell ref="D272:F272"/>
    <mergeCell ref="D273:F273"/>
    <mergeCell ref="D262:F262"/>
    <mergeCell ref="D263:F263"/>
    <mergeCell ref="D264:O264"/>
    <mergeCell ref="D265:O265"/>
    <mergeCell ref="D266:O266"/>
    <mergeCell ref="D267:F267"/>
    <mergeCell ref="D256:F256"/>
    <mergeCell ref="D257:F257"/>
    <mergeCell ref="D258:F258"/>
    <mergeCell ref="D259:F259"/>
    <mergeCell ref="D260:F260"/>
    <mergeCell ref="D261:F261"/>
    <mergeCell ref="D250:F250"/>
    <mergeCell ref="D251:O251"/>
    <mergeCell ref="D252:O252"/>
    <mergeCell ref="D253:O253"/>
    <mergeCell ref="D254:O254"/>
    <mergeCell ref="D255:F255"/>
    <mergeCell ref="D244:F244"/>
    <mergeCell ref="D245:F245"/>
    <mergeCell ref="D246:F246"/>
    <mergeCell ref="D247:F247"/>
    <mergeCell ref="D248:F248"/>
    <mergeCell ref="D249:F249"/>
    <mergeCell ref="D238:F238"/>
    <mergeCell ref="D239:O239"/>
    <mergeCell ref="D240:O240"/>
    <mergeCell ref="D241:O241"/>
    <mergeCell ref="D242:F242"/>
    <mergeCell ref="D243:F243"/>
    <mergeCell ref="D232:F232"/>
    <mergeCell ref="D233:F233"/>
    <mergeCell ref="D234:F234"/>
    <mergeCell ref="D235:F235"/>
    <mergeCell ref="D236:F236"/>
    <mergeCell ref="A237:O237"/>
    <mergeCell ref="D226:F226"/>
    <mergeCell ref="D227:F227"/>
    <mergeCell ref="D228:F228"/>
    <mergeCell ref="D229:F229"/>
    <mergeCell ref="D230:F230"/>
    <mergeCell ref="D231:F231"/>
    <mergeCell ref="D220:F220"/>
    <mergeCell ref="D221:F221"/>
    <mergeCell ref="D222:F222"/>
    <mergeCell ref="D223:F223"/>
    <mergeCell ref="D224:F224"/>
    <mergeCell ref="D225:F225"/>
    <mergeCell ref="D214:O214"/>
    <mergeCell ref="D215:O215"/>
    <mergeCell ref="D216:O216"/>
    <mergeCell ref="D217:O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O198"/>
    <mergeCell ref="D199:O199"/>
    <mergeCell ref="D200:O200"/>
    <mergeCell ref="D201:O201"/>
    <mergeCell ref="D190:F190"/>
    <mergeCell ref="D191:F191"/>
    <mergeCell ref="D192:F192"/>
    <mergeCell ref="D193:F193"/>
    <mergeCell ref="D194:F194"/>
    <mergeCell ref="D195:F195"/>
    <mergeCell ref="D184:O184"/>
    <mergeCell ref="D185:O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O182"/>
    <mergeCell ref="D183:O183"/>
    <mergeCell ref="D172:F172"/>
    <mergeCell ref="D173:F173"/>
    <mergeCell ref="D174:F174"/>
    <mergeCell ref="D175:F175"/>
    <mergeCell ref="D176:F176"/>
    <mergeCell ref="D177:F177"/>
    <mergeCell ref="D166:O166"/>
    <mergeCell ref="D167:O167"/>
    <mergeCell ref="D168:O168"/>
    <mergeCell ref="D169:O169"/>
    <mergeCell ref="D170:F170"/>
    <mergeCell ref="D171:F171"/>
    <mergeCell ref="D160:F160"/>
    <mergeCell ref="D161:F161"/>
    <mergeCell ref="D162:F162"/>
    <mergeCell ref="D163:F163"/>
    <mergeCell ref="A164:O164"/>
    <mergeCell ref="D165:F165"/>
    <mergeCell ref="D154:O154"/>
    <mergeCell ref="D155:O155"/>
    <mergeCell ref="D156:O156"/>
    <mergeCell ref="D157:F157"/>
    <mergeCell ref="D158:F158"/>
    <mergeCell ref="D159:F159"/>
    <mergeCell ref="D148:F148"/>
    <mergeCell ref="D149:F149"/>
    <mergeCell ref="D150:F150"/>
    <mergeCell ref="D151:F151"/>
    <mergeCell ref="D152:F152"/>
    <mergeCell ref="D153:O153"/>
    <mergeCell ref="D142:O142"/>
    <mergeCell ref="D143:O143"/>
    <mergeCell ref="D144:O144"/>
    <mergeCell ref="D145:F145"/>
    <mergeCell ref="D146:F146"/>
    <mergeCell ref="D147:F147"/>
    <mergeCell ref="D136:F136"/>
    <mergeCell ref="D137:F137"/>
    <mergeCell ref="D138:F138"/>
    <mergeCell ref="D139:F139"/>
    <mergeCell ref="D140:F140"/>
    <mergeCell ref="D141:F141"/>
    <mergeCell ref="D130:F130"/>
    <mergeCell ref="D131:O131"/>
    <mergeCell ref="D132:O132"/>
    <mergeCell ref="D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O114"/>
    <mergeCell ref="D115:O115"/>
    <mergeCell ref="D116:O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O105"/>
    <mergeCell ref="D94:O94"/>
    <mergeCell ref="D95:O95"/>
    <mergeCell ref="D96:O96"/>
    <mergeCell ref="D97:F97"/>
    <mergeCell ref="D98:F98"/>
    <mergeCell ref="D99:F99"/>
    <mergeCell ref="D88:F88"/>
    <mergeCell ref="D89:F89"/>
    <mergeCell ref="D90:F90"/>
    <mergeCell ref="D91:F91"/>
    <mergeCell ref="D92:F92"/>
    <mergeCell ref="D93:O93"/>
    <mergeCell ref="D82:F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O70"/>
    <mergeCell ref="D71:O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O58"/>
    <mergeCell ref="D59:F59"/>
    <mergeCell ref="D60:F60"/>
    <mergeCell ref="D61:F61"/>
    <mergeCell ref="D62:F62"/>
    <mergeCell ref="D63:F63"/>
    <mergeCell ref="D52:F52"/>
    <mergeCell ref="D53:F53"/>
    <mergeCell ref="D54:F54"/>
    <mergeCell ref="D55:O55"/>
    <mergeCell ref="D56:O56"/>
    <mergeCell ref="D57:O57"/>
    <mergeCell ref="D46:F46"/>
    <mergeCell ref="D47:F47"/>
    <mergeCell ref="D48:F48"/>
    <mergeCell ref="D49:F49"/>
    <mergeCell ref="D50:F50"/>
    <mergeCell ref="D51:F51"/>
    <mergeCell ref="D40:F40"/>
    <mergeCell ref="D41:F41"/>
    <mergeCell ref="D42:O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14" customWidth="1"/>
    <col min="2" max="2" width="8.5703125" style="314" customWidth="1"/>
    <col min="3" max="3" width="16" style="314" customWidth="1"/>
    <col min="4" max="4" width="10.42578125" style="314" customWidth="1"/>
    <col min="5" max="5" width="13.28515625" style="314" customWidth="1"/>
    <col min="6" max="6" width="8.5703125" style="314" customWidth="1"/>
    <col min="7" max="7" width="9.28515625" style="314" customWidth="1"/>
    <col min="8" max="8" width="12.7109375" style="314" customWidth="1"/>
    <col min="9" max="10" width="12.85546875" style="314" customWidth="1"/>
    <col min="11" max="11" width="11" style="314" customWidth="1"/>
    <col min="12" max="13" width="12.85546875" style="314" customWidth="1"/>
    <col min="14" max="14" width="11" style="314" customWidth="1"/>
    <col min="15" max="15" width="16.7109375" style="314" customWidth="1"/>
    <col min="16" max="18" width="9.140625" style="231"/>
    <col min="19" max="19" width="102.5703125" style="229" hidden="1" customWidth="1"/>
    <col min="20" max="20" width="40.5703125" style="229" hidden="1" customWidth="1"/>
    <col min="21" max="21" width="91" style="229" hidden="1" customWidth="1"/>
    <col min="22" max="22" width="40.5703125" style="229" hidden="1" customWidth="1"/>
    <col min="23" max="23" width="91" style="229" hidden="1" customWidth="1"/>
    <col min="24" max="24" width="40.5703125" style="229" hidden="1" customWidth="1"/>
    <col min="25" max="26" width="102.5703125" style="229" hidden="1" customWidth="1"/>
    <col min="27" max="28" width="40.5703125" style="229" hidden="1" customWidth="1"/>
    <col min="29" max="32" width="169.42578125" style="229" hidden="1" customWidth="1"/>
    <col min="33" max="33" width="32.28515625" style="229" hidden="1" customWidth="1"/>
    <col min="34" max="34" width="144.42578125" style="229" hidden="1" customWidth="1"/>
    <col min="35" max="38" width="32.28515625" style="229" hidden="1" customWidth="1"/>
    <col min="39" max="39" width="144.42578125" style="229" hidden="1" customWidth="1"/>
    <col min="40" max="45" width="103.85546875" style="229" hidden="1" customWidth="1"/>
    <col min="46" max="46" width="65.85546875" style="229" hidden="1" customWidth="1"/>
    <col min="47" max="47" width="73.42578125" style="229" hidden="1" customWidth="1"/>
    <col min="48" max="48" width="65.85546875" style="229" hidden="1" customWidth="1"/>
    <col min="49" max="49" width="73.42578125" style="229" hidden="1" customWidth="1"/>
    <col min="50" max="16384" width="9.140625" style="231"/>
  </cols>
  <sheetData>
    <row r="1" spans="1:29" s="232" customFormat="1" ht="15" x14ac:dyDescent="0.25">
      <c r="A1" s="234"/>
      <c r="B1" s="234"/>
      <c r="C1" s="234"/>
      <c r="D1" s="234"/>
      <c r="E1" s="234"/>
      <c r="F1" s="234"/>
      <c r="G1" s="234"/>
      <c r="H1" s="213"/>
      <c r="I1" s="234"/>
      <c r="J1" s="234"/>
      <c r="K1" s="234"/>
      <c r="L1" s="234"/>
      <c r="M1" s="234"/>
      <c r="N1" s="234"/>
      <c r="O1" s="234"/>
    </row>
    <row r="2" spans="1:29" s="232" customFormat="1" ht="15" x14ac:dyDescent="0.25">
      <c r="A2" s="234"/>
      <c r="B2" s="234"/>
      <c r="C2" s="234"/>
      <c r="D2" s="234"/>
      <c r="E2" s="234"/>
      <c r="F2" s="234"/>
      <c r="G2" s="234"/>
      <c r="H2" s="213"/>
      <c r="I2" s="234"/>
      <c r="J2" s="234"/>
      <c r="K2" s="234"/>
      <c r="L2" s="234"/>
      <c r="M2" s="500" t="s">
        <v>0</v>
      </c>
      <c r="N2" s="501"/>
      <c r="O2" s="502"/>
    </row>
    <row r="3" spans="1:29" s="232" customFormat="1" ht="15" x14ac:dyDescent="0.25">
      <c r="A3" s="234"/>
      <c r="B3" s="234"/>
      <c r="C3" s="234"/>
      <c r="D3" s="234"/>
      <c r="E3" s="234"/>
      <c r="F3" s="234"/>
      <c r="G3" s="234"/>
      <c r="H3" s="213"/>
      <c r="I3" s="234"/>
      <c r="J3" s="234"/>
      <c r="K3" s="234"/>
      <c r="L3" s="235" t="s">
        <v>1</v>
      </c>
      <c r="M3" s="500" t="s">
        <v>2</v>
      </c>
      <c r="N3" s="501"/>
      <c r="O3" s="502"/>
    </row>
    <row r="4" spans="1:29" s="232" customFormat="1" ht="15" x14ac:dyDescent="0.25">
      <c r="A4" s="234"/>
      <c r="B4" s="234"/>
      <c r="C4" s="234"/>
      <c r="D4" s="234"/>
      <c r="E4" s="234"/>
      <c r="F4" s="234"/>
      <c r="G4" s="234"/>
      <c r="H4" s="213"/>
      <c r="I4" s="234"/>
      <c r="J4" s="234"/>
      <c r="K4" s="234"/>
      <c r="L4" s="235"/>
      <c r="M4" s="504"/>
      <c r="N4" s="505"/>
      <c r="O4" s="506"/>
    </row>
    <row r="5" spans="1:29" s="232" customFormat="1" ht="12.6" customHeight="1" x14ac:dyDescent="0.25">
      <c r="A5" s="236" t="s">
        <v>3</v>
      </c>
      <c r="B5" s="234"/>
      <c r="C5" s="507"/>
      <c r="D5" s="507"/>
      <c r="E5" s="507"/>
      <c r="F5" s="507"/>
      <c r="G5" s="507"/>
      <c r="H5" s="507"/>
      <c r="I5" s="507"/>
      <c r="J5" s="507"/>
      <c r="K5" s="507"/>
      <c r="L5" s="235" t="s">
        <v>4</v>
      </c>
      <c r="M5" s="497"/>
      <c r="N5" s="498"/>
      <c r="O5" s="499"/>
      <c r="T5" s="233" t="s">
        <v>5</v>
      </c>
      <c r="U5" s="233" t="s">
        <v>5</v>
      </c>
    </row>
    <row r="6" spans="1:29" s="232" customFormat="1" ht="15" x14ac:dyDescent="0.25">
      <c r="A6" s="234"/>
      <c r="B6" s="234"/>
      <c r="C6" s="237"/>
      <c r="D6" s="237"/>
      <c r="E6" s="237"/>
      <c r="F6" s="238" t="s">
        <v>6</v>
      </c>
      <c r="G6" s="237"/>
      <c r="H6" s="239"/>
      <c r="I6" s="237"/>
      <c r="J6" s="237"/>
      <c r="K6" s="237"/>
      <c r="L6" s="235"/>
      <c r="M6" s="504"/>
      <c r="N6" s="505"/>
      <c r="O6" s="506"/>
    </row>
    <row r="7" spans="1:29" s="232" customFormat="1" ht="16.5" customHeight="1" x14ac:dyDescent="0.25">
      <c r="A7" s="240" t="s">
        <v>140</v>
      </c>
      <c r="B7" s="234"/>
      <c r="C7" s="503" t="s">
        <v>295</v>
      </c>
      <c r="D7" s="503"/>
      <c r="E7" s="503"/>
      <c r="F7" s="503"/>
      <c r="G7" s="503"/>
      <c r="H7" s="503"/>
      <c r="I7" s="503"/>
      <c r="J7" s="503"/>
      <c r="K7" s="503"/>
      <c r="L7" s="235" t="s">
        <v>4</v>
      </c>
      <c r="M7" s="497" t="s">
        <v>296</v>
      </c>
      <c r="N7" s="498"/>
      <c r="O7" s="499"/>
      <c r="V7" s="233" t="s">
        <v>7</v>
      </c>
      <c r="W7" s="233" t="s">
        <v>5</v>
      </c>
    </row>
    <row r="8" spans="1:29" s="232" customFormat="1" ht="15" x14ac:dyDescent="0.25">
      <c r="A8" s="240"/>
      <c r="B8" s="234"/>
      <c r="C8" s="240"/>
      <c r="D8" s="241"/>
      <c r="E8" s="241"/>
      <c r="F8" s="242" t="s">
        <v>6</v>
      </c>
      <c r="G8" s="241"/>
      <c r="H8" s="243"/>
      <c r="I8" s="241"/>
      <c r="J8" s="241"/>
      <c r="K8" s="241"/>
      <c r="L8" s="235"/>
      <c r="M8" s="504"/>
      <c r="N8" s="505"/>
      <c r="O8" s="506"/>
    </row>
    <row r="9" spans="1:29" s="232" customFormat="1" ht="20.25" customHeight="1" x14ac:dyDescent="0.25">
      <c r="A9" s="240" t="s">
        <v>301</v>
      </c>
      <c r="B9" s="234"/>
      <c r="C9" s="503" t="s">
        <v>116</v>
      </c>
      <c r="D9" s="503"/>
      <c r="E9" s="503"/>
      <c r="F9" s="503"/>
      <c r="G9" s="503"/>
      <c r="H9" s="503"/>
      <c r="I9" s="503"/>
      <c r="J9" s="503"/>
      <c r="K9" s="503"/>
      <c r="L9" s="235" t="s">
        <v>4</v>
      </c>
      <c r="M9" s="497" t="s">
        <v>120</v>
      </c>
      <c r="N9" s="498"/>
      <c r="O9" s="499"/>
      <c r="X9" s="233" t="s">
        <v>5</v>
      </c>
      <c r="Y9" s="233" t="s">
        <v>5</v>
      </c>
    </row>
    <row r="10" spans="1:29" s="232" customFormat="1" ht="13.5" customHeight="1" x14ac:dyDescent="0.25">
      <c r="A10" s="240"/>
      <c r="B10" s="234"/>
      <c r="C10" s="240"/>
      <c r="D10" s="241"/>
      <c r="E10" s="241"/>
      <c r="F10" s="242" t="s">
        <v>6</v>
      </c>
      <c r="G10" s="241"/>
      <c r="H10" s="243"/>
      <c r="I10" s="241"/>
      <c r="J10" s="241"/>
      <c r="K10" s="241"/>
      <c r="L10" s="234"/>
      <c r="M10" s="504"/>
      <c r="N10" s="505"/>
      <c r="O10" s="506"/>
    </row>
    <row r="11" spans="1:29" s="232" customFormat="1" ht="29.25" customHeight="1" x14ac:dyDescent="0.25">
      <c r="A11" s="240" t="s">
        <v>8</v>
      </c>
      <c r="B11" s="234"/>
      <c r="C11" s="496" t="s">
        <v>302</v>
      </c>
      <c r="D11" s="496"/>
      <c r="E11" s="496"/>
      <c r="F11" s="496"/>
      <c r="G11" s="496"/>
      <c r="H11" s="496"/>
      <c r="I11" s="496"/>
      <c r="J11" s="496"/>
      <c r="K11" s="496"/>
      <c r="L11" s="234"/>
      <c r="M11" s="497"/>
      <c r="N11" s="498"/>
      <c r="O11" s="499"/>
      <c r="Z11" s="233" t="s">
        <v>9</v>
      </c>
    </row>
    <row r="12" spans="1:29" s="232" customFormat="1" ht="15" x14ac:dyDescent="0.25">
      <c r="A12" s="240"/>
      <c r="B12" s="234"/>
      <c r="C12" s="244"/>
      <c r="D12" s="244"/>
      <c r="E12" s="244"/>
      <c r="F12" s="245" t="s">
        <v>10</v>
      </c>
      <c r="G12" s="244"/>
      <c r="H12" s="246"/>
      <c r="I12" s="244"/>
      <c r="J12" s="244"/>
      <c r="K12" s="244"/>
      <c r="L12" s="234"/>
      <c r="M12" s="504"/>
      <c r="N12" s="505"/>
      <c r="O12" s="506"/>
    </row>
    <row r="13" spans="1:29" s="232" customFormat="1" ht="31.5" customHeight="1" x14ac:dyDescent="0.25">
      <c r="A13" s="240" t="s">
        <v>11</v>
      </c>
      <c r="B13" s="234"/>
      <c r="C13" s="496" t="s">
        <v>413</v>
      </c>
      <c r="D13" s="496"/>
      <c r="E13" s="496"/>
      <c r="F13" s="496"/>
      <c r="G13" s="496"/>
      <c r="H13" s="496"/>
      <c r="I13" s="496"/>
      <c r="J13" s="496"/>
      <c r="K13" s="496"/>
      <c r="L13" s="234"/>
      <c r="M13" s="497"/>
      <c r="N13" s="498"/>
      <c r="O13" s="499"/>
      <c r="AA13" s="233" t="s">
        <v>12</v>
      </c>
    </row>
    <row r="14" spans="1:29" s="232" customFormat="1" ht="15" x14ac:dyDescent="0.25">
      <c r="A14" s="234"/>
      <c r="B14" s="234"/>
      <c r="C14" s="237"/>
      <c r="D14" s="237"/>
      <c r="E14" s="237"/>
      <c r="F14" s="238" t="s">
        <v>13</v>
      </c>
      <c r="G14" s="237"/>
      <c r="H14" s="239"/>
      <c r="I14" s="237"/>
      <c r="J14" s="237"/>
      <c r="K14" s="237"/>
      <c r="L14" s="235" t="s">
        <v>14</v>
      </c>
      <c r="M14" s="500"/>
      <c r="N14" s="501"/>
      <c r="O14" s="502"/>
    </row>
    <row r="15" spans="1:29" s="232" customFormat="1" ht="15" customHeight="1" x14ac:dyDescent="0.25">
      <c r="A15" s="234"/>
      <c r="B15" s="234"/>
      <c r="C15" s="234"/>
      <c r="D15" s="234"/>
      <c r="E15" s="234"/>
      <c r="F15" s="234"/>
      <c r="G15" s="234"/>
      <c r="H15" s="213"/>
      <c r="I15" s="234"/>
      <c r="J15" s="234"/>
      <c r="K15" s="235" t="s">
        <v>15</v>
      </c>
      <c r="L15" s="247" t="s">
        <v>16</v>
      </c>
      <c r="M15" s="493" t="s">
        <v>41</v>
      </c>
      <c r="N15" s="494"/>
      <c r="O15" s="495"/>
      <c r="AB15" s="233" t="s">
        <v>5</v>
      </c>
    </row>
    <row r="16" spans="1:29" s="232" customFormat="1" ht="15" x14ac:dyDescent="0.25">
      <c r="A16" s="234"/>
      <c r="B16" s="234"/>
      <c r="C16" s="234"/>
      <c r="D16" s="234"/>
      <c r="E16" s="234"/>
      <c r="F16" s="234"/>
      <c r="G16" s="234"/>
      <c r="H16" s="213"/>
      <c r="I16" s="234"/>
      <c r="J16" s="234"/>
      <c r="K16" s="234"/>
      <c r="L16" s="247" t="s">
        <v>17</v>
      </c>
      <c r="M16" s="493" t="s">
        <v>303</v>
      </c>
      <c r="N16" s="494"/>
      <c r="O16" s="495"/>
      <c r="AC16" s="233" t="s">
        <v>5</v>
      </c>
    </row>
    <row r="17" spans="1:32" s="232" customFormat="1" ht="15" customHeight="1" x14ac:dyDescent="0.25">
      <c r="A17" s="234"/>
      <c r="B17" s="234"/>
      <c r="C17" s="234"/>
      <c r="D17" s="234"/>
      <c r="E17" s="234"/>
      <c r="F17" s="234"/>
      <c r="G17" s="234"/>
      <c r="H17" s="213"/>
      <c r="I17" s="234"/>
      <c r="J17" s="234"/>
      <c r="K17" s="235" t="s">
        <v>528</v>
      </c>
      <c r="L17" s="247" t="s">
        <v>16</v>
      </c>
      <c r="M17" s="493" t="s">
        <v>41</v>
      </c>
      <c r="N17" s="494"/>
      <c r="O17" s="495"/>
      <c r="AB17" s="233" t="s">
        <v>5</v>
      </c>
    </row>
    <row r="18" spans="1:32" s="232" customFormat="1" ht="15" x14ac:dyDescent="0.25">
      <c r="A18" s="234"/>
      <c r="B18" s="234"/>
      <c r="C18" s="234"/>
      <c r="D18" s="234"/>
      <c r="E18" s="234"/>
      <c r="F18" s="234"/>
      <c r="G18" s="234"/>
      <c r="H18" s="213"/>
      <c r="I18" s="234"/>
      <c r="J18" s="234"/>
      <c r="K18" s="234"/>
      <c r="L18" s="247" t="s">
        <v>17</v>
      </c>
      <c r="M18" s="493" t="s">
        <v>529</v>
      </c>
      <c r="N18" s="494"/>
      <c r="O18" s="495"/>
      <c r="AC18" s="233" t="s">
        <v>5</v>
      </c>
    </row>
    <row r="19" spans="1:32" s="232" customFormat="1" ht="15" x14ac:dyDescent="0.25">
      <c r="A19" s="234"/>
      <c r="B19" s="234"/>
      <c r="C19" s="234"/>
      <c r="D19" s="234"/>
      <c r="E19" s="234"/>
      <c r="F19" s="234"/>
      <c r="G19" s="234"/>
      <c r="H19" s="213"/>
      <c r="I19" s="234"/>
      <c r="J19" s="234"/>
      <c r="K19" s="234"/>
      <c r="L19" s="235" t="s">
        <v>18</v>
      </c>
      <c r="M19" s="500"/>
      <c r="N19" s="501"/>
      <c r="O19" s="502"/>
    </row>
    <row r="20" spans="1:32" s="232" customFormat="1" ht="15" x14ac:dyDescent="0.25">
      <c r="A20" s="234"/>
      <c r="B20" s="234"/>
      <c r="C20" s="234"/>
      <c r="D20" s="234"/>
      <c r="E20" s="234"/>
      <c r="F20" s="234"/>
      <c r="G20" s="234"/>
      <c r="H20" s="213"/>
      <c r="I20" s="234"/>
      <c r="J20" s="234"/>
      <c r="K20" s="235"/>
      <c r="L20" s="248"/>
      <c r="M20" s="248"/>
      <c r="N20" s="248"/>
      <c r="O20" s="234"/>
    </row>
    <row r="21" spans="1:32" s="232" customFormat="1" ht="16.5" customHeight="1" x14ac:dyDescent="0.25">
      <c r="A21" s="234"/>
      <c r="B21" s="234"/>
      <c r="C21" s="234"/>
      <c r="D21" s="234"/>
      <c r="E21" s="234"/>
      <c r="F21" s="234"/>
      <c r="G21" s="234"/>
      <c r="H21" s="213"/>
      <c r="I21" s="234"/>
      <c r="J21" s="234"/>
      <c r="K21" s="235"/>
      <c r="L21" s="491" t="s">
        <v>19</v>
      </c>
      <c r="M21" s="491" t="s">
        <v>20</v>
      </c>
      <c r="N21" s="492" t="s">
        <v>21</v>
      </c>
      <c r="O21" s="492"/>
    </row>
    <row r="22" spans="1:32" s="232" customFormat="1" ht="15" x14ac:dyDescent="0.25">
      <c r="A22" s="234"/>
      <c r="B22" s="234"/>
      <c r="C22" s="234"/>
      <c r="D22" s="234"/>
      <c r="E22" s="234"/>
      <c r="F22" s="234"/>
      <c r="G22" s="234"/>
      <c r="H22" s="213"/>
      <c r="I22" s="234"/>
      <c r="J22" s="234"/>
      <c r="K22" s="235"/>
      <c r="L22" s="491"/>
      <c r="M22" s="491"/>
      <c r="N22" s="249" t="s">
        <v>22</v>
      </c>
      <c r="O22" s="249" t="s">
        <v>23</v>
      </c>
    </row>
    <row r="23" spans="1:32" s="232" customFormat="1" ht="15" x14ac:dyDescent="0.25">
      <c r="A23" s="234"/>
      <c r="B23" s="234"/>
      <c r="C23" s="234"/>
      <c r="D23" s="234"/>
      <c r="E23" s="234"/>
      <c r="F23" s="234"/>
      <c r="G23" s="234"/>
      <c r="H23" s="250" t="s">
        <v>24</v>
      </c>
      <c r="I23" s="234"/>
      <c r="J23" s="234"/>
      <c r="K23" s="235"/>
      <c r="L23" s="247" t="s">
        <v>25</v>
      </c>
      <c r="M23" s="251">
        <f>O23</f>
        <v>45544</v>
      </c>
      <c r="N23" s="251">
        <v>45506</v>
      </c>
      <c r="O23" s="251">
        <v>45544</v>
      </c>
    </row>
    <row r="24" spans="1:32" s="232" customFormat="1" ht="15" x14ac:dyDescent="0.25">
      <c r="A24" s="234"/>
      <c r="B24" s="234"/>
      <c r="C24" s="234"/>
      <c r="D24" s="234"/>
      <c r="E24" s="234"/>
      <c r="F24" s="234"/>
      <c r="G24" s="234"/>
      <c r="H24" s="250" t="s">
        <v>26</v>
      </c>
      <c r="I24" s="234"/>
      <c r="J24" s="234"/>
      <c r="K24" s="235"/>
      <c r="L24" s="248"/>
      <c r="M24" s="248"/>
      <c r="N24" s="248"/>
      <c r="O24" s="234"/>
    </row>
    <row r="25" spans="1:32" s="232" customFormat="1" ht="15" x14ac:dyDescent="0.25">
      <c r="A25" s="234"/>
      <c r="B25" s="234"/>
      <c r="C25" s="234"/>
      <c r="D25" s="234"/>
      <c r="E25" s="234"/>
      <c r="F25" s="234"/>
      <c r="G25" s="234"/>
      <c r="H25" s="213" t="s">
        <v>527</v>
      </c>
      <c r="I25" s="234"/>
      <c r="J25" s="234"/>
      <c r="K25" s="235"/>
      <c r="L25" s="248"/>
      <c r="M25" s="248"/>
      <c r="N25" s="248"/>
      <c r="O25" s="234"/>
    </row>
    <row r="26" spans="1:32" customFormat="1" ht="15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</row>
    <row r="27" spans="1:32" customFormat="1" ht="36" customHeight="1" x14ac:dyDescent="0.25">
      <c r="A27" s="492" t="s">
        <v>27</v>
      </c>
      <c r="B27" s="492"/>
      <c r="C27" s="491" t="s">
        <v>28</v>
      </c>
      <c r="D27" s="491" t="s">
        <v>29</v>
      </c>
      <c r="E27" s="491"/>
      <c r="F27" s="491"/>
      <c r="G27" s="491" t="s">
        <v>30</v>
      </c>
      <c r="H27" s="491" t="s">
        <v>31</v>
      </c>
      <c r="I27" s="491"/>
      <c r="J27" s="491"/>
      <c r="K27" s="491" t="s">
        <v>32</v>
      </c>
      <c r="L27" s="491"/>
      <c r="M27" s="491"/>
      <c r="N27" s="491" t="s">
        <v>33</v>
      </c>
      <c r="O27" s="491" t="s">
        <v>34</v>
      </c>
    </row>
    <row r="28" spans="1:32" customFormat="1" ht="20.25" customHeight="1" x14ac:dyDescent="0.25">
      <c r="A28" s="492"/>
      <c r="B28" s="492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</row>
    <row r="29" spans="1:32" customFormat="1" ht="49.5" customHeight="1" x14ac:dyDescent="0.25">
      <c r="A29" s="252" t="s">
        <v>35</v>
      </c>
      <c r="B29" s="252" t="s">
        <v>36</v>
      </c>
      <c r="C29" s="491"/>
      <c r="D29" s="491"/>
      <c r="E29" s="491"/>
      <c r="F29" s="491"/>
      <c r="G29" s="491"/>
      <c r="H29" s="253" t="s">
        <v>37</v>
      </c>
      <c r="I29" s="253" t="s">
        <v>38</v>
      </c>
      <c r="J29" s="253" t="s">
        <v>39</v>
      </c>
      <c r="K29" s="253" t="s">
        <v>37</v>
      </c>
      <c r="L29" s="253" t="s">
        <v>38</v>
      </c>
      <c r="M29" s="253" t="s">
        <v>40</v>
      </c>
      <c r="N29" s="491"/>
      <c r="O29" s="491"/>
    </row>
    <row r="30" spans="1:32" customFormat="1" ht="15" x14ac:dyDescent="0.25">
      <c r="A30" s="249">
        <v>1</v>
      </c>
      <c r="B30" s="249">
        <v>2</v>
      </c>
      <c r="C30" s="249">
        <v>3</v>
      </c>
      <c r="D30" s="492">
        <v>4</v>
      </c>
      <c r="E30" s="492"/>
      <c r="F30" s="492"/>
      <c r="G30" s="249">
        <v>5</v>
      </c>
      <c r="H30" s="249">
        <v>6</v>
      </c>
      <c r="I30" s="249">
        <v>7</v>
      </c>
      <c r="J30" s="249">
        <v>8</v>
      </c>
      <c r="K30" s="249">
        <v>9</v>
      </c>
      <c r="L30" s="249">
        <v>10</v>
      </c>
      <c r="M30" s="249">
        <v>11</v>
      </c>
      <c r="N30" s="249">
        <v>12</v>
      </c>
      <c r="O30" s="249">
        <v>13</v>
      </c>
    </row>
    <row r="31" spans="1:32" customFormat="1" ht="15" x14ac:dyDescent="0.25">
      <c r="A31" s="517" t="s">
        <v>414</v>
      </c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9"/>
      <c r="AE31" s="230" t="s">
        <v>414</v>
      </c>
    </row>
    <row r="32" spans="1:32" customFormat="1" ht="15" x14ac:dyDescent="0.25">
      <c r="A32" s="517" t="s">
        <v>304</v>
      </c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9"/>
      <c r="AE32" s="230"/>
      <c r="AF32" s="230" t="s">
        <v>304</v>
      </c>
    </row>
    <row r="33" spans="1:38" customFormat="1" ht="45.75" x14ac:dyDescent="0.25">
      <c r="A33" s="254" t="s">
        <v>41</v>
      </c>
      <c r="B33" s="255" t="s">
        <v>41</v>
      </c>
      <c r="C33" s="256" t="s">
        <v>388</v>
      </c>
      <c r="D33" s="512" t="s">
        <v>415</v>
      </c>
      <c r="E33" s="512"/>
      <c r="F33" s="512"/>
      <c r="G33" s="255" t="s">
        <v>135</v>
      </c>
      <c r="H33" s="255">
        <v>0.32</v>
      </c>
      <c r="I33" s="255" t="s">
        <v>41</v>
      </c>
      <c r="J33" s="255" t="s">
        <v>416</v>
      </c>
      <c r="K33" s="257"/>
      <c r="L33" s="255"/>
      <c r="M33" s="257"/>
      <c r="N33" s="255"/>
      <c r="O33" s="258"/>
      <c r="AE33" s="230"/>
      <c r="AF33" s="230"/>
      <c r="AG33" s="230" t="s">
        <v>415</v>
      </c>
    </row>
    <row r="34" spans="1:38" customFormat="1" ht="57" x14ac:dyDescent="0.25">
      <c r="A34" s="259"/>
      <c r="B34" s="260"/>
      <c r="C34" s="261" t="s">
        <v>45</v>
      </c>
      <c r="D34" s="514" t="s">
        <v>46</v>
      </c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5"/>
      <c r="AE34" s="230"/>
      <c r="AF34" s="230"/>
      <c r="AG34" s="230"/>
      <c r="AH34" s="229" t="s">
        <v>46</v>
      </c>
    </row>
    <row r="35" spans="1:38" customFormat="1" ht="15" x14ac:dyDescent="0.25">
      <c r="A35" s="259"/>
      <c r="B35" s="262"/>
      <c r="C35" s="261" t="s">
        <v>41</v>
      </c>
      <c r="D35" s="507" t="s">
        <v>47</v>
      </c>
      <c r="E35" s="507"/>
      <c r="F35" s="507"/>
      <c r="G35" s="263"/>
      <c r="H35" s="264"/>
      <c r="I35" s="264"/>
      <c r="J35" s="264"/>
      <c r="K35" s="265">
        <v>178.84</v>
      </c>
      <c r="L35" s="266">
        <v>1.1499999999999999</v>
      </c>
      <c r="M35" s="265">
        <v>65.81</v>
      </c>
      <c r="N35" s="266">
        <v>46.99</v>
      </c>
      <c r="O35" s="267">
        <v>3092.41</v>
      </c>
      <c r="AE35" s="230"/>
      <c r="AF35" s="230"/>
      <c r="AG35" s="230"/>
      <c r="AI35" s="229" t="s">
        <v>47</v>
      </c>
    </row>
    <row r="36" spans="1:38" customFormat="1" ht="15" x14ac:dyDescent="0.25">
      <c r="A36" s="259"/>
      <c r="B36" s="262"/>
      <c r="C36" s="261" t="s">
        <v>25</v>
      </c>
      <c r="D36" s="507" t="s">
        <v>48</v>
      </c>
      <c r="E36" s="507"/>
      <c r="F36" s="507"/>
      <c r="G36" s="263"/>
      <c r="H36" s="264"/>
      <c r="I36" s="264"/>
      <c r="J36" s="264"/>
      <c r="K36" s="268">
        <v>1228.57</v>
      </c>
      <c r="L36" s="266">
        <v>1.1499999999999999</v>
      </c>
      <c r="M36" s="265">
        <v>452.11</v>
      </c>
      <c r="N36" s="266">
        <v>14.01</v>
      </c>
      <c r="O36" s="267">
        <v>6334.06</v>
      </c>
      <c r="AE36" s="230"/>
      <c r="AF36" s="230"/>
      <c r="AG36" s="230"/>
      <c r="AI36" s="229" t="s">
        <v>48</v>
      </c>
    </row>
    <row r="37" spans="1:38" customFormat="1" ht="15" x14ac:dyDescent="0.25">
      <c r="A37" s="259"/>
      <c r="B37" s="262"/>
      <c r="C37" s="261" t="s">
        <v>49</v>
      </c>
      <c r="D37" s="507" t="s">
        <v>50</v>
      </c>
      <c r="E37" s="507"/>
      <c r="F37" s="507"/>
      <c r="G37" s="263"/>
      <c r="H37" s="264"/>
      <c r="I37" s="264"/>
      <c r="J37" s="264"/>
      <c r="K37" s="265">
        <v>51.94</v>
      </c>
      <c r="L37" s="266">
        <v>1.1499999999999999</v>
      </c>
      <c r="M37" s="265">
        <v>19.11</v>
      </c>
      <c r="N37" s="266">
        <v>46.99</v>
      </c>
      <c r="O37" s="269">
        <v>897.98</v>
      </c>
      <c r="AE37" s="230"/>
      <c r="AF37" s="230"/>
      <c r="AG37" s="230"/>
      <c r="AI37" s="229" t="s">
        <v>50</v>
      </c>
    </row>
    <row r="38" spans="1:38" customFormat="1" ht="15" x14ac:dyDescent="0.25">
      <c r="A38" s="259"/>
      <c r="B38" s="262"/>
      <c r="C38" s="261" t="s">
        <v>51</v>
      </c>
      <c r="D38" s="507" t="s">
        <v>52</v>
      </c>
      <c r="E38" s="507"/>
      <c r="F38" s="507"/>
      <c r="G38" s="263"/>
      <c r="H38" s="264"/>
      <c r="I38" s="264"/>
      <c r="J38" s="264"/>
      <c r="K38" s="265">
        <v>418.42</v>
      </c>
      <c r="L38" s="264"/>
      <c r="M38" s="265">
        <v>133.88999999999999</v>
      </c>
      <c r="N38" s="266">
        <v>8.75</v>
      </c>
      <c r="O38" s="267">
        <v>1171.54</v>
      </c>
      <c r="AE38" s="230"/>
      <c r="AF38" s="230"/>
      <c r="AG38" s="230"/>
      <c r="AI38" s="229" t="s">
        <v>52</v>
      </c>
    </row>
    <row r="39" spans="1:38" customFormat="1" ht="15" x14ac:dyDescent="0.25">
      <c r="A39" s="270"/>
      <c r="B39" s="262"/>
      <c r="C39" s="261"/>
      <c r="D39" s="507" t="s">
        <v>53</v>
      </c>
      <c r="E39" s="507"/>
      <c r="F39" s="507"/>
      <c r="G39" s="263" t="s">
        <v>54</v>
      </c>
      <c r="H39" s="266">
        <v>21.89</v>
      </c>
      <c r="I39" s="266">
        <v>1.1499999999999999</v>
      </c>
      <c r="J39" s="271">
        <v>8.0555199999999996</v>
      </c>
      <c r="K39" s="272"/>
      <c r="L39" s="264"/>
      <c r="M39" s="272"/>
      <c r="N39" s="264"/>
      <c r="O39" s="273"/>
      <c r="AE39" s="230"/>
      <c r="AF39" s="230"/>
      <c r="AG39" s="230"/>
      <c r="AJ39" s="229" t="s">
        <v>53</v>
      </c>
    </row>
    <row r="40" spans="1:38" customFormat="1" ht="15" x14ac:dyDescent="0.25">
      <c r="A40" s="270"/>
      <c r="B40" s="262"/>
      <c r="C40" s="261"/>
      <c r="D40" s="507" t="s">
        <v>55</v>
      </c>
      <c r="E40" s="507"/>
      <c r="F40" s="507"/>
      <c r="G40" s="263" t="s">
        <v>54</v>
      </c>
      <c r="H40" s="266">
        <v>4.5199999999999996</v>
      </c>
      <c r="I40" s="266">
        <v>1.1499999999999999</v>
      </c>
      <c r="J40" s="271">
        <v>1.6633599999999999</v>
      </c>
      <c r="K40" s="272"/>
      <c r="L40" s="264"/>
      <c r="M40" s="272"/>
      <c r="N40" s="264"/>
      <c r="O40" s="273"/>
      <c r="AE40" s="230"/>
      <c r="AF40" s="230"/>
      <c r="AG40" s="230"/>
      <c r="AJ40" s="229" t="s">
        <v>55</v>
      </c>
    </row>
    <row r="41" spans="1:38" customFormat="1" ht="15" x14ac:dyDescent="0.25">
      <c r="A41" s="274"/>
      <c r="B41" s="263"/>
      <c r="C41" s="261"/>
      <c r="D41" s="513" t="s">
        <v>56</v>
      </c>
      <c r="E41" s="513"/>
      <c r="F41" s="513"/>
      <c r="G41" s="275"/>
      <c r="H41" s="276"/>
      <c r="I41" s="276"/>
      <c r="J41" s="276"/>
      <c r="K41" s="277">
        <v>1825.83</v>
      </c>
      <c r="L41" s="276"/>
      <c r="M41" s="278">
        <v>651.80999999999995</v>
      </c>
      <c r="N41" s="276"/>
      <c r="O41" s="279">
        <v>10598.01</v>
      </c>
      <c r="AE41" s="230"/>
      <c r="AF41" s="230"/>
      <c r="AG41" s="230"/>
      <c r="AK41" s="229" t="s">
        <v>56</v>
      </c>
    </row>
    <row r="42" spans="1:38" customFormat="1" ht="15" x14ac:dyDescent="0.25">
      <c r="A42" s="270"/>
      <c r="B42" s="262"/>
      <c r="C42" s="261"/>
      <c r="D42" s="507" t="s">
        <v>57</v>
      </c>
      <c r="E42" s="507"/>
      <c r="F42" s="507"/>
      <c r="G42" s="263"/>
      <c r="H42" s="264"/>
      <c r="I42" s="264"/>
      <c r="J42" s="264"/>
      <c r="K42" s="272"/>
      <c r="L42" s="264"/>
      <c r="M42" s="265">
        <v>84.92</v>
      </c>
      <c r="N42" s="264"/>
      <c r="O42" s="267">
        <v>3990.39</v>
      </c>
      <c r="AE42" s="230"/>
      <c r="AF42" s="230"/>
      <c r="AG42" s="230"/>
      <c r="AJ42" s="229" t="s">
        <v>57</v>
      </c>
    </row>
    <row r="43" spans="1:38" customFormat="1" ht="56.25" x14ac:dyDescent="0.25">
      <c r="A43" s="270"/>
      <c r="B43" s="262"/>
      <c r="C43" s="261" t="s">
        <v>222</v>
      </c>
      <c r="D43" s="507" t="s">
        <v>223</v>
      </c>
      <c r="E43" s="507"/>
      <c r="F43" s="507"/>
      <c r="G43" s="263" t="s">
        <v>58</v>
      </c>
      <c r="H43" s="280">
        <v>147</v>
      </c>
      <c r="I43" s="264"/>
      <c r="J43" s="280">
        <v>147</v>
      </c>
      <c r="K43" s="272"/>
      <c r="L43" s="264"/>
      <c r="M43" s="265">
        <v>124.83</v>
      </c>
      <c r="N43" s="264"/>
      <c r="O43" s="267">
        <v>5865.87</v>
      </c>
      <c r="AE43" s="230"/>
      <c r="AF43" s="230"/>
      <c r="AG43" s="230"/>
      <c r="AJ43" s="229" t="s">
        <v>223</v>
      </c>
    </row>
    <row r="44" spans="1:38" customFormat="1" ht="78.75" x14ac:dyDescent="0.25">
      <c r="A44" s="270"/>
      <c r="B44" s="262"/>
      <c r="C44" s="261" t="s">
        <v>224</v>
      </c>
      <c r="D44" s="507" t="s">
        <v>225</v>
      </c>
      <c r="E44" s="507"/>
      <c r="F44" s="507"/>
      <c r="G44" s="263" t="s">
        <v>58</v>
      </c>
      <c r="H44" s="280">
        <v>134</v>
      </c>
      <c r="I44" s="266">
        <v>0.85</v>
      </c>
      <c r="J44" s="281">
        <v>113.9</v>
      </c>
      <c r="K44" s="272"/>
      <c r="L44" s="264"/>
      <c r="M44" s="265">
        <v>96.72</v>
      </c>
      <c r="N44" s="264"/>
      <c r="O44" s="267">
        <v>4545.05</v>
      </c>
      <c r="AE44" s="230"/>
      <c r="AF44" s="230"/>
      <c r="AG44" s="230"/>
      <c r="AJ44" s="229" t="s">
        <v>225</v>
      </c>
    </row>
    <row r="45" spans="1:38" customFormat="1" ht="15" x14ac:dyDescent="0.25">
      <c r="A45" s="259"/>
      <c r="B45" s="282"/>
      <c r="C45" s="283"/>
      <c r="D45" s="511" t="s">
        <v>59</v>
      </c>
      <c r="E45" s="511"/>
      <c r="F45" s="511"/>
      <c r="G45" s="255"/>
      <c r="H45" s="284"/>
      <c r="I45" s="284"/>
      <c r="J45" s="284"/>
      <c r="K45" s="285"/>
      <c r="L45" s="284"/>
      <c r="M45" s="286">
        <v>873.36</v>
      </c>
      <c r="N45" s="276"/>
      <c r="O45" s="287">
        <v>21008.93</v>
      </c>
      <c r="AE45" s="230"/>
      <c r="AF45" s="230"/>
      <c r="AG45" s="230"/>
      <c r="AL45" s="230" t="s">
        <v>59</v>
      </c>
    </row>
    <row r="46" spans="1:38" customFormat="1" ht="23.25" x14ac:dyDescent="0.25">
      <c r="A46" s="254" t="s">
        <v>25</v>
      </c>
      <c r="B46" s="255" t="s">
        <v>25</v>
      </c>
      <c r="C46" s="256" t="s">
        <v>374</v>
      </c>
      <c r="D46" s="512" t="s">
        <v>375</v>
      </c>
      <c r="E46" s="512"/>
      <c r="F46" s="512"/>
      <c r="G46" s="255" t="s">
        <v>94</v>
      </c>
      <c r="H46" s="255">
        <v>-3.0000000000000001E-3</v>
      </c>
      <c r="I46" s="255" t="s">
        <v>41</v>
      </c>
      <c r="J46" s="255" t="s">
        <v>389</v>
      </c>
      <c r="K46" s="257" t="s">
        <v>376</v>
      </c>
      <c r="L46" s="255"/>
      <c r="M46" s="257" t="s">
        <v>390</v>
      </c>
      <c r="N46" s="255" t="s">
        <v>325</v>
      </c>
      <c r="O46" s="258" t="s">
        <v>391</v>
      </c>
      <c r="AE46" s="230"/>
      <c r="AF46" s="230"/>
      <c r="AG46" s="230" t="s">
        <v>375</v>
      </c>
      <c r="AL46" s="230"/>
    </row>
    <row r="47" spans="1:38" customFormat="1" ht="15" x14ac:dyDescent="0.25">
      <c r="A47" s="259"/>
      <c r="B47" s="282"/>
      <c r="C47" s="283"/>
      <c r="D47" s="511" t="s">
        <v>59</v>
      </c>
      <c r="E47" s="511"/>
      <c r="F47" s="511"/>
      <c r="G47" s="255"/>
      <c r="H47" s="284"/>
      <c r="I47" s="284"/>
      <c r="J47" s="284"/>
      <c r="K47" s="285"/>
      <c r="L47" s="284"/>
      <c r="M47" s="286">
        <v>-5.07</v>
      </c>
      <c r="N47" s="276"/>
      <c r="O47" s="288">
        <v>-44.36</v>
      </c>
      <c r="AE47" s="230"/>
      <c r="AF47" s="230"/>
      <c r="AG47" s="230"/>
      <c r="AL47" s="230" t="s">
        <v>59</v>
      </c>
    </row>
    <row r="48" spans="1:38" customFormat="1" ht="22.5" x14ac:dyDescent="0.25">
      <c r="A48" s="254" t="s">
        <v>49</v>
      </c>
      <c r="B48" s="255" t="s">
        <v>49</v>
      </c>
      <c r="C48" s="256" t="s">
        <v>392</v>
      </c>
      <c r="D48" s="512" t="s">
        <v>393</v>
      </c>
      <c r="E48" s="512"/>
      <c r="F48" s="512"/>
      <c r="G48" s="255" t="s">
        <v>94</v>
      </c>
      <c r="H48" s="255">
        <v>-2.1999999999999999E-2</v>
      </c>
      <c r="I48" s="255" t="s">
        <v>41</v>
      </c>
      <c r="J48" s="255" t="s">
        <v>417</v>
      </c>
      <c r="K48" s="257" t="s">
        <v>394</v>
      </c>
      <c r="L48" s="255"/>
      <c r="M48" s="257" t="s">
        <v>418</v>
      </c>
      <c r="N48" s="255" t="s">
        <v>325</v>
      </c>
      <c r="O48" s="258" t="s">
        <v>419</v>
      </c>
      <c r="AE48" s="230"/>
      <c r="AF48" s="230"/>
      <c r="AG48" s="230" t="s">
        <v>393</v>
      </c>
      <c r="AL48" s="230"/>
    </row>
    <row r="49" spans="1:38" customFormat="1" ht="15" x14ac:dyDescent="0.25">
      <c r="A49" s="259"/>
      <c r="B49" s="282"/>
      <c r="C49" s="283"/>
      <c r="D49" s="511" t="s">
        <v>59</v>
      </c>
      <c r="E49" s="511"/>
      <c r="F49" s="511"/>
      <c r="G49" s="255"/>
      <c r="H49" s="284"/>
      <c r="I49" s="284"/>
      <c r="J49" s="284"/>
      <c r="K49" s="285"/>
      <c r="L49" s="284"/>
      <c r="M49" s="286">
        <v>-33</v>
      </c>
      <c r="N49" s="276"/>
      <c r="O49" s="288">
        <v>-288.75</v>
      </c>
      <c r="AE49" s="230"/>
      <c r="AF49" s="230"/>
      <c r="AG49" s="230"/>
      <c r="AL49" s="230" t="s">
        <v>59</v>
      </c>
    </row>
    <row r="50" spans="1:38" customFormat="1" ht="22.5" x14ac:dyDescent="0.25">
      <c r="A50" s="254" t="s">
        <v>51</v>
      </c>
      <c r="B50" s="255" t="s">
        <v>51</v>
      </c>
      <c r="C50" s="256" t="s">
        <v>395</v>
      </c>
      <c r="D50" s="512" t="s">
        <v>396</v>
      </c>
      <c r="E50" s="512"/>
      <c r="F50" s="512"/>
      <c r="G50" s="255" t="s">
        <v>397</v>
      </c>
      <c r="H50" s="255">
        <v>-3.2</v>
      </c>
      <c r="I50" s="255" t="s">
        <v>41</v>
      </c>
      <c r="J50" s="255" t="s">
        <v>420</v>
      </c>
      <c r="K50" s="257" t="s">
        <v>398</v>
      </c>
      <c r="L50" s="255"/>
      <c r="M50" s="257" t="s">
        <v>421</v>
      </c>
      <c r="N50" s="255" t="s">
        <v>325</v>
      </c>
      <c r="O50" s="258" t="s">
        <v>422</v>
      </c>
      <c r="AE50" s="230"/>
      <c r="AF50" s="230"/>
      <c r="AG50" s="230" t="s">
        <v>396</v>
      </c>
      <c r="AL50" s="230"/>
    </row>
    <row r="51" spans="1:38" customFormat="1" ht="15" x14ac:dyDescent="0.25">
      <c r="A51" s="259"/>
      <c r="B51" s="282"/>
      <c r="C51" s="283"/>
      <c r="D51" s="511" t="s">
        <v>59</v>
      </c>
      <c r="E51" s="511"/>
      <c r="F51" s="511"/>
      <c r="G51" s="255"/>
      <c r="H51" s="284"/>
      <c r="I51" s="284"/>
      <c r="J51" s="284"/>
      <c r="K51" s="285"/>
      <c r="L51" s="284"/>
      <c r="M51" s="286">
        <v>-53.76</v>
      </c>
      <c r="N51" s="276"/>
      <c r="O51" s="288">
        <v>-470.4</v>
      </c>
      <c r="AE51" s="230"/>
      <c r="AF51" s="230"/>
      <c r="AG51" s="230"/>
      <c r="AL51" s="230" t="s">
        <v>59</v>
      </c>
    </row>
    <row r="52" spans="1:38" customFormat="1" ht="23.25" x14ac:dyDescent="0.25">
      <c r="A52" s="254" t="s">
        <v>66</v>
      </c>
      <c r="B52" s="255" t="s">
        <v>66</v>
      </c>
      <c r="C52" s="256" t="s">
        <v>399</v>
      </c>
      <c r="D52" s="512" t="s">
        <v>400</v>
      </c>
      <c r="E52" s="512"/>
      <c r="F52" s="512"/>
      <c r="G52" s="255" t="s">
        <v>67</v>
      </c>
      <c r="H52" s="255">
        <v>-0.64</v>
      </c>
      <c r="I52" s="255" t="s">
        <v>41</v>
      </c>
      <c r="J52" s="255" t="s">
        <v>423</v>
      </c>
      <c r="K52" s="257" t="s">
        <v>401</v>
      </c>
      <c r="L52" s="255"/>
      <c r="M52" s="257" t="s">
        <v>424</v>
      </c>
      <c r="N52" s="255" t="s">
        <v>325</v>
      </c>
      <c r="O52" s="258" t="s">
        <v>425</v>
      </c>
      <c r="AE52" s="230"/>
      <c r="AF52" s="230"/>
      <c r="AG52" s="230" t="s">
        <v>400</v>
      </c>
      <c r="AL52" s="230"/>
    </row>
    <row r="53" spans="1:38" customFormat="1" ht="15" x14ac:dyDescent="0.25">
      <c r="A53" s="259"/>
      <c r="B53" s="282"/>
      <c r="C53" s="283"/>
      <c r="D53" s="511" t="s">
        <v>59</v>
      </c>
      <c r="E53" s="511"/>
      <c r="F53" s="511"/>
      <c r="G53" s="255"/>
      <c r="H53" s="284"/>
      <c r="I53" s="284"/>
      <c r="J53" s="284"/>
      <c r="K53" s="285"/>
      <c r="L53" s="284"/>
      <c r="M53" s="286">
        <v>-38.39</v>
      </c>
      <c r="N53" s="276"/>
      <c r="O53" s="288">
        <v>-335.91</v>
      </c>
      <c r="AE53" s="230"/>
      <c r="AF53" s="230"/>
      <c r="AG53" s="230"/>
      <c r="AL53" s="230" t="s">
        <v>59</v>
      </c>
    </row>
    <row r="54" spans="1:38" customFormat="1" ht="23.25" x14ac:dyDescent="0.25">
      <c r="A54" s="254" t="s">
        <v>68</v>
      </c>
      <c r="B54" s="255" t="s">
        <v>68</v>
      </c>
      <c r="C54" s="256" t="s">
        <v>220</v>
      </c>
      <c r="D54" s="512" t="s">
        <v>221</v>
      </c>
      <c r="E54" s="512"/>
      <c r="F54" s="512"/>
      <c r="G54" s="255" t="s">
        <v>60</v>
      </c>
      <c r="H54" s="255">
        <v>4.8000000000000001E-2</v>
      </c>
      <c r="I54" s="255" t="s">
        <v>41</v>
      </c>
      <c r="J54" s="255" t="s">
        <v>426</v>
      </c>
      <c r="K54" s="257"/>
      <c r="L54" s="255"/>
      <c r="M54" s="257"/>
      <c r="N54" s="255"/>
      <c r="O54" s="258"/>
      <c r="AE54" s="230"/>
      <c r="AF54" s="230"/>
      <c r="AG54" s="230" t="s">
        <v>221</v>
      </c>
      <c r="AL54" s="230"/>
    </row>
    <row r="55" spans="1:38" customFormat="1" ht="57" x14ac:dyDescent="0.25">
      <c r="A55" s="259"/>
      <c r="B55" s="260"/>
      <c r="C55" s="261" t="s">
        <v>45</v>
      </c>
      <c r="D55" s="514" t="s">
        <v>46</v>
      </c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5"/>
      <c r="AE55" s="230"/>
      <c r="AF55" s="230"/>
      <c r="AG55" s="230"/>
      <c r="AH55" s="229" t="s">
        <v>46</v>
      </c>
      <c r="AL55" s="230"/>
    </row>
    <row r="56" spans="1:38" customFormat="1" ht="15" x14ac:dyDescent="0.25">
      <c r="A56" s="259"/>
      <c r="B56" s="262"/>
      <c r="C56" s="261" t="s">
        <v>41</v>
      </c>
      <c r="D56" s="507" t="s">
        <v>47</v>
      </c>
      <c r="E56" s="507"/>
      <c r="F56" s="507"/>
      <c r="G56" s="263"/>
      <c r="H56" s="264"/>
      <c r="I56" s="264"/>
      <c r="J56" s="264"/>
      <c r="K56" s="268">
        <v>1494.14</v>
      </c>
      <c r="L56" s="266">
        <v>1.1499999999999999</v>
      </c>
      <c r="M56" s="265">
        <v>82.48</v>
      </c>
      <c r="N56" s="266">
        <v>46.99</v>
      </c>
      <c r="O56" s="267">
        <v>3875.74</v>
      </c>
      <c r="AE56" s="230"/>
      <c r="AF56" s="230"/>
      <c r="AG56" s="230"/>
      <c r="AI56" s="229" t="s">
        <v>47</v>
      </c>
      <c r="AL56" s="230"/>
    </row>
    <row r="57" spans="1:38" customFormat="1" ht="15" x14ac:dyDescent="0.25">
      <c r="A57" s="259"/>
      <c r="B57" s="262"/>
      <c r="C57" s="261" t="s">
        <v>25</v>
      </c>
      <c r="D57" s="507" t="s">
        <v>48</v>
      </c>
      <c r="E57" s="507"/>
      <c r="F57" s="507"/>
      <c r="G57" s="263"/>
      <c r="H57" s="264"/>
      <c r="I57" s="264"/>
      <c r="J57" s="264"/>
      <c r="K57" s="268">
        <v>4292.7299999999996</v>
      </c>
      <c r="L57" s="266">
        <v>1.1499999999999999</v>
      </c>
      <c r="M57" s="265">
        <v>236.96</v>
      </c>
      <c r="N57" s="266">
        <v>14.01</v>
      </c>
      <c r="O57" s="267">
        <v>3319.81</v>
      </c>
      <c r="AE57" s="230"/>
      <c r="AF57" s="230"/>
      <c r="AG57" s="230"/>
      <c r="AI57" s="229" t="s">
        <v>48</v>
      </c>
      <c r="AL57" s="230"/>
    </row>
    <row r="58" spans="1:38" customFormat="1" ht="15" x14ac:dyDescent="0.25">
      <c r="A58" s="259"/>
      <c r="B58" s="262"/>
      <c r="C58" s="261" t="s">
        <v>49</v>
      </c>
      <c r="D58" s="507" t="s">
        <v>50</v>
      </c>
      <c r="E58" s="507"/>
      <c r="F58" s="507"/>
      <c r="G58" s="263"/>
      <c r="H58" s="264"/>
      <c r="I58" s="264"/>
      <c r="J58" s="264"/>
      <c r="K58" s="265">
        <v>464.37</v>
      </c>
      <c r="L58" s="266">
        <v>1.1499999999999999</v>
      </c>
      <c r="M58" s="265">
        <v>25.63</v>
      </c>
      <c r="N58" s="266">
        <v>46.99</v>
      </c>
      <c r="O58" s="267">
        <v>1204.3499999999999</v>
      </c>
      <c r="AE58" s="230"/>
      <c r="AF58" s="230"/>
      <c r="AG58" s="230"/>
      <c r="AI58" s="229" t="s">
        <v>50</v>
      </c>
      <c r="AL58" s="230"/>
    </row>
    <row r="59" spans="1:38" customFormat="1" ht="15" x14ac:dyDescent="0.25">
      <c r="A59" s="270"/>
      <c r="B59" s="262"/>
      <c r="C59" s="261"/>
      <c r="D59" s="507" t="s">
        <v>53</v>
      </c>
      <c r="E59" s="507"/>
      <c r="F59" s="507"/>
      <c r="G59" s="263" t="s">
        <v>54</v>
      </c>
      <c r="H59" s="281">
        <v>179.8</v>
      </c>
      <c r="I59" s="266">
        <v>1.1499999999999999</v>
      </c>
      <c r="J59" s="271">
        <v>9.9249600000000004</v>
      </c>
      <c r="K59" s="272"/>
      <c r="L59" s="264"/>
      <c r="M59" s="272"/>
      <c r="N59" s="264"/>
      <c r="O59" s="273"/>
      <c r="AE59" s="230"/>
      <c r="AF59" s="230"/>
      <c r="AG59" s="230"/>
      <c r="AJ59" s="229" t="s">
        <v>53</v>
      </c>
      <c r="AL59" s="230"/>
    </row>
    <row r="60" spans="1:38" customFormat="1" ht="15" x14ac:dyDescent="0.25">
      <c r="A60" s="270"/>
      <c r="B60" s="262"/>
      <c r="C60" s="261"/>
      <c r="D60" s="507" t="s">
        <v>55</v>
      </c>
      <c r="E60" s="507"/>
      <c r="F60" s="507"/>
      <c r="G60" s="263" t="s">
        <v>54</v>
      </c>
      <c r="H60" s="266">
        <v>45.63</v>
      </c>
      <c r="I60" s="266">
        <v>1.1499999999999999</v>
      </c>
      <c r="J60" s="289">
        <v>2.5187759999999999</v>
      </c>
      <c r="K60" s="272"/>
      <c r="L60" s="264"/>
      <c r="M60" s="272"/>
      <c r="N60" s="264"/>
      <c r="O60" s="273"/>
      <c r="AE60" s="230"/>
      <c r="AF60" s="230"/>
      <c r="AG60" s="230"/>
      <c r="AJ60" s="229" t="s">
        <v>55</v>
      </c>
      <c r="AL60" s="230"/>
    </row>
    <row r="61" spans="1:38" customFormat="1" ht="15" x14ac:dyDescent="0.25">
      <c r="A61" s="274"/>
      <c r="B61" s="263"/>
      <c r="C61" s="261"/>
      <c r="D61" s="513" t="s">
        <v>56</v>
      </c>
      <c r="E61" s="513"/>
      <c r="F61" s="513"/>
      <c r="G61" s="275"/>
      <c r="H61" s="276"/>
      <c r="I61" s="276"/>
      <c r="J61" s="276"/>
      <c r="K61" s="277">
        <v>5786.87</v>
      </c>
      <c r="L61" s="276"/>
      <c r="M61" s="278">
        <v>319.44</v>
      </c>
      <c r="N61" s="276"/>
      <c r="O61" s="279">
        <v>7195.55</v>
      </c>
      <c r="AE61" s="230"/>
      <c r="AF61" s="230"/>
      <c r="AG61" s="230"/>
      <c r="AK61" s="229" t="s">
        <v>56</v>
      </c>
      <c r="AL61" s="230"/>
    </row>
    <row r="62" spans="1:38" customFormat="1" ht="15" x14ac:dyDescent="0.25">
      <c r="A62" s="270"/>
      <c r="B62" s="262"/>
      <c r="C62" s="261"/>
      <c r="D62" s="507" t="s">
        <v>57</v>
      </c>
      <c r="E62" s="507"/>
      <c r="F62" s="507"/>
      <c r="G62" s="263"/>
      <c r="H62" s="264"/>
      <c r="I62" s="264"/>
      <c r="J62" s="264"/>
      <c r="K62" s="272"/>
      <c r="L62" s="264"/>
      <c r="M62" s="265">
        <v>108.11</v>
      </c>
      <c r="N62" s="264"/>
      <c r="O62" s="267">
        <v>5080.09</v>
      </c>
      <c r="AE62" s="230"/>
      <c r="AF62" s="230"/>
      <c r="AG62" s="230"/>
      <c r="AJ62" s="229" t="s">
        <v>57</v>
      </c>
      <c r="AL62" s="230"/>
    </row>
    <row r="63" spans="1:38" customFormat="1" ht="56.25" x14ac:dyDescent="0.25">
      <c r="A63" s="270"/>
      <c r="B63" s="262"/>
      <c r="C63" s="261" t="s">
        <v>222</v>
      </c>
      <c r="D63" s="507" t="s">
        <v>223</v>
      </c>
      <c r="E63" s="507"/>
      <c r="F63" s="507"/>
      <c r="G63" s="263" t="s">
        <v>58</v>
      </c>
      <c r="H63" s="280">
        <v>147</v>
      </c>
      <c r="I63" s="264"/>
      <c r="J63" s="280">
        <v>147</v>
      </c>
      <c r="K63" s="272"/>
      <c r="L63" s="264"/>
      <c r="M63" s="265">
        <v>158.91999999999999</v>
      </c>
      <c r="N63" s="264"/>
      <c r="O63" s="267">
        <v>7467.73</v>
      </c>
      <c r="AE63" s="230"/>
      <c r="AF63" s="230"/>
      <c r="AG63" s="230"/>
      <c r="AJ63" s="229" t="s">
        <v>223</v>
      </c>
      <c r="AL63" s="230"/>
    </row>
    <row r="64" spans="1:38" customFormat="1" ht="78.75" x14ac:dyDescent="0.25">
      <c r="A64" s="270"/>
      <c r="B64" s="262"/>
      <c r="C64" s="261" t="s">
        <v>224</v>
      </c>
      <c r="D64" s="507" t="s">
        <v>225</v>
      </c>
      <c r="E64" s="507"/>
      <c r="F64" s="507"/>
      <c r="G64" s="263" t="s">
        <v>58</v>
      </c>
      <c r="H64" s="280">
        <v>134</v>
      </c>
      <c r="I64" s="266">
        <v>0.85</v>
      </c>
      <c r="J64" s="281">
        <v>113.9</v>
      </c>
      <c r="K64" s="272"/>
      <c r="L64" s="264"/>
      <c r="M64" s="265">
        <v>123.14</v>
      </c>
      <c r="N64" s="264"/>
      <c r="O64" s="267">
        <v>5786.22</v>
      </c>
      <c r="AE64" s="230"/>
      <c r="AF64" s="230"/>
      <c r="AG64" s="230"/>
      <c r="AJ64" s="229" t="s">
        <v>225</v>
      </c>
      <c r="AL64" s="230"/>
    </row>
    <row r="65" spans="1:38" customFormat="1" ht="15" x14ac:dyDescent="0.25">
      <c r="A65" s="259"/>
      <c r="B65" s="282"/>
      <c r="C65" s="283"/>
      <c r="D65" s="511" t="s">
        <v>59</v>
      </c>
      <c r="E65" s="511"/>
      <c r="F65" s="511"/>
      <c r="G65" s="255"/>
      <c r="H65" s="284"/>
      <c r="I65" s="284"/>
      <c r="J65" s="284"/>
      <c r="K65" s="285"/>
      <c r="L65" s="284"/>
      <c r="M65" s="286">
        <v>601.5</v>
      </c>
      <c r="N65" s="276"/>
      <c r="O65" s="287">
        <v>20449.5</v>
      </c>
      <c r="AE65" s="230"/>
      <c r="AF65" s="230"/>
      <c r="AG65" s="230"/>
      <c r="AL65" s="230" t="s">
        <v>59</v>
      </c>
    </row>
    <row r="66" spans="1:38" customFormat="1" ht="23.25" x14ac:dyDescent="0.25">
      <c r="A66" s="254" t="s">
        <v>69</v>
      </c>
      <c r="B66" s="255" t="s">
        <v>69</v>
      </c>
      <c r="C66" s="256" t="s">
        <v>226</v>
      </c>
      <c r="D66" s="512" t="s">
        <v>227</v>
      </c>
      <c r="E66" s="512"/>
      <c r="F66" s="512"/>
      <c r="G66" s="255" t="s">
        <v>60</v>
      </c>
      <c r="H66" s="255">
        <v>7.1999999999999995E-2</v>
      </c>
      <c r="I66" s="255" t="s">
        <v>41</v>
      </c>
      <c r="J66" s="255" t="s">
        <v>427</v>
      </c>
      <c r="K66" s="257"/>
      <c r="L66" s="255"/>
      <c r="M66" s="257"/>
      <c r="N66" s="255"/>
      <c r="O66" s="258"/>
      <c r="AE66" s="230"/>
      <c r="AF66" s="230"/>
      <c r="AG66" s="230" t="s">
        <v>227</v>
      </c>
      <c r="AL66" s="230"/>
    </row>
    <row r="67" spans="1:38" customFormat="1" ht="57" x14ac:dyDescent="0.25">
      <c r="A67" s="259"/>
      <c r="B67" s="260"/>
      <c r="C67" s="261" t="s">
        <v>45</v>
      </c>
      <c r="D67" s="514" t="s">
        <v>46</v>
      </c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5"/>
      <c r="AE67" s="230"/>
      <c r="AF67" s="230"/>
      <c r="AG67" s="230"/>
      <c r="AH67" s="229" t="s">
        <v>46</v>
      </c>
      <c r="AL67" s="230"/>
    </row>
    <row r="68" spans="1:38" customFormat="1" ht="15" x14ac:dyDescent="0.25">
      <c r="A68" s="259"/>
      <c r="B68" s="262"/>
      <c r="C68" s="261" t="s">
        <v>41</v>
      </c>
      <c r="D68" s="507" t="s">
        <v>47</v>
      </c>
      <c r="E68" s="507"/>
      <c r="F68" s="507"/>
      <c r="G68" s="263"/>
      <c r="H68" s="264"/>
      <c r="I68" s="264"/>
      <c r="J68" s="264"/>
      <c r="K68" s="265">
        <v>103.12</v>
      </c>
      <c r="L68" s="266">
        <v>1.1499999999999999</v>
      </c>
      <c r="M68" s="265">
        <v>8.5399999999999991</v>
      </c>
      <c r="N68" s="266">
        <v>46.99</v>
      </c>
      <c r="O68" s="269">
        <v>401.29</v>
      </c>
      <c r="AE68" s="230"/>
      <c r="AF68" s="230"/>
      <c r="AG68" s="230"/>
      <c r="AI68" s="229" t="s">
        <v>47</v>
      </c>
      <c r="AL68" s="230"/>
    </row>
    <row r="69" spans="1:38" customFormat="1" ht="15" x14ac:dyDescent="0.25">
      <c r="A69" s="259"/>
      <c r="B69" s="262"/>
      <c r="C69" s="261" t="s">
        <v>25</v>
      </c>
      <c r="D69" s="507" t="s">
        <v>48</v>
      </c>
      <c r="E69" s="507"/>
      <c r="F69" s="507"/>
      <c r="G69" s="263"/>
      <c r="H69" s="264"/>
      <c r="I69" s="264"/>
      <c r="J69" s="264"/>
      <c r="K69" s="265">
        <v>407.65</v>
      </c>
      <c r="L69" s="266">
        <v>1.1499999999999999</v>
      </c>
      <c r="M69" s="265">
        <v>33.75</v>
      </c>
      <c r="N69" s="266">
        <v>14.01</v>
      </c>
      <c r="O69" s="269">
        <v>472.84</v>
      </c>
      <c r="AE69" s="230"/>
      <c r="AF69" s="230"/>
      <c r="AG69" s="230"/>
      <c r="AI69" s="229" t="s">
        <v>48</v>
      </c>
      <c r="AL69" s="230"/>
    </row>
    <row r="70" spans="1:38" customFormat="1" ht="15" x14ac:dyDescent="0.25">
      <c r="A70" s="259"/>
      <c r="B70" s="262"/>
      <c r="C70" s="261" t="s">
        <v>49</v>
      </c>
      <c r="D70" s="507" t="s">
        <v>50</v>
      </c>
      <c r="E70" s="507"/>
      <c r="F70" s="507"/>
      <c r="G70" s="263"/>
      <c r="H70" s="264"/>
      <c r="I70" s="264"/>
      <c r="J70" s="264"/>
      <c r="K70" s="265">
        <v>50.3</v>
      </c>
      <c r="L70" s="266">
        <v>1.1499999999999999</v>
      </c>
      <c r="M70" s="265">
        <v>4.16</v>
      </c>
      <c r="N70" s="266">
        <v>46.99</v>
      </c>
      <c r="O70" s="269">
        <v>195.48</v>
      </c>
      <c r="AE70" s="230"/>
      <c r="AF70" s="230"/>
      <c r="AG70" s="230"/>
      <c r="AI70" s="229" t="s">
        <v>50</v>
      </c>
      <c r="AL70" s="230"/>
    </row>
    <row r="71" spans="1:38" customFormat="1" ht="15" x14ac:dyDescent="0.25">
      <c r="A71" s="270"/>
      <c r="B71" s="262"/>
      <c r="C71" s="261"/>
      <c r="D71" s="507" t="s">
        <v>53</v>
      </c>
      <c r="E71" s="507"/>
      <c r="F71" s="507"/>
      <c r="G71" s="263" t="s">
        <v>54</v>
      </c>
      <c r="H71" s="266">
        <v>13.22</v>
      </c>
      <c r="I71" s="266">
        <v>1.1499999999999999</v>
      </c>
      <c r="J71" s="289">
        <v>1.094616</v>
      </c>
      <c r="K71" s="272"/>
      <c r="L71" s="264"/>
      <c r="M71" s="272"/>
      <c r="N71" s="264"/>
      <c r="O71" s="273"/>
      <c r="AE71" s="230"/>
      <c r="AF71" s="230"/>
      <c r="AG71" s="230"/>
      <c r="AJ71" s="229" t="s">
        <v>53</v>
      </c>
      <c r="AL71" s="230"/>
    </row>
    <row r="72" spans="1:38" customFormat="1" ht="15" x14ac:dyDescent="0.25">
      <c r="A72" s="270"/>
      <c r="B72" s="262"/>
      <c r="C72" s="261"/>
      <c r="D72" s="507" t="s">
        <v>55</v>
      </c>
      <c r="E72" s="507"/>
      <c r="F72" s="507"/>
      <c r="G72" s="263" t="s">
        <v>54</v>
      </c>
      <c r="H72" s="266">
        <v>3.79</v>
      </c>
      <c r="I72" s="266">
        <v>1.1499999999999999</v>
      </c>
      <c r="J72" s="289">
        <v>0.31381199999999998</v>
      </c>
      <c r="K72" s="272"/>
      <c r="L72" s="264"/>
      <c r="M72" s="272"/>
      <c r="N72" s="264"/>
      <c r="O72" s="273"/>
      <c r="AE72" s="230"/>
      <c r="AF72" s="230"/>
      <c r="AG72" s="230"/>
      <c r="AJ72" s="229" t="s">
        <v>55</v>
      </c>
      <c r="AL72" s="230"/>
    </row>
    <row r="73" spans="1:38" customFormat="1" ht="15" x14ac:dyDescent="0.25">
      <c r="A73" s="274"/>
      <c r="B73" s="263"/>
      <c r="C73" s="261"/>
      <c r="D73" s="513" t="s">
        <v>56</v>
      </c>
      <c r="E73" s="513"/>
      <c r="F73" s="513"/>
      <c r="G73" s="275"/>
      <c r="H73" s="276"/>
      <c r="I73" s="276"/>
      <c r="J73" s="276"/>
      <c r="K73" s="278">
        <v>510.77</v>
      </c>
      <c r="L73" s="276"/>
      <c r="M73" s="278">
        <v>42.29</v>
      </c>
      <c r="N73" s="276"/>
      <c r="O73" s="290">
        <v>874.13</v>
      </c>
      <c r="AE73" s="230"/>
      <c r="AF73" s="230"/>
      <c r="AG73" s="230"/>
      <c r="AK73" s="229" t="s">
        <v>56</v>
      </c>
      <c r="AL73" s="230"/>
    </row>
    <row r="74" spans="1:38" customFormat="1" ht="15" x14ac:dyDescent="0.25">
      <c r="A74" s="270"/>
      <c r="B74" s="262"/>
      <c r="C74" s="261"/>
      <c r="D74" s="507" t="s">
        <v>57</v>
      </c>
      <c r="E74" s="507"/>
      <c r="F74" s="507"/>
      <c r="G74" s="263"/>
      <c r="H74" s="264"/>
      <c r="I74" s="264"/>
      <c r="J74" s="264"/>
      <c r="K74" s="272"/>
      <c r="L74" s="264"/>
      <c r="M74" s="265">
        <v>12.7</v>
      </c>
      <c r="N74" s="264"/>
      <c r="O74" s="269">
        <v>596.77</v>
      </c>
      <c r="AE74" s="230"/>
      <c r="AF74" s="230"/>
      <c r="AG74" s="230"/>
      <c r="AJ74" s="229" t="s">
        <v>57</v>
      </c>
      <c r="AL74" s="230"/>
    </row>
    <row r="75" spans="1:38" customFormat="1" ht="56.25" x14ac:dyDescent="0.25">
      <c r="A75" s="270"/>
      <c r="B75" s="262"/>
      <c r="C75" s="261" t="s">
        <v>222</v>
      </c>
      <c r="D75" s="507" t="s">
        <v>223</v>
      </c>
      <c r="E75" s="507"/>
      <c r="F75" s="507"/>
      <c r="G75" s="263" t="s">
        <v>58</v>
      </c>
      <c r="H75" s="280">
        <v>147</v>
      </c>
      <c r="I75" s="264"/>
      <c r="J75" s="280">
        <v>147</v>
      </c>
      <c r="K75" s="272"/>
      <c r="L75" s="264"/>
      <c r="M75" s="265">
        <v>18.670000000000002</v>
      </c>
      <c r="N75" s="264"/>
      <c r="O75" s="269">
        <v>877.25</v>
      </c>
      <c r="AE75" s="230"/>
      <c r="AF75" s="230"/>
      <c r="AG75" s="230"/>
      <c r="AJ75" s="229" t="s">
        <v>223</v>
      </c>
      <c r="AL75" s="230"/>
    </row>
    <row r="76" spans="1:38" customFormat="1" ht="78.75" x14ac:dyDescent="0.25">
      <c r="A76" s="270"/>
      <c r="B76" s="262"/>
      <c r="C76" s="261" t="s">
        <v>224</v>
      </c>
      <c r="D76" s="507" t="s">
        <v>225</v>
      </c>
      <c r="E76" s="507"/>
      <c r="F76" s="507"/>
      <c r="G76" s="263" t="s">
        <v>58</v>
      </c>
      <c r="H76" s="280">
        <v>134</v>
      </c>
      <c r="I76" s="266">
        <v>0.85</v>
      </c>
      <c r="J76" s="281">
        <v>113.9</v>
      </c>
      <c r="K76" s="272"/>
      <c r="L76" s="264"/>
      <c r="M76" s="265">
        <v>14.47</v>
      </c>
      <c r="N76" s="264"/>
      <c r="O76" s="269">
        <v>679.72</v>
      </c>
      <c r="AE76" s="230"/>
      <c r="AF76" s="230"/>
      <c r="AG76" s="230"/>
      <c r="AJ76" s="229" t="s">
        <v>225</v>
      </c>
      <c r="AL76" s="230"/>
    </row>
    <row r="77" spans="1:38" customFormat="1" ht="15" x14ac:dyDescent="0.25">
      <c r="A77" s="259"/>
      <c r="B77" s="282"/>
      <c r="C77" s="283"/>
      <c r="D77" s="511" t="s">
        <v>59</v>
      </c>
      <c r="E77" s="511"/>
      <c r="F77" s="511"/>
      <c r="G77" s="255"/>
      <c r="H77" s="284"/>
      <c r="I77" s="284"/>
      <c r="J77" s="284"/>
      <c r="K77" s="285"/>
      <c r="L77" s="284"/>
      <c r="M77" s="286">
        <v>75.430000000000007</v>
      </c>
      <c r="N77" s="276"/>
      <c r="O77" s="287">
        <v>2431.1</v>
      </c>
      <c r="AE77" s="230"/>
      <c r="AF77" s="230"/>
      <c r="AG77" s="230"/>
      <c r="AL77" s="230" t="s">
        <v>59</v>
      </c>
    </row>
    <row r="78" spans="1:38" customFormat="1" ht="45.75" x14ac:dyDescent="0.25">
      <c r="A78" s="254" t="s">
        <v>70</v>
      </c>
      <c r="B78" s="255" t="s">
        <v>70</v>
      </c>
      <c r="C78" s="256" t="s">
        <v>226</v>
      </c>
      <c r="D78" s="512" t="s">
        <v>310</v>
      </c>
      <c r="E78" s="512"/>
      <c r="F78" s="512"/>
      <c r="G78" s="255" t="s">
        <v>60</v>
      </c>
      <c r="H78" s="255">
        <v>9.69E-2</v>
      </c>
      <c r="I78" s="255" t="s">
        <v>41</v>
      </c>
      <c r="J78" s="255" t="s">
        <v>428</v>
      </c>
      <c r="K78" s="257"/>
      <c r="L78" s="255"/>
      <c r="M78" s="257"/>
      <c r="N78" s="255"/>
      <c r="O78" s="258"/>
      <c r="AE78" s="230"/>
      <c r="AF78" s="230"/>
      <c r="AG78" s="230" t="s">
        <v>310</v>
      </c>
      <c r="AL78" s="230"/>
    </row>
    <row r="79" spans="1:38" customFormat="1" ht="57" x14ac:dyDescent="0.25">
      <c r="A79" s="259"/>
      <c r="B79" s="260"/>
      <c r="C79" s="261" t="s">
        <v>45</v>
      </c>
      <c r="D79" s="514" t="s">
        <v>46</v>
      </c>
      <c r="E79" s="514"/>
      <c r="F79" s="514"/>
      <c r="G79" s="514"/>
      <c r="H79" s="514"/>
      <c r="I79" s="514"/>
      <c r="J79" s="514"/>
      <c r="K79" s="514"/>
      <c r="L79" s="514"/>
      <c r="M79" s="514"/>
      <c r="N79" s="514"/>
      <c r="O79" s="515"/>
      <c r="AE79" s="230"/>
      <c r="AF79" s="230"/>
      <c r="AG79" s="230"/>
      <c r="AH79" s="229" t="s">
        <v>46</v>
      </c>
      <c r="AL79" s="230"/>
    </row>
    <row r="80" spans="1:38" customFormat="1" ht="15" x14ac:dyDescent="0.25">
      <c r="A80" s="259"/>
      <c r="B80" s="262"/>
      <c r="C80" s="261" t="s">
        <v>41</v>
      </c>
      <c r="D80" s="507" t="s">
        <v>47</v>
      </c>
      <c r="E80" s="507"/>
      <c r="F80" s="507"/>
      <c r="G80" s="263"/>
      <c r="H80" s="264"/>
      <c r="I80" s="264"/>
      <c r="J80" s="264"/>
      <c r="K80" s="265">
        <v>103.12</v>
      </c>
      <c r="L80" s="266">
        <v>1.1499999999999999</v>
      </c>
      <c r="M80" s="265">
        <v>11.49</v>
      </c>
      <c r="N80" s="266">
        <v>46.99</v>
      </c>
      <c r="O80" s="269">
        <v>539.91999999999996</v>
      </c>
      <c r="AE80" s="230"/>
      <c r="AF80" s="230"/>
      <c r="AG80" s="230"/>
      <c r="AI80" s="229" t="s">
        <v>47</v>
      </c>
      <c r="AL80" s="230"/>
    </row>
    <row r="81" spans="1:38" customFormat="1" ht="15" x14ac:dyDescent="0.25">
      <c r="A81" s="259"/>
      <c r="B81" s="262"/>
      <c r="C81" s="261" t="s">
        <v>25</v>
      </c>
      <c r="D81" s="507" t="s">
        <v>48</v>
      </c>
      <c r="E81" s="507"/>
      <c r="F81" s="507"/>
      <c r="G81" s="263"/>
      <c r="H81" s="264"/>
      <c r="I81" s="264"/>
      <c r="J81" s="264"/>
      <c r="K81" s="265">
        <v>407.65</v>
      </c>
      <c r="L81" s="266">
        <v>1.1499999999999999</v>
      </c>
      <c r="M81" s="265">
        <v>45.43</v>
      </c>
      <c r="N81" s="266">
        <v>14.01</v>
      </c>
      <c r="O81" s="269">
        <v>636.47</v>
      </c>
      <c r="AE81" s="230"/>
      <c r="AF81" s="230"/>
      <c r="AG81" s="230"/>
      <c r="AI81" s="229" t="s">
        <v>48</v>
      </c>
      <c r="AL81" s="230"/>
    </row>
    <row r="82" spans="1:38" customFormat="1" ht="15" x14ac:dyDescent="0.25">
      <c r="A82" s="259"/>
      <c r="B82" s="262"/>
      <c r="C82" s="261" t="s">
        <v>49</v>
      </c>
      <c r="D82" s="507" t="s">
        <v>50</v>
      </c>
      <c r="E82" s="507"/>
      <c r="F82" s="507"/>
      <c r="G82" s="263"/>
      <c r="H82" s="264"/>
      <c r="I82" s="264"/>
      <c r="J82" s="264"/>
      <c r="K82" s="265">
        <v>50.3</v>
      </c>
      <c r="L82" s="266">
        <v>1.1499999999999999</v>
      </c>
      <c r="M82" s="265">
        <v>5.61</v>
      </c>
      <c r="N82" s="266">
        <v>46.99</v>
      </c>
      <c r="O82" s="269">
        <v>263.61</v>
      </c>
      <c r="AE82" s="230"/>
      <c r="AF82" s="230"/>
      <c r="AG82" s="230"/>
      <c r="AI82" s="229" t="s">
        <v>50</v>
      </c>
      <c r="AL82" s="230"/>
    </row>
    <row r="83" spans="1:38" customFormat="1" ht="15" x14ac:dyDescent="0.25">
      <c r="A83" s="270"/>
      <c r="B83" s="262"/>
      <c r="C83" s="261"/>
      <c r="D83" s="507" t="s">
        <v>53</v>
      </c>
      <c r="E83" s="507"/>
      <c r="F83" s="507"/>
      <c r="G83" s="263" t="s">
        <v>54</v>
      </c>
      <c r="H83" s="266">
        <v>13.22</v>
      </c>
      <c r="I83" s="266">
        <v>1.1499999999999999</v>
      </c>
      <c r="J83" s="291">
        <v>1.4731707000000001</v>
      </c>
      <c r="K83" s="272"/>
      <c r="L83" s="264"/>
      <c r="M83" s="272"/>
      <c r="N83" s="264"/>
      <c r="O83" s="273"/>
      <c r="AE83" s="230"/>
      <c r="AF83" s="230"/>
      <c r="AG83" s="230"/>
      <c r="AJ83" s="229" t="s">
        <v>53</v>
      </c>
      <c r="AL83" s="230"/>
    </row>
    <row r="84" spans="1:38" customFormat="1" ht="15" x14ac:dyDescent="0.25">
      <c r="A84" s="270"/>
      <c r="B84" s="262"/>
      <c r="C84" s="261"/>
      <c r="D84" s="507" t="s">
        <v>55</v>
      </c>
      <c r="E84" s="507"/>
      <c r="F84" s="507"/>
      <c r="G84" s="263" t="s">
        <v>54</v>
      </c>
      <c r="H84" s="266">
        <v>3.79</v>
      </c>
      <c r="I84" s="266">
        <v>1.1499999999999999</v>
      </c>
      <c r="J84" s="291">
        <v>0.42233870000000001</v>
      </c>
      <c r="K84" s="272"/>
      <c r="L84" s="264"/>
      <c r="M84" s="272"/>
      <c r="N84" s="264"/>
      <c r="O84" s="273"/>
      <c r="AE84" s="230"/>
      <c r="AF84" s="230"/>
      <c r="AG84" s="230"/>
      <c r="AJ84" s="229" t="s">
        <v>55</v>
      </c>
      <c r="AL84" s="230"/>
    </row>
    <row r="85" spans="1:38" customFormat="1" ht="15" x14ac:dyDescent="0.25">
      <c r="A85" s="274"/>
      <c r="B85" s="263"/>
      <c r="C85" s="261"/>
      <c r="D85" s="513" t="s">
        <v>56</v>
      </c>
      <c r="E85" s="513"/>
      <c r="F85" s="513"/>
      <c r="G85" s="275"/>
      <c r="H85" s="276"/>
      <c r="I85" s="276"/>
      <c r="J85" s="276"/>
      <c r="K85" s="278">
        <v>510.77</v>
      </c>
      <c r="L85" s="276"/>
      <c r="M85" s="278">
        <v>56.92</v>
      </c>
      <c r="N85" s="276"/>
      <c r="O85" s="279">
        <v>1176.3900000000001</v>
      </c>
      <c r="AE85" s="230"/>
      <c r="AF85" s="230"/>
      <c r="AG85" s="230"/>
      <c r="AK85" s="229" t="s">
        <v>56</v>
      </c>
      <c r="AL85" s="230"/>
    </row>
    <row r="86" spans="1:38" customFormat="1" ht="15" x14ac:dyDescent="0.25">
      <c r="A86" s="270"/>
      <c r="B86" s="262"/>
      <c r="C86" s="261"/>
      <c r="D86" s="507" t="s">
        <v>57</v>
      </c>
      <c r="E86" s="507"/>
      <c r="F86" s="507"/>
      <c r="G86" s="263"/>
      <c r="H86" s="264"/>
      <c r="I86" s="264"/>
      <c r="J86" s="264"/>
      <c r="K86" s="272"/>
      <c r="L86" s="264"/>
      <c r="M86" s="265">
        <v>17.100000000000001</v>
      </c>
      <c r="N86" s="264"/>
      <c r="O86" s="269">
        <v>803.53</v>
      </c>
      <c r="AE86" s="230"/>
      <c r="AF86" s="230"/>
      <c r="AG86" s="230"/>
      <c r="AJ86" s="229" t="s">
        <v>57</v>
      </c>
      <c r="AL86" s="230"/>
    </row>
    <row r="87" spans="1:38" customFormat="1" ht="56.25" x14ac:dyDescent="0.25">
      <c r="A87" s="270"/>
      <c r="B87" s="262"/>
      <c r="C87" s="261" t="s">
        <v>222</v>
      </c>
      <c r="D87" s="507" t="s">
        <v>223</v>
      </c>
      <c r="E87" s="507"/>
      <c r="F87" s="507"/>
      <c r="G87" s="263" t="s">
        <v>58</v>
      </c>
      <c r="H87" s="280">
        <v>147</v>
      </c>
      <c r="I87" s="264"/>
      <c r="J87" s="280">
        <v>147</v>
      </c>
      <c r="K87" s="272"/>
      <c r="L87" s="264"/>
      <c r="M87" s="265">
        <v>25.14</v>
      </c>
      <c r="N87" s="264"/>
      <c r="O87" s="267">
        <v>1181.19</v>
      </c>
      <c r="AE87" s="230"/>
      <c r="AF87" s="230"/>
      <c r="AG87" s="230"/>
      <c r="AJ87" s="229" t="s">
        <v>223</v>
      </c>
      <c r="AL87" s="230"/>
    </row>
    <row r="88" spans="1:38" customFormat="1" ht="78.75" x14ac:dyDescent="0.25">
      <c r="A88" s="270"/>
      <c r="B88" s="262"/>
      <c r="C88" s="261" t="s">
        <v>224</v>
      </c>
      <c r="D88" s="507" t="s">
        <v>225</v>
      </c>
      <c r="E88" s="507"/>
      <c r="F88" s="507"/>
      <c r="G88" s="263" t="s">
        <v>58</v>
      </c>
      <c r="H88" s="280">
        <v>134</v>
      </c>
      <c r="I88" s="266">
        <v>0.85</v>
      </c>
      <c r="J88" s="281">
        <v>113.9</v>
      </c>
      <c r="K88" s="272"/>
      <c r="L88" s="264"/>
      <c r="M88" s="265">
        <v>19.48</v>
      </c>
      <c r="N88" s="264"/>
      <c r="O88" s="269">
        <v>915.22</v>
      </c>
      <c r="AE88" s="230"/>
      <c r="AF88" s="230"/>
      <c r="AG88" s="230"/>
      <c r="AJ88" s="229" t="s">
        <v>225</v>
      </c>
      <c r="AL88" s="230"/>
    </row>
    <row r="89" spans="1:38" customFormat="1" ht="15" x14ac:dyDescent="0.25">
      <c r="A89" s="259"/>
      <c r="B89" s="282"/>
      <c r="C89" s="283"/>
      <c r="D89" s="511" t="s">
        <v>59</v>
      </c>
      <c r="E89" s="511"/>
      <c r="F89" s="511"/>
      <c r="G89" s="255"/>
      <c r="H89" s="284"/>
      <c r="I89" s="284"/>
      <c r="J89" s="284"/>
      <c r="K89" s="285"/>
      <c r="L89" s="284"/>
      <c r="M89" s="286">
        <v>101.54</v>
      </c>
      <c r="N89" s="276"/>
      <c r="O89" s="287">
        <v>3272.8</v>
      </c>
      <c r="AE89" s="230"/>
      <c r="AF89" s="230"/>
      <c r="AG89" s="230"/>
      <c r="AL89" s="230" t="s">
        <v>59</v>
      </c>
    </row>
    <row r="90" spans="1:38" customFormat="1" ht="68.25" x14ac:dyDescent="0.25">
      <c r="A90" s="254" t="s">
        <v>71</v>
      </c>
      <c r="B90" s="255" t="s">
        <v>71</v>
      </c>
      <c r="C90" s="256" t="s">
        <v>429</v>
      </c>
      <c r="D90" s="512" t="s">
        <v>430</v>
      </c>
      <c r="E90" s="512"/>
      <c r="F90" s="512"/>
      <c r="G90" s="255" t="s">
        <v>60</v>
      </c>
      <c r="H90" s="255">
        <v>9.69E-2</v>
      </c>
      <c r="I90" s="255" t="s">
        <v>41</v>
      </c>
      <c r="J90" s="255" t="s">
        <v>428</v>
      </c>
      <c r="K90" s="257"/>
      <c r="L90" s="255"/>
      <c r="M90" s="257"/>
      <c r="N90" s="255"/>
      <c r="O90" s="258"/>
      <c r="AE90" s="230"/>
      <c r="AF90" s="230"/>
      <c r="AG90" s="230" t="s">
        <v>430</v>
      </c>
      <c r="AL90" s="230"/>
    </row>
    <row r="91" spans="1:38" customFormat="1" ht="57" x14ac:dyDescent="0.25">
      <c r="A91" s="259"/>
      <c r="B91" s="260"/>
      <c r="C91" s="261" t="s">
        <v>45</v>
      </c>
      <c r="D91" s="514" t="s">
        <v>46</v>
      </c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5"/>
      <c r="AE91" s="230"/>
      <c r="AF91" s="230"/>
      <c r="AG91" s="230"/>
      <c r="AH91" s="229" t="s">
        <v>46</v>
      </c>
      <c r="AL91" s="230"/>
    </row>
    <row r="92" spans="1:38" customFormat="1" ht="15" x14ac:dyDescent="0.25">
      <c r="A92" s="259"/>
      <c r="B92" s="262"/>
      <c r="C92" s="261" t="s">
        <v>41</v>
      </c>
      <c r="D92" s="507" t="s">
        <v>47</v>
      </c>
      <c r="E92" s="507"/>
      <c r="F92" s="507"/>
      <c r="G92" s="263"/>
      <c r="H92" s="264"/>
      <c r="I92" s="264"/>
      <c r="J92" s="264"/>
      <c r="K92" s="268">
        <v>2184</v>
      </c>
      <c r="L92" s="266">
        <v>1.1499999999999999</v>
      </c>
      <c r="M92" s="265">
        <v>243.37</v>
      </c>
      <c r="N92" s="266">
        <v>46.99</v>
      </c>
      <c r="O92" s="267">
        <v>11435.96</v>
      </c>
      <c r="AE92" s="230"/>
      <c r="AF92" s="230"/>
      <c r="AG92" s="230"/>
      <c r="AI92" s="229" t="s">
        <v>47</v>
      </c>
      <c r="AL92" s="230"/>
    </row>
    <row r="93" spans="1:38" customFormat="1" ht="15" x14ac:dyDescent="0.25">
      <c r="A93" s="270"/>
      <c r="B93" s="262"/>
      <c r="C93" s="261"/>
      <c r="D93" s="507" t="s">
        <v>53</v>
      </c>
      <c r="E93" s="507"/>
      <c r="F93" s="507"/>
      <c r="G93" s="263" t="s">
        <v>54</v>
      </c>
      <c r="H93" s="280">
        <v>280</v>
      </c>
      <c r="I93" s="266">
        <v>1.1499999999999999</v>
      </c>
      <c r="J93" s="292">
        <v>31.201799999999999</v>
      </c>
      <c r="K93" s="272"/>
      <c r="L93" s="264"/>
      <c r="M93" s="272"/>
      <c r="N93" s="264"/>
      <c r="O93" s="273"/>
      <c r="AE93" s="230"/>
      <c r="AF93" s="230"/>
      <c r="AG93" s="230"/>
      <c r="AJ93" s="229" t="s">
        <v>53</v>
      </c>
      <c r="AL93" s="230"/>
    </row>
    <row r="94" spans="1:38" customFormat="1" ht="15" x14ac:dyDescent="0.25">
      <c r="A94" s="274"/>
      <c r="B94" s="263"/>
      <c r="C94" s="261"/>
      <c r="D94" s="513" t="s">
        <v>56</v>
      </c>
      <c r="E94" s="513"/>
      <c r="F94" s="513"/>
      <c r="G94" s="275"/>
      <c r="H94" s="276"/>
      <c r="I94" s="276"/>
      <c r="J94" s="276"/>
      <c r="K94" s="277">
        <v>2184</v>
      </c>
      <c r="L94" s="276"/>
      <c r="M94" s="278">
        <v>243.37</v>
      </c>
      <c r="N94" s="276"/>
      <c r="O94" s="279">
        <v>11435.96</v>
      </c>
      <c r="AE94" s="230"/>
      <c r="AF94" s="230"/>
      <c r="AG94" s="230"/>
      <c r="AK94" s="229" t="s">
        <v>56</v>
      </c>
      <c r="AL94" s="230"/>
    </row>
    <row r="95" spans="1:38" customFormat="1" ht="15" x14ac:dyDescent="0.25">
      <c r="A95" s="270"/>
      <c r="B95" s="262"/>
      <c r="C95" s="261"/>
      <c r="D95" s="507" t="s">
        <v>57</v>
      </c>
      <c r="E95" s="507"/>
      <c r="F95" s="507"/>
      <c r="G95" s="263"/>
      <c r="H95" s="264"/>
      <c r="I95" s="264"/>
      <c r="J95" s="264"/>
      <c r="K95" s="272"/>
      <c r="L95" s="264"/>
      <c r="M95" s="265">
        <v>243.37</v>
      </c>
      <c r="N95" s="264"/>
      <c r="O95" s="267">
        <v>11435.96</v>
      </c>
      <c r="AE95" s="230"/>
      <c r="AF95" s="230"/>
      <c r="AG95" s="230"/>
      <c r="AJ95" s="229" t="s">
        <v>57</v>
      </c>
      <c r="AL95" s="230"/>
    </row>
    <row r="96" spans="1:38" customFormat="1" ht="33.75" x14ac:dyDescent="0.25">
      <c r="A96" s="270"/>
      <c r="B96" s="262"/>
      <c r="C96" s="261" t="s">
        <v>61</v>
      </c>
      <c r="D96" s="507" t="s">
        <v>62</v>
      </c>
      <c r="E96" s="507"/>
      <c r="F96" s="507"/>
      <c r="G96" s="263" t="s">
        <v>58</v>
      </c>
      <c r="H96" s="280">
        <v>89</v>
      </c>
      <c r="I96" s="264"/>
      <c r="J96" s="280">
        <v>89</v>
      </c>
      <c r="K96" s="272"/>
      <c r="L96" s="264"/>
      <c r="M96" s="265">
        <v>216.6</v>
      </c>
      <c r="N96" s="264"/>
      <c r="O96" s="267">
        <v>10178</v>
      </c>
      <c r="AE96" s="230"/>
      <c r="AF96" s="230"/>
      <c r="AG96" s="230"/>
      <c r="AJ96" s="229" t="s">
        <v>62</v>
      </c>
      <c r="AL96" s="230"/>
    </row>
    <row r="97" spans="1:38" customFormat="1" ht="56.25" x14ac:dyDescent="0.25">
      <c r="A97" s="270"/>
      <c r="B97" s="262"/>
      <c r="C97" s="261" t="s">
        <v>63</v>
      </c>
      <c r="D97" s="507" t="s">
        <v>64</v>
      </c>
      <c r="E97" s="507"/>
      <c r="F97" s="507"/>
      <c r="G97" s="263" t="s">
        <v>58</v>
      </c>
      <c r="H97" s="280">
        <v>40</v>
      </c>
      <c r="I97" s="266">
        <v>0.85</v>
      </c>
      <c r="J97" s="280">
        <v>34</v>
      </c>
      <c r="K97" s="272"/>
      <c r="L97" s="264"/>
      <c r="M97" s="265">
        <v>82.75</v>
      </c>
      <c r="N97" s="264"/>
      <c r="O97" s="267">
        <v>3888.23</v>
      </c>
      <c r="AE97" s="230"/>
      <c r="AF97" s="230"/>
      <c r="AG97" s="230"/>
      <c r="AJ97" s="229" t="s">
        <v>64</v>
      </c>
      <c r="AL97" s="230"/>
    </row>
    <row r="98" spans="1:38" customFormat="1" ht="15" x14ac:dyDescent="0.25">
      <c r="A98" s="259"/>
      <c r="B98" s="282"/>
      <c r="C98" s="283"/>
      <c r="D98" s="511" t="s">
        <v>59</v>
      </c>
      <c r="E98" s="511"/>
      <c r="F98" s="511"/>
      <c r="G98" s="255"/>
      <c r="H98" s="284"/>
      <c r="I98" s="284"/>
      <c r="J98" s="284"/>
      <c r="K98" s="285"/>
      <c r="L98" s="284"/>
      <c r="M98" s="286">
        <v>542.72</v>
      </c>
      <c r="N98" s="276"/>
      <c r="O98" s="287">
        <v>25502.19</v>
      </c>
      <c r="AE98" s="230"/>
      <c r="AF98" s="230"/>
      <c r="AG98" s="230"/>
      <c r="AL98" s="230" t="s">
        <v>59</v>
      </c>
    </row>
    <row r="99" spans="1:38" customFormat="1" ht="57" x14ac:dyDescent="0.25">
      <c r="A99" s="254" t="s">
        <v>72</v>
      </c>
      <c r="B99" s="255" t="s">
        <v>72</v>
      </c>
      <c r="C99" s="256" t="s">
        <v>431</v>
      </c>
      <c r="D99" s="512" t="s">
        <v>432</v>
      </c>
      <c r="E99" s="512"/>
      <c r="F99" s="512"/>
      <c r="G99" s="255" t="s">
        <v>135</v>
      </c>
      <c r="H99" s="255">
        <v>7.1999999999999998E-3</v>
      </c>
      <c r="I99" s="255" t="s">
        <v>41</v>
      </c>
      <c r="J99" s="255" t="s">
        <v>433</v>
      </c>
      <c r="K99" s="257"/>
      <c r="L99" s="255"/>
      <c r="M99" s="257"/>
      <c r="N99" s="255"/>
      <c r="O99" s="258"/>
      <c r="AE99" s="230"/>
      <c r="AF99" s="230"/>
      <c r="AG99" s="230" t="s">
        <v>432</v>
      </c>
      <c r="AL99" s="230"/>
    </row>
    <row r="100" spans="1:38" customFormat="1" ht="33.75" x14ac:dyDescent="0.25">
      <c r="A100" s="259"/>
      <c r="B100" s="260"/>
      <c r="C100" s="261" t="s">
        <v>43</v>
      </c>
      <c r="D100" s="514" t="s">
        <v>44</v>
      </c>
      <c r="E100" s="514"/>
      <c r="F100" s="514"/>
      <c r="G100" s="514"/>
      <c r="H100" s="514"/>
      <c r="I100" s="514"/>
      <c r="J100" s="514"/>
      <c r="K100" s="514"/>
      <c r="L100" s="514"/>
      <c r="M100" s="514"/>
      <c r="N100" s="514"/>
      <c r="O100" s="515"/>
      <c r="AE100" s="230"/>
      <c r="AF100" s="230"/>
      <c r="AG100" s="230"/>
      <c r="AH100" s="229" t="s">
        <v>44</v>
      </c>
      <c r="AL100" s="230"/>
    </row>
    <row r="101" spans="1:38" customFormat="1" ht="57" x14ac:dyDescent="0.25">
      <c r="A101" s="259"/>
      <c r="B101" s="260"/>
      <c r="C101" s="261" t="s">
        <v>45</v>
      </c>
      <c r="D101" s="514" t="s">
        <v>46</v>
      </c>
      <c r="E101" s="514"/>
      <c r="F101" s="514"/>
      <c r="G101" s="514"/>
      <c r="H101" s="514"/>
      <c r="I101" s="514"/>
      <c r="J101" s="514"/>
      <c r="K101" s="514"/>
      <c r="L101" s="514"/>
      <c r="M101" s="514"/>
      <c r="N101" s="514"/>
      <c r="O101" s="515"/>
      <c r="AE101" s="230"/>
      <c r="AF101" s="230"/>
      <c r="AG101" s="230"/>
      <c r="AH101" s="229" t="s">
        <v>46</v>
      </c>
      <c r="AL101" s="230"/>
    </row>
    <row r="102" spans="1:38" customFormat="1" ht="15" x14ac:dyDescent="0.25">
      <c r="A102" s="259"/>
      <c r="B102" s="262"/>
      <c r="C102" s="261" t="s">
        <v>41</v>
      </c>
      <c r="D102" s="507" t="s">
        <v>47</v>
      </c>
      <c r="E102" s="507"/>
      <c r="F102" s="507"/>
      <c r="G102" s="263"/>
      <c r="H102" s="264"/>
      <c r="I102" s="264"/>
      <c r="J102" s="264"/>
      <c r="K102" s="265">
        <v>333.24</v>
      </c>
      <c r="L102" s="292">
        <v>1.3225</v>
      </c>
      <c r="M102" s="265">
        <v>3.17</v>
      </c>
      <c r="N102" s="266">
        <v>46.99</v>
      </c>
      <c r="O102" s="269">
        <v>148.96</v>
      </c>
      <c r="AE102" s="230"/>
      <c r="AF102" s="230"/>
      <c r="AG102" s="230"/>
      <c r="AI102" s="229" t="s">
        <v>47</v>
      </c>
      <c r="AL102" s="230"/>
    </row>
    <row r="103" spans="1:38" customFormat="1" ht="15" x14ac:dyDescent="0.25">
      <c r="A103" s="259"/>
      <c r="B103" s="262"/>
      <c r="C103" s="261" t="s">
        <v>25</v>
      </c>
      <c r="D103" s="507" t="s">
        <v>48</v>
      </c>
      <c r="E103" s="507"/>
      <c r="F103" s="507"/>
      <c r="G103" s="263"/>
      <c r="H103" s="264"/>
      <c r="I103" s="264"/>
      <c r="J103" s="264"/>
      <c r="K103" s="265">
        <v>12.83</v>
      </c>
      <c r="L103" s="292">
        <v>1.4375</v>
      </c>
      <c r="M103" s="265">
        <v>0.13</v>
      </c>
      <c r="N103" s="266">
        <v>14.01</v>
      </c>
      <c r="O103" s="269">
        <v>1.82</v>
      </c>
      <c r="AE103" s="230"/>
      <c r="AF103" s="230"/>
      <c r="AG103" s="230"/>
      <c r="AI103" s="229" t="s">
        <v>48</v>
      </c>
      <c r="AL103" s="230"/>
    </row>
    <row r="104" spans="1:38" customFormat="1" ht="15" x14ac:dyDescent="0.25">
      <c r="A104" s="259"/>
      <c r="B104" s="262"/>
      <c r="C104" s="261" t="s">
        <v>49</v>
      </c>
      <c r="D104" s="507" t="s">
        <v>50</v>
      </c>
      <c r="E104" s="507"/>
      <c r="F104" s="507"/>
      <c r="G104" s="263"/>
      <c r="H104" s="264"/>
      <c r="I104" s="264"/>
      <c r="J104" s="264"/>
      <c r="K104" s="265">
        <v>0.34</v>
      </c>
      <c r="L104" s="292">
        <v>1.4375</v>
      </c>
      <c r="M104" s="265">
        <v>0</v>
      </c>
      <c r="N104" s="266">
        <v>46.99</v>
      </c>
      <c r="O104" s="273"/>
      <c r="AE104" s="230"/>
      <c r="AF104" s="230"/>
      <c r="AG104" s="230"/>
      <c r="AI104" s="229" t="s">
        <v>50</v>
      </c>
      <c r="AL104" s="230"/>
    </row>
    <row r="105" spans="1:38" customFormat="1" ht="15" x14ac:dyDescent="0.25">
      <c r="A105" s="259"/>
      <c r="B105" s="262"/>
      <c r="C105" s="261" t="s">
        <v>51</v>
      </c>
      <c r="D105" s="507" t="s">
        <v>52</v>
      </c>
      <c r="E105" s="507"/>
      <c r="F105" s="507"/>
      <c r="G105" s="263"/>
      <c r="H105" s="264"/>
      <c r="I105" s="264"/>
      <c r="J105" s="264"/>
      <c r="K105" s="265">
        <v>723.5</v>
      </c>
      <c r="L105" s="264"/>
      <c r="M105" s="265">
        <v>5.21</v>
      </c>
      <c r="N105" s="266">
        <v>8.75</v>
      </c>
      <c r="O105" s="269">
        <v>45.59</v>
      </c>
      <c r="AE105" s="230"/>
      <c r="AF105" s="230"/>
      <c r="AG105" s="230"/>
      <c r="AI105" s="229" t="s">
        <v>52</v>
      </c>
      <c r="AL105" s="230"/>
    </row>
    <row r="106" spans="1:38" customFormat="1" ht="15" x14ac:dyDescent="0.25">
      <c r="A106" s="270"/>
      <c r="B106" s="262"/>
      <c r="C106" s="261"/>
      <c r="D106" s="507" t="s">
        <v>53</v>
      </c>
      <c r="E106" s="507"/>
      <c r="F106" s="507"/>
      <c r="G106" s="263" t="s">
        <v>54</v>
      </c>
      <c r="H106" s="266">
        <v>34.64</v>
      </c>
      <c r="I106" s="292">
        <v>1.3225</v>
      </c>
      <c r="J106" s="291">
        <v>0.32984210000000003</v>
      </c>
      <c r="K106" s="272"/>
      <c r="L106" s="264"/>
      <c r="M106" s="272"/>
      <c r="N106" s="264"/>
      <c r="O106" s="273"/>
      <c r="AE106" s="230"/>
      <c r="AF106" s="230"/>
      <c r="AG106" s="230"/>
      <c r="AJ106" s="229" t="s">
        <v>53</v>
      </c>
      <c r="AL106" s="230"/>
    </row>
    <row r="107" spans="1:38" customFormat="1" ht="15" x14ac:dyDescent="0.25">
      <c r="A107" s="270"/>
      <c r="B107" s="262"/>
      <c r="C107" s="261"/>
      <c r="D107" s="507" t="s">
        <v>55</v>
      </c>
      <c r="E107" s="507"/>
      <c r="F107" s="507"/>
      <c r="G107" s="263" t="s">
        <v>54</v>
      </c>
      <c r="H107" s="266">
        <v>0.03</v>
      </c>
      <c r="I107" s="292">
        <v>1.4375</v>
      </c>
      <c r="J107" s="291">
        <v>3.1050000000000001E-4</v>
      </c>
      <c r="K107" s="272"/>
      <c r="L107" s="264"/>
      <c r="M107" s="272"/>
      <c r="N107" s="264"/>
      <c r="O107" s="273"/>
      <c r="AE107" s="230"/>
      <c r="AF107" s="230"/>
      <c r="AG107" s="230"/>
      <c r="AJ107" s="229" t="s">
        <v>55</v>
      </c>
      <c r="AL107" s="230"/>
    </row>
    <row r="108" spans="1:38" customFormat="1" ht="15" x14ac:dyDescent="0.25">
      <c r="A108" s="274"/>
      <c r="B108" s="263"/>
      <c r="C108" s="261"/>
      <c r="D108" s="513" t="s">
        <v>56</v>
      </c>
      <c r="E108" s="513"/>
      <c r="F108" s="513"/>
      <c r="G108" s="275"/>
      <c r="H108" s="276"/>
      <c r="I108" s="276"/>
      <c r="J108" s="276"/>
      <c r="K108" s="277">
        <v>1069.57</v>
      </c>
      <c r="L108" s="276"/>
      <c r="M108" s="278">
        <v>8.51</v>
      </c>
      <c r="N108" s="276"/>
      <c r="O108" s="290">
        <v>196.37</v>
      </c>
      <c r="AE108" s="230"/>
      <c r="AF108" s="230"/>
      <c r="AG108" s="230"/>
      <c r="AK108" s="229" t="s">
        <v>56</v>
      </c>
      <c r="AL108" s="230"/>
    </row>
    <row r="109" spans="1:38" customFormat="1" ht="15" x14ac:dyDescent="0.25">
      <c r="A109" s="270"/>
      <c r="B109" s="262"/>
      <c r="C109" s="261"/>
      <c r="D109" s="507" t="s">
        <v>57</v>
      </c>
      <c r="E109" s="507"/>
      <c r="F109" s="507"/>
      <c r="G109" s="263"/>
      <c r="H109" s="264"/>
      <c r="I109" s="264"/>
      <c r="J109" s="264"/>
      <c r="K109" s="272"/>
      <c r="L109" s="264"/>
      <c r="M109" s="265">
        <v>3.17</v>
      </c>
      <c r="N109" s="264"/>
      <c r="O109" s="269">
        <v>148.96</v>
      </c>
      <c r="AE109" s="230"/>
      <c r="AF109" s="230"/>
      <c r="AG109" s="230"/>
      <c r="AJ109" s="229" t="s">
        <v>57</v>
      </c>
      <c r="AL109" s="230"/>
    </row>
    <row r="110" spans="1:38" customFormat="1" ht="23.25" x14ac:dyDescent="0.25">
      <c r="A110" s="270"/>
      <c r="B110" s="262"/>
      <c r="C110" s="261" t="s">
        <v>306</v>
      </c>
      <c r="D110" s="507" t="s">
        <v>307</v>
      </c>
      <c r="E110" s="507"/>
      <c r="F110" s="507"/>
      <c r="G110" s="263" t="s">
        <v>58</v>
      </c>
      <c r="H110" s="280">
        <v>93</v>
      </c>
      <c r="I110" s="264"/>
      <c r="J110" s="280">
        <v>93</v>
      </c>
      <c r="K110" s="272"/>
      <c r="L110" s="264"/>
      <c r="M110" s="265">
        <v>2.95</v>
      </c>
      <c r="N110" s="264"/>
      <c r="O110" s="269">
        <v>138.53</v>
      </c>
      <c r="AE110" s="230"/>
      <c r="AF110" s="230"/>
      <c r="AG110" s="230"/>
      <c r="AJ110" s="229" t="s">
        <v>307</v>
      </c>
      <c r="AL110" s="230"/>
    </row>
    <row r="111" spans="1:38" customFormat="1" ht="56.25" x14ac:dyDescent="0.25">
      <c r="A111" s="270"/>
      <c r="B111" s="262"/>
      <c r="C111" s="261" t="s">
        <v>308</v>
      </c>
      <c r="D111" s="507" t="s">
        <v>309</v>
      </c>
      <c r="E111" s="507"/>
      <c r="F111" s="507"/>
      <c r="G111" s="263" t="s">
        <v>58</v>
      </c>
      <c r="H111" s="280">
        <v>62</v>
      </c>
      <c r="I111" s="266">
        <v>0.85</v>
      </c>
      <c r="J111" s="281">
        <v>52.7</v>
      </c>
      <c r="K111" s="272"/>
      <c r="L111" s="264"/>
      <c r="M111" s="265">
        <v>1.67</v>
      </c>
      <c r="N111" s="264"/>
      <c r="O111" s="269">
        <v>78.5</v>
      </c>
      <c r="AE111" s="230"/>
      <c r="AF111" s="230"/>
      <c r="AG111" s="230"/>
      <c r="AJ111" s="229" t="s">
        <v>309</v>
      </c>
      <c r="AL111" s="230"/>
    </row>
    <row r="112" spans="1:38" customFormat="1" ht="15" x14ac:dyDescent="0.25">
      <c r="A112" s="259"/>
      <c r="B112" s="282"/>
      <c r="C112" s="283"/>
      <c r="D112" s="511" t="s">
        <v>59</v>
      </c>
      <c r="E112" s="511"/>
      <c r="F112" s="511"/>
      <c r="G112" s="255"/>
      <c r="H112" s="284"/>
      <c r="I112" s="284"/>
      <c r="J112" s="284"/>
      <c r="K112" s="285"/>
      <c r="L112" s="284"/>
      <c r="M112" s="286">
        <v>13.13</v>
      </c>
      <c r="N112" s="276"/>
      <c r="O112" s="288">
        <v>413.4</v>
      </c>
      <c r="AE112" s="230"/>
      <c r="AF112" s="230"/>
      <c r="AG112" s="230"/>
      <c r="AL112" s="230" t="s">
        <v>59</v>
      </c>
    </row>
    <row r="113" spans="1:38" customFormat="1" ht="34.5" x14ac:dyDescent="0.25">
      <c r="A113" s="254" t="s">
        <v>74</v>
      </c>
      <c r="B113" s="255" t="s">
        <v>74</v>
      </c>
      <c r="C113" s="256" t="s">
        <v>312</v>
      </c>
      <c r="D113" s="512" t="s">
        <v>313</v>
      </c>
      <c r="E113" s="512"/>
      <c r="F113" s="512"/>
      <c r="G113" s="255" t="s">
        <v>248</v>
      </c>
      <c r="H113" s="255">
        <v>1.2500000000000001E-2</v>
      </c>
      <c r="I113" s="255" t="s">
        <v>41</v>
      </c>
      <c r="J113" s="255" t="s">
        <v>434</v>
      </c>
      <c r="K113" s="257"/>
      <c r="L113" s="255"/>
      <c r="M113" s="257"/>
      <c r="N113" s="255"/>
      <c r="O113" s="258"/>
      <c r="AE113" s="230"/>
      <c r="AF113" s="230"/>
      <c r="AG113" s="230" t="s">
        <v>313</v>
      </c>
      <c r="AL113" s="230"/>
    </row>
    <row r="114" spans="1:38" customFormat="1" ht="57" x14ac:dyDescent="0.25">
      <c r="A114" s="259"/>
      <c r="B114" s="260"/>
      <c r="C114" s="261" t="s">
        <v>45</v>
      </c>
      <c r="D114" s="514" t="s">
        <v>46</v>
      </c>
      <c r="E114" s="514"/>
      <c r="F114" s="514"/>
      <c r="G114" s="514"/>
      <c r="H114" s="514"/>
      <c r="I114" s="514"/>
      <c r="J114" s="514"/>
      <c r="K114" s="514"/>
      <c r="L114" s="514"/>
      <c r="M114" s="514"/>
      <c r="N114" s="514"/>
      <c r="O114" s="515"/>
      <c r="AE114" s="230"/>
      <c r="AF114" s="230"/>
      <c r="AG114" s="230"/>
      <c r="AH114" s="229" t="s">
        <v>46</v>
      </c>
      <c r="AL114" s="230"/>
    </row>
    <row r="115" spans="1:38" customFormat="1" ht="15" x14ac:dyDescent="0.25">
      <c r="A115" s="259"/>
      <c r="B115" s="262"/>
      <c r="C115" s="261" t="s">
        <v>41</v>
      </c>
      <c r="D115" s="507" t="s">
        <v>47</v>
      </c>
      <c r="E115" s="507"/>
      <c r="F115" s="507"/>
      <c r="G115" s="263"/>
      <c r="H115" s="264"/>
      <c r="I115" s="264"/>
      <c r="J115" s="264"/>
      <c r="K115" s="265">
        <v>657.76</v>
      </c>
      <c r="L115" s="266">
        <v>1.1499999999999999</v>
      </c>
      <c r="M115" s="265">
        <v>9.4600000000000009</v>
      </c>
      <c r="N115" s="266">
        <v>46.99</v>
      </c>
      <c r="O115" s="269">
        <v>444.53</v>
      </c>
      <c r="AE115" s="230"/>
      <c r="AF115" s="230"/>
      <c r="AG115" s="230"/>
      <c r="AI115" s="229" t="s">
        <v>47</v>
      </c>
      <c r="AL115" s="230"/>
    </row>
    <row r="116" spans="1:38" customFormat="1" ht="15" x14ac:dyDescent="0.25">
      <c r="A116" s="259"/>
      <c r="B116" s="262"/>
      <c r="C116" s="261" t="s">
        <v>25</v>
      </c>
      <c r="D116" s="507" t="s">
        <v>48</v>
      </c>
      <c r="E116" s="507"/>
      <c r="F116" s="507"/>
      <c r="G116" s="263"/>
      <c r="H116" s="264"/>
      <c r="I116" s="264"/>
      <c r="J116" s="264"/>
      <c r="K116" s="268">
        <v>13775.43</v>
      </c>
      <c r="L116" s="266">
        <v>1.1499999999999999</v>
      </c>
      <c r="M116" s="265">
        <v>198.02</v>
      </c>
      <c r="N116" s="266">
        <v>14.01</v>
      </c>
      <c r="O116" s="267">
        <v>2774.26</v>
      </c>
      <c r="AE116" s="230"/>
      <c r="AF116" s="230"/>
      <c r="AG116" s="230"/>
      <c r="AI116" s="229" t="s">
        <v>48</v>
      </c>
      <c r="AL116" s="230"/>
    </row>
    <row r="117" spans="1:38" customFormat="1" ht="15" x14ac:dyDescent="0.25">
      <c r="A117" s="259"/>
      <c r="B117" s="262"/>
      <c r="C117" s="261" t="s">
        <v>49</v>
      </c>
      <c r="D117" s="507" t="s">
        <v>50</v>
      </c>
      <c r="E117" s="507"/>
      <c r="F117" s="507"/>
      <c r="G117" s="263"/>
      <c r="H117" s="264"/>
      <c r="I117" s="264"/>
      <c r="J117" s="264"/>
      <c r="K117" s="265">
        <v>462.96</v>
      </c>
      <c r="L117" s="266">
        <v>1.1499999999999999</v>
      </c>
      <c r="M117" s="265">
        <v>6.66</v>
      </c>
      <c r="N117" s="266">
        <v>46.99</v>
      </c>
      <c r="O117" s="269">
        <v>312.95</v>
      </c>
      <c r="AE117" s="230"/>
      <c r="AF117" s="230"/>
      <c r="AG117" s="230"/>
      <c r="AI117" s="229" t="s">
        <v>50</v>
      </c>
      <c r="AL117" s="230"/>
    </row>
    <row r="118" spans="1:38" customFormat="1" ht="15" x14ac:dyDescent="0.25">
      <c r="A118" s="270"/>
      <c r="B118" s="262"/>
      <c r="C118" s="261"/>
      <c r="D118" s="507" t="s">
        <v>53</v>
      </c>
      <c r="E118" s="507"/>
      <c r="F118" s="507"/>
      <c r="G118" s="263" t="s">
        <v>54</v>
      </c>
      <c r="H118" s="266">
        <v>72.52</v>
      </c>
      <c r="I118" s="266">
        <v>1.1499999999999999</v>
      </c>
      <c r="J118" s="289">
        <v>1.042475</v>
      </c>
      <c r="K118" s="272"/>
      <c r="L118" s="264"/>
      <c r="M118" s="272"/>
      <c r="N118" s="264"/>
      <c r="O118" s="273"/>
      <c r="AE118" s="230"/>
      <c r="AF118" s="230"/>
      <c r="AG118" s="230"/>
      <c r="AJ118" s="229" t="s">
        <v>53</v>
      </c>
      <c r="AL118" s="230"/>
    </row>
    <row r="119" spans="1:38" customFormat="1" ht="15" x14ac:dyDescent="0.25">
      <c r="A119" s="270"/>
      <c r="B119" s="262"/>
      <c r="C119" s="261"/>
      <c r="D119" s="507" t="s">
        <v>55</v>
      </c>
      <c r="E119" s="507"/>
      <c r="F119" s="507"/>
      <c r="G119" s="263" t="s">
        <v>54</v>
      </c>
      <c r="H119" s="281">
        <v>31.4</v>
      </c>
      <c r="I119" s="266">
        <v>1.1499999999999999</v>
      </c>
      <c r="J119" s="289">
        <v>0.45137500000000003</v>
      </c>
      <c r="K119" s="272"/>
      <c r="L119" s="264"/>
      <c r="M119" s="272"/>
      <c r="N119" s="264"/>
      <c r="O119" s="273"/>
      <c r="AE119" s="230"/>
      <c r="AF119" s="230"/>
      <c r="AG119" s="230"/>
      <c r="AJ119" s="229" t="s">
        <v>55</v>
      </c>
      <c r="AL119" s="230"/>
    </row>
    <row r="120" spans="1:38" customFormat="1" ht="15" x14ac:dyDescent="0.25">
      <c r="A120" s="274"/>
      <c r="B120" s="263"/>
      <c r="C120" s="261"/>
      <c r="D120" s="513" t="s">
        <v>56</v>
      </c>
      <c r="E120" s="513"/>
      <c r="F120" s="513"/>
      <c r="G120" s="275"/>
      <c r="H120" s="276"/>
      <c r="I120" s="276"/>
      <c r="J120" s="276"/>
      <c r="K120" s="277">
        <v>14433.19</v>
      </c>
      <c r="L120" s="276"/>
      <c r="M120" s="278">
        <v>207.48</v>
      </c>
      <c r="N120" s="276"/>
      <c r="O120" s="279">
        <v>3218.79</v>
      </c>
      <c r="AE120" s="230"/>
      <c r="AF120" s="230"/>
      <c r="AG120" s="230"/>
      <c r="AK120" s="229" t="s">
        <v>56</v>
      </c>
      <c r="AL120" s="230"/>
    </row>
    <row r="121" spans="1:38" customFormat="1" ht="15" x14ac:dyDescent="0.25">
      <c r="A121" s="270"/>
      <c r="B121" s="262"/>
      <c r="C121" s="261"/>
      <c r="D121" s="507" t="s">
        <v>57</v>
      </c>
      <c r="E121" s="507"/>
      <c r="F121" s="507"/>
      <c r="G121" s="263"/>
      <c r="H121" s="264"/>
      <c r="I121" s="264"/>
      <c r="J121" s="264"/>
      <c r="K121" s="272"/>
      <c r="L121" s="264"/>
      <c r="M121" s="265">
        <v>16.12</v>
      </c>
      <c r="N121" s="264"/>
      <c r="O121" s="269">
        <v>757.48</v>
      </c>
      <c r="AE121" s="230"/>
      <c r="AF121" s="230"/>
      <c r="AG121" s="230"/>
      <c r="AJ121" s="229" t="s">
        <v>57</v>
      </c>
      <c r="AL121" s="230"/>
    </row>
    <row r="122" spans="1:38" customFormat="1" ht="33.75" x14ac:dyDescent="0.25">
      <c r="A122" s="270"/>
      <c r="B122" s="262"/>
      <c r="C122" s="261" t="s">
        <v>240</v>
      </c>
      <c r="D122" s="507" t="s">
        <v>241</v>
      </c>
      <c r="E122" s="507"/>
      <c r="F122" s="507"/>
      <c r="G122" s="263" t="s">
        <v>58</v>
      </c>
      <c r="H122" s="280">
        <v>109</v>
      </c>
      <c r="I122" s="264"/>
      <c r="J122" s="280">
        <v>109</v>
      </c>
      <c r="K122" s="272"/>
      <c r="L122" s="264"/>
      <c r="M122" s="265">
        <v>17.57</v>
      </c>
      <c r="N122" s="264"/>
      <c r="O122" s="269">
        <v>825.65</v>
      </c>
      <c r="AE122" s="230"/>
      <c r="AF122" s="230"/>
      <c r="AG122" s="230"/>
      <c r="AJ122" s="229" t="s">
        <v>241</v>
      </c>
      <c r="AL122" s="230"/>
    </row>
    <row r="123" spans="1:38" customFormat="1" ht="56.25" x14ac:dyDescent="0.25">
      <c r="A123" s="270"/>
      <c r="B123" s="262"/>
      <c r="C123" s="261" t="s">
        <v>242</v>
      </c>
      <c r="D123" s="507" t="s">
        <v>243</v>
      </c>
      <c r="E123" s="507"/>
      <c r="F123" s="507"/>
      <c r="G123" s="263" t="s">
        <v>58</v>
      </c>
      <c r="H123" s="280">
        <v>65</v>
      </c>
      <c r="I123" s="266">
        <v>0.85</v>
      </c>
      <c r="J123" s="266">
        <v>55.25</v>
      </c>
      <c r="K123" s="272"/>
      <c r="L123" s="264"/>
      <c r="M123" s="265">
        <v>8.91</v>
      </c>
      <c r="N123" s="264"/>
      <c r="O123" s="269">
        <v>418.51</v>
      </c>
      <c r="AE123" s="230"/>
      <c r="AF123" s="230"/>
      <c r="AG123" s="230"/>
      <c r="AJ123" s="229" t="s">
        <v>243</v>
      </c>
      <c r="AL123" s="230"/>
    </row>
    <row r="124" spans="1:38" customFormat="1" ht="15" x14ac:dyDescent="0.25">
      <c r="A124" s="259"/>
      <c r="B124" s="282"/>
      <c r="C124" s="283"/>
      <c r="D124" s="511" t="s">
        <v>59</v>
      </c>
      <c r="E124" s="511"/>
      <c r="F124" s="511"/>
      <c r="G124" s="255"/>
      <c r="H124" s="284"/>
      <c r="I124" s="284"/>
      <c r="J124" s="284"/>
      <c r="K124" s="285"/>
      <c r="L124" s="284"/>
      <c r="M124" s="286">
        <v>233.96</v>
      </c>
      <c r="N124" s="276"/>
      <c r="O124" s="287">
        <v>4462.95</v>
      </c>
      <c r="AE124" s="230"/>
      <c r="AF124" s="230"/>
      <c r="AG124" s="230"/>
      <c r="AL124" s="230" t="s">
        <v>59</v>
      </c>
    </row>
    <row r="125" spans="1:38" customFormat="1" ht="45.75" x14ac:dyDescent="0.25">
      <c r="A125" s="254" t="s">
        <v>73</v>
      </c>
      <c r="B125" s="255" t="s">
        <v>73</v>
      </c>
      <c r="C125" s="256" t="s">
        <v>435</v>
      </c>
      <c r="D125" s="512" t="s">
        <v>436</v>
      </c>
      <c r="E125" s="512"/>
      <c r="F125" s="512"/>
      <c r="G125" s="255" t="s">
        <v>248</v>
      </c>
      <c r="H125" s="255">
        <v>6.0000000000000001E-3</v>
      </c>
      <c r="I125" s="255" t="s">
        <v>41</v>
      </c>
      <c r="J125" s="255" t="s">
        <v>437</v>
      </c>
      <c r="K125" s="257"/>
      <c r="L125" s="255"/>
      <c r="M125" s="257"/>
      <c r="N125" s="255"/>
      <c r="O125" s="258"/>
      <c r="AE125" s="230"/>
      <c r="AF125" s="230"/>
      <c r="AG125" s="230" t="s">
        <v>436</v>
      </c>
      <c r="AL125" s="230"/>
    </row>
    <row r="126" spans="1:38" customFormat="1" ht="57" x14ac:dyDescent="0.25">
      <c r="A126" s="259"/>
      <c r="B126" s="260"/>
      <c r="C126" s="261" t="s">
        <v>45</v>
      </c>
      <c r="D126" s="514" t="s">
        <v>46</v>
      </c>
      <c r="E126" s="514"/>
      <c r="F126" s="514"/>
      <c r="G126" s="514"/>
      <c r="H126" s="514"/>
      <c r="I126" s="514"/>
      <c r="J126" s="514"/>
      <c r="K126" s="514"/>
      <c r="L126" s="514"/>
      <c r="M126" s="514"/>
      <c r="N126" s="514"/>
      <c r="O126" s="515"/>
      <c r="AE126" s="230"/>
      <c r="AF126" s="230"/>
      <c r="AG126" s="230"/>
      <c r="AH126" s="229" t="s">
        <v>46</v>
      </c>
      <c r="AL126" s="230"/>
    </row>
    <row r="127" spans="1:38" customFormat="1" ht="15" x14ac:dyDescent="0.25">
      <c r="A127" s="259"/>
      <c r="B127" s="262"/>
      <c r="C127" s="261" t="s">
        <v>41</v>
      </c>
      <c r="D127" s="507" t="s">
        <v>47</v>
      </c>
      <c r="E127" s="507"/>
      <c r="F127" s="507"/>
      <c r="G127" s="263"/>
      <c r="H127" s="264"/>
      <c r="I127" s="264"/>
      <c r="J127" s="264"/>
      <c r="K127" s="268">
        <v>10073.6</v>
      </c>
      <c r="L127" s="266">
        <v>1.1499999999999999</v>
      </c>
      <c r="M127" s="265">
        <v>69.510000000000005</v>
      </c>
      <c r="N127" s="266">
        <v>46.99</v>
      </c>
      <c r="O127" s="267">
        <v>3266.27</v>
      </c>
      <c r="AE127" s="230"/>
      <c r="AF127" s="230"/>
      <c r="AG127" s="230"/>
      <c r="AI127" s="229" t="s">
        <v>47</v>
      </c>
      <c r="AL127" s="230"/>
    </row>
    <row r="128" spans="1:38" customFormat="1" ht="15" x14ac:dyDescent="0.25">
      <c r="A128" s="259"/>
      <c r="B128" s="262"/>
      <c r="C128" s="261" t="s">
        <v>25</v>
      </c>
      <c r="D128" s="507" t="s">
        <v>48</v>
      </c>
      <c r="E128" s="507"/>
      <c r="F128" s="507"/>
      <c r="G128" s="263"/>
      <c r="H128" s="264"/>
      <c r="I128" s="264"/>
      <c r="J128" s="264"/>
      <c r="K128" s="268">
        <v>3806.31</v>
      </c>
      <c r="L128" s="266">
        <v>1.1499999999999999</v>
      </c>
      <c r="M128" s="265">
        <v>26.26</v>
      </c>
      <c r="N128" s="266">
        <v>14.01</v>
      </c>
      <c r="O128" s="269">
        <v>367.9</v>
      </c>
      <c r="AE128" s="230"/>
      <c r="AF128" s="230"/>
      <c r="AG128" s="230"/>
      <c r="AI128" s="229" t="s">
        <v>48</v>
      </c>
      <c r="AL128" s="230"/>
    </row>
    <row r="129" spans="1:38" customFormat="1" ht="15" x14ac:dyDescent="0.25">
      <c r="A129" s="259"/>
      <c r="B129" s="262"/>
      <c r="C129" s="261" t="s">
        <v>49</v>
      </c>
      <c r="D129" s="507" t="s">
        <v>50</v>
      </c>
      <c r="E129" s="507"/>
      <c r="F129" s="507"/>
      <c r="G129" s="263"/>
      <c r="H129" s="264"/>
      <c r="I129" s="264"/>
      <c r="J129" s="264"/>
      <c r="K129" s="265">
        <v>456.82</v>
      </c>
      <c r="L129" s="266">
        <v>1.1499999999999999</v>
      </c>
      <c r="M129" s="265">
        <v>3.15</v>
      </c>
      <c r="N129" s="266">
        <v>46.99</v>
      </c>
      <c r="O129" s="269">
        <v>148.02000000000001</v>
      </c>
      <c r="AE129" s="230"/>
      <c r="AF129" s="230"/>
      <c r="AG129" s="230"/>
      <c r="AI129" s="229" t="s">
        <v>50</v>
      </c>
      <c r="AL129" s="230"/>
    </row>
    <row r="130" spans="1:38" customFormat="1" ht="15" x14ac:dyDescent="0.25">
      <c r="A130" s="270"/>
      <c r="B130" s="262"/>
      <c r="C130" s="261"/>
      <c r="D130" s="507" t="s">
        <v>53</v>
      </c>
      <c r="E130" s="507"/>
      <c r="F130" s="507"/>
      <c r="G130" s="263" t="s">
        <v>54</v>
      </c>
      <c r="H130" s="280">
        <v>1280</v>
      </c>
      <c r="I130" s="266">
        <v>1.1499999999999999</v>
      </c>
      <c r="J130" s="293">
        <v>8.8320000000000007</v>
      </c>
      <c r="K130" s="272"/>
      <c r="L130" s="264"/>
      <c r="M130" s="272"/>
      <c r="N130" s="264"/>
      <c r="O130" s="273"/>
      <c r="AE130" s="230"/>
      <c r="AF130" s="230"/>
      <c r="AG130" s="230"/>
      <c r="AJ130" s="229" t="s">
        <v>53</v>
      </c>
      <c r="AL130" s="230"/>
    </row>
    <row r="131" spans="1:38" customFormat="1" ht="15" x14ac:dyDescent="0.25">
      <c r="A131" s="270"/>
      <c r="B131" s="262"/>
      <c r="C131" s="261"/>
      <c r="D131" s="507" t="s">
        <v>55</v>
      </c>
      <c r="E131" s="507"/>
      <c r="F131" s="507"/>
      <c r="G131" s="263" t="s">
        <v>54</v>
      </c>
      <c r="H131" s="281">
        <v>36.4</v>
      </c>
      <c r="I131" s="266">
        <v>1.1499999999999999</v>
      </c>
      <c r="J131" s="271">
        <v>0.25115999999999999</v>
      </c>
      <c r="K131" s="272"/>
      <c r="L131" s="264"/>
      <c r="M131" s="272"/>
      <c r="N131" s="264"/>
      <c r="O131" s="273"/>
      <c r="AE131" s="230"/>
      <c r="AF131" s="230"/>
      <c r="AG131" s="230"/>
      <c r="AJ131" s="229" t="s">
        <v>55</v>
      </c>
      <c r="AL131" s="230"/>
    </row>
    <row r="132" spans="1:38" customFormat="1" ht="15" x14ac:dyDescent="0.25">
      <c r="A132" s="274"/>
      <c r="B132" s="263"/>
      <c r="C132" s="261"/>
      <c r="D132" s="513" t="s">
        <v>56</v>
      </c>
      <c r="E132" s="513"/>
      <c r="F132" s="513"/>
      <c r="G132" s="275"/>
      <c r="H132" s="276"/>
      <c r="I132" s="276"/>
      <c r="J132" s="276"/>
      <c r="K132" s="277">
        <v>13879.91</v>
      </c>
      <c r="L132" s="276"/>
      <c r="M132" s="278">
        <v>95.77</v>
      </c>
      <c r="N132" s="276"/>
      <c r="O132" s="279">
        <v>3634.17</v>
      </c>
      <c r="AE132" s="230"/>
      <c r="AF132" s="230"/>
      <c r="AG132" s="230"/>
      <c r="AK132" s="229" t="s">
        <v>56</v>
      </c>
      <c r="AL132" s="230"/>
    </row>
    <row r="133" spans="1:38" customFormat="1" ht="15" x14ac:dyDescent="0.25">
      <c r="A133" s="270"/>
      <c r="B133" s="262"/>
      <c r="C133" s="261"/>
      <c r="D133" s="507" t="s">
        <v>57</v>
      </c>
      <c r="E133" s="507"/>
      <c r="F133" s="507"/>
      <c r="G133" s="263"/>
      <c r="H133" s="264"/>
      <c r="I133" s="264"/>
      <c r="J133" s="264"/>
      <c r="K133" s="272"/>
      <c r="L133" s="264"/>
      <c r="M133" s="265">
        <v>72.66</v>
      </c>
      <c r="N133" s="264"/>
      <c r="O133" s="267">
        <v>3414.29</v>
      </c>
      <c r="AE133" s="230"/>
      <c r="AF133" s="230"/>
      <c r="AG133" s="230"/>
      <c r="AJ133" s="229" t="s">
        <v>57</v>
      </c>
      <c r="AL133" s="230"/>
    </row>
    <row r="134" spans="1:38" customFormat="1" ht="33.75" x14ac:dyDescent="0.25">
      <c r="A134" s="270"/>
      <c r="B134" s="262"/>
      <c r="C134" s="261" t="s">
        <v>240</v>
      </c>
      <c r="D134" s="507" t="s">
        <v>241</v>
      </c>
      <c r="E134" s="507"/>
      <c r="F134" s="507"/>
      <c r="G134" s="263" t="s">
        <v>58</v>
      </c>
      <c r="H134" s="280">
        <v>109</v>
      </c>
      <c r="I134" s="264"/>
      <c r="J134" s="280">
        <v>109</v>
      </c>
      <c r="K134" s="272"/>
      <c r="L134" s="264"/>
      <c r="M134" s="265">
        <v>79.2</v>
      </c>
      <c r="N134" s="264"/>
      <c r="O134" s="267">
        <v>3721.58</v>
      </c>
      <c r="AE134" s="230"/>
      <c r="AF134" s="230"/>
      <c r="AG134" s="230"/>
      <c r="AJ134" s="229" t="s">
        <v>241</v>
      </c>
      <c r="AL134" s="230"/>
    </row>
    <row r="135" spans="1:38" customFormat="1" ht="56.25" x14ac:dyDescent="0.25">
      <c r="A135" s="270"/>
      <c r="B135" s="262"/>
      <c r="C135" s="261" t="s">
        <v>242</v>
      </c>
      <c r="D135" s="507" t="s">
        <v>243</v>
      </c>
      <c r="E135" s="507"/>
      <c r="F135" s="507"/>
      <c r="G135" s="263" t="s">
        <v>58</v>
      </c>
      <c r="H135" s="280">
        <v>65</v>
      </c>
      <c r="I135" s="266">
        <v>0.85</v>
      </c>
      <c r="J135" s="266">
        <v>55.25</v>
      </c>
      <c r="K135" s="272"/>
      <c r="L135" s="264"/>
      <c r="M135" s="265">
        <v>40.14</v>
      </c>
      <c r="N135" s="264"/>
      <c r="O135" s="267">
        <v>1886.4</v>
      </c>
      <c r="AE135" s="230"/>
      <c r="AF135" s="230"/>
      <c r="AG135" s="230"/>
      <c r="AJ135" s="229" t="s">
        <v>243</v>
      </c>
      <c r="AL135" s="230"/>
    </row>
    <row r="136" spans="1:38" customFormat="1" ht="15" x14ac:dyDescent="0.25">
      <c r="A136" s="259"/>
      <c r="B136" s="282"/>
      <c r="C136" s="283"/>
      <c r="D136" s="511" t="s">
        <v>59</v>
      </c>
      <c r="E136" s="511"/>
      <c r="F136" s="511"/>
      <c r="G136" s="255"/>
      <c r="H136" s="284"/>
      <c r="I136" s="284"/>
      <c r="J136" s="284"/>
      <c r="K136" s="285"/>
      <c r="L136" s="284"/>
      <c r="M136" s="286">
        <v>215.11</v>
      </c>
      <c r="N136" s="276"/>
      <c r="O136" s="287">
        <v>9242.15</v>
      </c>
      <c r="AE136" s="230"/>
      <c r="AF136" s="230"/>
      <c r="AG136" s="230"/>
      <c r="AL136" s="230" t="s">
        <v>59</v>
      </c>
    </row>
    <row r="137" spans="1:38" customFormat="1" ht="45" x14ac:dyDescent="0.25">
      <c r="A137" s="254" t="s">
        <v>75</v>
      </c>
      <c r="B137" s="255" t="s">
        <v>75</v>
      </c>
      <c r="C137" s="256" t="s">
        <v>314</v>
      </c>
      <c r="D137" s="512" t="s">
        <v>438</v>
      </c>
      <c r="E137" s="512"/>
      <c r="F137" s="512"/>
      <c r="G137" s="255" t="s">
        <v>315</v>
      </c>
      <c r="H137" s="255">
        <v>0.06</v>
      </c>
      <c r="I137" s="255" t="s">
        <v>41</v>
      </c>
      <c r="J137" s="255" t="s">
        <v>439</v>
      </c>
      <c r="K137" s="257"/>
      <c r="L137" s="255"/>
      <c r="M137" s="257"/>
      <c r="N137" s="255"/>
      <c r="O137" s="258"/>
      <c r="AE137" s="230"/>
      <c r="AF137" s="230"/>
      <c r="AG137" s="230" t="s">
        <v>438</v>
      </c>
      <c r="AL137" s="230"/>
    </row>
    <row r="138" spans="1:38" customFormat="1" ht="33.75" x14ac:dyDescent="0.25">
      <c r="A138" s="259"/>
      <c r="B138" s="260"/>
      <c r="C138" s="261" t="s">
        <v>110</v>
      </c>
      <c r="D138" s="514" t="s">
        <v>305</v>
      </c>
      <c r="E138" s="514"/>
      <c r="F138" s="514"/>
      <c r="G138" s="514"/>
      <c r="H138" s="514"/>
      <c r="I138" s="514"/>
      <c r="J138" s="514"/>
      <c r="K138" s="514"/>
      <c r="L138" s="514"/>
      <c r="M138" s="514"/>
      <c r="N138" s="514"/>
      <c r="O138" s="515"/>
      <c r="AE138" s="230"/>
      <c r="AF138" s="230"/>
      <c r="AG138" s="230"/>
      <c r="AH138" s="229" t="s">
        <v>305</v>
      </c>
      <c r="AL138" s="230"/>
    </row>
    <row r="139" spans="1:38" customFormat="1" ht="57" x14ac:dyDescent="0.25">
      <c r="A139" s="259"/>
      <c r="B139" s="260"/>
      <c r="C139" s="261" t="s">
        <v>45</v>
      </c>
      <c r="D139" s="514" t="s">
        <v>46</v>
      </c>
      <c r="E139" s="514"/>
      <c r="F139" s="514"/>
      <c r="G139" s="514"/>
      <c r="H139" s="514"/>
      <c r="I139" s="514"/>
      <c r="J139" s="514"/>
      <c r="K139" s="514"/>
      <c r="L139" s="514"/>
      <c r="M139" s="514"/>
      <c r="N139" s="514"/>
      <c r="O139" s="515"/>
      <c r="AE139" s="230"/>
      <c r="AF139" s="230"/>
      <c r="AG139" s="230"/>
      <c r="AH139" s="229" t="s">
        <v>46</v>
      </c>
      <c r="AL139" s="230"/>
    </row>
    <row r="140" spans="1:38" customFormat="1" ht="15" x14ac:dyDescent="0.25">
      <c r="A140" s="259"/>
      <c r="B140" s="262"/>
      <c r="C140" s="261" t="s">
        <v>41</v>
      </c>
      <c r="D140" s="507" t="s">
        <v>47</v>
      </c>
      <c r="E140" s="507"/>
      <c r="F140" s="507"/>
      <c r="G140" s="263"/>
      <c r="H140" s="264"/>
      <c r="I140" s="264"/>
      <c r="J140" s="264"/>
      <c r="K140" s="265">
        <v>777.45</v>
      </c>
      <c r="L140" s="293">
        <v>0.80500000000000005</v>
      </c>
      <c r="M140" s="265">
        <v>37.549999999999997</v>
      </c>
      <c r="N140" s="266">
        <v>46.99</v>
      </c>
      <c r="O140" s="267">
        <v>1764.47</v>
      </c>
      <c r="AE140" s="230"/>
      <c r="AF140" s="230"/>
      <c r="AG140" s="230"/>
      <c r="AI140" s="229" t="s">
        <v>47</v>
      </c>
      <c r="AL140" s="230"/>
    </row>
    <row r="141" spans="1:38" customFormat="1" ht="15" x14ac:dyDescent="0.25">
      <c r="A141" s="259"/>
      <c r="B141" s="262"/>
      <c r="C141" s="261" t="s">
        <v>25</v>
      </c>
      <c r="D141" s="507" t="s">
        <v>48</v>
      </c>
      <c r="E141" s="507"/>
      <c r="F141" s="507"/>
      <c r="G141" s="263"/>
      <c r="H141" s="264"/>
      <c r="I141" s="264"/>
      <c r="J141" s="264"/>
      <c r="K141" s="265">
        <v>119.74</v>
      </c>
      <c r="L141" s="293">
        <v>0.80500000000000005</v>
      </c>
      <c r="M141" s="265">
        <v>5.78</v>
      </c>
      <c r="N141" s="266">
        <v>14.01</v>
      </c>
      <c r="O141" s="269">
        <v>80.98</v>
      </c>
      <c r="AE141" s="230"/>
      <c r="AF141" s="230"/>
      <c r="AG141" s="230"/>
      <c r="AI141" s="229" t="s">
        <v>48</v>
      </c>
      <c r="AL141" s="230"/>
    </row>
    <row r="142" spans="1:38" customFormat="1" ht="15" x14ac:dyDescent="0.25">
      <c r="A142" s="259"/>
      <c r="B142" s="262"/>
      <c r="C142" s="261" t="s">
        <v>49</v>
      </c>
      <c r="D142" s="507" t="s">
        <v>50</v>
      </c>
      <c r="E142" s="507"/>
      <c r="F142" s="507"/>
      <c r="G142" s="263"/>
      <c r="H142" s="264"/>
      <c r="I142" s="264"/>
      <c r="J142" s="264"/>
      <c r="K142" s="265">
        <v>7.54</v>
      </c>
      <c r="L142" s="293">
        <v>0.80500000000000005</v>
      </c>
      <c r="M142" s="265">
        <v>0.36</v>
      </c>
      <c r="N142" s="266">
        <v>46.99</v>
      </c>
      <c r="O142" s="269">
        <v>16.920000000000002</v>
      </c>
      <c r="AE142" s="230"/>
      <c r="AF142" s="230"/>
      <c r="AG142" s="230"/>
      <c r="AI142" s="229" t="s">
        <v>50</v>
      </c>
      <c r="AL142" s="230"/>
    </row>
    <row r="143" spans="1:38" customFormat="1" ht="15" x14ac:dyDescent="0.25">
      <c r="A143" s="259"/>
      <c r="B143" s="262"/>
      <c r="C143" s="261" t="s">
        <v>51</v>
      </c>
      <c r="D143" s="507" t="s">
        <v>52</v>
      </c>
      <c r="E143" s="507"/>
      <c r="F143" s="507"/>
      <c r="G143" s="263"/>
      <c r="H143" s="264"/>
      <c r="I143" s="264"/>
      <c r="J143" s="264"/>
      <c r="K143" s="265">
        <v>84</v>
      </c>
      <c r="L143" s="280">
        <v>0</v>
      </c>
      <c r="M143" s="265">
        <v>0</v>
      </c>
      <c r="N143" s="266">
        <v>8.75</v>
      </c>
      <c r="O143" s="273"/>
      <c r="AE143" s="230"/>
      <c r="AF143" s="230"/>
      <c r="AG143" s="230"/>
      <c r="AI143" s="229" t="s">
        <v>52</v>
      </c>
      <c r="AL143" s="230"/>
    </row>
    <row r="144" spans="1:38" customFormat="1" ht="15" x14ac:dyDescent="0.25">
      <c r="A144" s="270"/>
      <c r="B144" s="262"/>
      <c r="C144" s="261"/>
      <c r="D144" s="507" t="s">
        <v>53</v>
      </c>
      <c r="E144" s="507"/>
      <c r="F144" s="507"/>
      <c r="G144" s="263" t="s">
        <v>54</v>
      </c>
      <c r="H144" s="266">
        <v>84.69</v>
      </c>
      <c r="I144" s="293">
        <v>0.80500000000000005</v>
      </c>
      <c r="J144" s="289">
        <v>4.0905269999999998</v>
      </c>
      <c r="K144" s="272"/>
      <c r="L144" s="264"/>
      <c r="M144" s="272"/>
      <c r="N144" s="264"/>
      <c r="O144" s="273"/>
      <c r="AE144" s="230"/>
      <c r="AF144" s="230"/>
      <c r="AG144" s="230"/>
      <c r="AJ144" s="229" t="s">
        <v>53</v>
      </c>
      <c r="AL144" s="230"/>
    </row>
    <row r="145" spans="1:38" customFormat="1" ht="15" x14ac:dyDescent="0.25">
      <c r="A145" s="270"/>
      <c r="B145" s="262"/>
      <c r="C145" s="261"/>
      <c r="D145" s="507" t="s">
        <v>55</v>
      </c>
      <c r="E145" s="507"/>
      <c r="F145" s="507"/>
      <c r="G145" s="263" t="s">
        <v>54</v>
      </c>
      <c r="H145" s="266">
        <v>0.65</v>
      </c>
      <c r="I145" s="293">
        <v>0.80500000000000005</v>
      </c>
      <c r="J145" s="289">
        <v>3.1394999999999999E-2</v>
      </c>
      <c r="K145" s="272"/>
      <c r="L145" s="264"/>
      <c r="M145" s="272"/>
      <c r="N145" s="264"/>
      <c r="O145" s="273"/>
      <c r="AE145" s="230"/>
      <c r="AF145" s="230"/>
      <c r="AG145" s="230"/>
      <c r="AJ145" s="229" t="s">
        <v>55</v>
      </c>
      <c r="AL145" s="230"/>
    </row>
    <row r="146" spans="1:38" customFormat="1" ht="15" x14ac:dyDescent="0.25">
      <c r="A146" s="274"/>
      <c r="B146" s="263"/>
      <c r="C146" s="261"/>
      <c r="D146" s="513" t="s">
        <v>56</v>
      </c>
      <c r="E146" s="513"/>
      <c r="F146" s="513"/>
      <c r="G146" s="275"/>
      <c r="H146" s="276"/>
      <c r="I146" s="276"/>
      <c r="J146" s="276"/>
      <c r="K146" s="278">
        <v>981.19</v>
      </c>
      <c r="L146" s="276"/>
      <c r="M146" s="278">
        <v>43.33</v>
      </c>
      <c r="N146" s="276"/>
      <c r="O146" s="279">
        <v>1845.45</v>
      </c>
      <c r="AE146" s="230"/>
      <c r="AF146" s="230"/>
      <c r="AG146" s="230"/>
      <c r="AK146" s="229" t="s">
        <v>56</v>
      </c>
      <c r="AL146" s="230"/>
    </row>
    <row r="147" spans="1:38" customFormat="1" ht="15" x14ac:dyDescent="0.25">
      <c r="A147" s="270"/>
      <c r="B147" s="262"/>
      <c r="C147" s="261"/>
      <c r="D147" s="507" t="s">
        <v>57</v>
      </c>
      <c r="E147" s="507"/>
      <c r="F147" s="507"/>
      <c r="G147" s="263"/>
      <c r="H147" s="264"/>
      <c r="I147" s="264"/>
      <c r="J147" s="264"/>
      <c r="K147" s="272"/>
      <c r="L147" s="264"/>
      <c r="M147" s="265">
        <v>37.909999999999997</v>
      </c>
      <c r="N147" s="264"/>
      <c r="O147" s="267">
        <v>1781.39</v>
      </c>
      <c r="AE147" s="230"/>
      <c r="AF147" s="230"/>
      <c r="AG147" s="230"/>
      <c r="AJ147" s="229" t="s">
        <v>57</v>
      </c>
      <c r="AL147" s="230"/>
    </row>
    <row r="148" spans="1:38" customFormat="1" ht="45.75" x14ac:dyDescent="0.25">
      <c r="A148" s="270"/>
      <c r="B148" s="262"/>
      <c r="C148" s="261" t="s">
        <v>316</v>
      </c>
      <c r="D148" s="507" t="s">
        <v>317</v>
      </c>
      <c r="E148" s="507"/>
      <c r="F148" s="507"/>
      <c r="G148" s="263" t="s">
        <v>58</v>
      </c>
      <c r="H148" s="280">
        <v>103</v>
      </c>
      <c r="I148" s="264"/>
      <c r="J148" s="280">
        <v>103</v>
      </c>
      <c r="K148" s="272"/>
      <c r="L148" s="264"/>
      <c r="M148" s="265">
        <v>39.049999999999997</v>
      </c>
      <c r="N148" s="264"/>
      <c r="O148" s="267">
        <v>1834.83</v>
      </c>
      <c r="AE148" s="230"/>
      <c r="AF148" s="230"/>
      <c r="AG148" s="230"/>
      <c r="AJ148" s="229" t="s">
        <v>317</v>
      </c>
      <c r="AL148" s="230"/>
    </row>
    <row r="149" spans="1:38" customFormat="1" ht="45.75" x14ac:dyDescent="0.25">
      <c r="A149" s="270"/>
      <c r="B149" s="262"/>
      <c r="C149" s="261" t="s">
        <v>318</v>
      </c>
      <c r="D149" s="507" t="s">
        <v>319</v>
      </c>
      <c r="E149" s="507"/>
      <c r="F149" s="507"/>
      <c r="G149" s="263" t="s">
        <v>58</v>
      </c>
      <c r="H149" s="280">
        <v>59</v>
      </c>
      <c r="I149" s="264"/>
      <c r="J149" s="280">
        <v>59</v>
      </c>
      <c r="K149" s="272"/>
      <c r="L149" s="264"/>
      <c r="M149" s="265">
        <v>22.37</v>
      </c>
      <c r="N149" s="264"/>
      <c r="O149" s="267">
        <v>1051.02</v>
      </c>
      <c r="AE149" s="230"/>
      <c r="AF149" s="230"/>
      <c r="AG149" s="230"/>
      <c r="AJ149" s="229" t="s">
        <v>319</v>
      </c>
      <c r="AL149" s="230"/>
    </row>
    <row r="150" spans="1:38" customFormat="1" ht="15" x14ac:dyDescent="0.25">
      <c r="A150" s="259"/>
      <c r="B150" s="282"/>
      <c r="C150" s="283"/>
      <c r="D150" s="511" t="s">
        <v>59</v>
      </c>
      <c r="E150" s="511"/>
      <c r="F150" s="511"/>
      <c r="G150" s="255"/>
      <c r="H150" s="284"/>
      <c r="I150" s="284"/>
      <c r="J150" s="284"/>
      <c r="K150" s="285"/>
      <c r="L150" s="284"/>
      <c r="M150" s="286">
        <v>104.75</v>
      </c>
      <c r="N150" s="276"/>
      <c r="O150" s="287">
        <v>4731.3</v>
      </c>
      <c r="AE150" s="230"/>
      <c r="AF150" s="230"/>
      <c r="AG150" s="230"/>
      <c r="AL150" s="230" t="s">
        <v>59</v>
      </c>
    </row>
    <row r="151" spans="1:38" customFormat="1" ht="57" x14ac:dyDescent="0.25">
      <c r="A151" s="254" t="s">
        <v>87</v>
      </c>
      <c r="B151" s="255" t="s">
        <v>87</v>
      </c>
      <c r="C151" s="256" t="s">
        <v>226</v>
      </c>
      <c r="D151" s="512" t="s">
        <v>440</v>
      </c>
      <c r="E151" s="512"/>
      <c r="F151" s="512"/>
      <c r="G151" s="255" t="s">
        <v>60</v>
      </c>
      <c r="H151" s="255">
        <v>3.0249999999999999E-2</v>
      </c>
      <c r="I151" s="255" t="s">
        <v>41</v>
      </c>
      <c r="J151" s="255" t="s">
        <v>441</v>
      </c>
      <c r="K151" s="257"/>
      <c r="L151" s="255"/>
      <c r="M151" s="257"/>
      <c r="N151" s="255"/>
      <c r="O151" s="258"/>
      <c r="AE151" s="230"/>
      <c r="AF151" s="230"/>
      <c r="AG151" s="230" t="s">
        <v>440</v>
      </c>
      <c r="AL151" s="230"/>
    </row>
    <row r="152" spans="1:38" customFormat="1" ht="57" x14ac:dyDescent="0.25">
      <c r="A152" s="259"/>
      <c r="B152" s="260"/>
      <c r="C152" s="261" t="s">
        <v>45</v>
      </c>
      <c r="D152" s="514" t="s">
        <v>46</v>
      </c>
      <c r="E152" s="514"/>
      <c r="F152" s="514"/>
      <c r="G152" s="514"/>
      <c r="H152" s="514"/>
      <c r="I152" s="514"/>
      <c r="J152" s="514"/>
      <c r="K152" s="514"/>
      <c r="L152" s="514"/>
      <c r="M152" s="514"/>
      <c r="N152" s="514"/>
      <c r="O152" s="515"/>
      <c r="AE152" s="230"/>
      <c r="AF152" s="230"/>
      <c r="AG152" s="230"/>
      <c r="AH152" s="229" t="s">
        <v>46</v>
      </c>
      <c r="AL152" s="230"/>
    </row>
    <row r="153" spans="1:38" customFormat="1" ht="15" x14ac:dyDescent="0.25">
      <c r="A153" s="259"/>
      <c r="B153" s="262"/>
      <c r="C153" s="261" t="s">
        <v>41</v>
      </c>
      <c r="D153" s="507" t="s">
        <v>47</v>
      </c>
      <c r="E153" s="507"/>
      <c r="F153" s="507"/>
      <c r="G153" s="263"/>
      <c r="H153" s="264"/>
      <c r="I153" s="264"/>
      <c r="J153" s="264"/>
      <c r="K153" s="265">
        <v>103.12</v>
      </c>
      <c r="L153" s="266">
        <v>1.1499999999999999</v>
      </c>
      <c r="M153" s="265">
        <v>3.59</v>
      </c>
      <c r="N153" s="266">
        <v>46.99</v>
      </c>
      <c r="O153" s="269">
        <v>168.69</v>
      </c>
      <c r="AE153" s="230"/>
      <c r="AF153" s="230"/>
      <c r="AG153" s="230"/>
      <c r="AI153" s="229" t="s">
        <v>47</v>
      </c>
      <c r="AL153" s="230"/>
    </row>
    <row r="154" spans="1:38" customFormat="1" ht="15" x14ac:dyDescent="0.25">
      <c r="A154" s="259"/>
      <c r="B154" s="262"/>
      <c r="C154" s="261" t="s">
        <v>25</v>
      </c>
      <c r="D154" s="507" t="s">
        <v>48</v>
      </c>
      <c r="E154" s="507"/>
      <c r="F154" s="507"/>
      <c r="G154" s="263"/>
      <c r="H154" s="264"/>
      <c r="I154" s="264"/>
      <c r="J154" s="264"/>
      <c r="K154" s="265">
        <v>407.65</v>
      </c>
      <c r="L154" s="266">
        <v>1.1499999999999999</v>
      </c>
      <c r="M154" s="265">
        <v>14.18</v>
      </c>
      <c r="N154" s="266">
        <v>14.01</v>
      </c>
      <c r="O154" s="269">
        <v>198.66</v>
      </c>
      <c r="AE154" s="230"/>
      <c r="AF154" s="230"/>
      <c r="AG154" s="230"/>
      <c r="AI154" s="229" t="s">
        <v>48</v>
      </c>
      <c r="AL154" s="230"/>
    </row>
    <row r="155" spans="1:38" customFormat="1" ht="15" x14ac:dyDescent="0.25">
      <c r="A155" s="259"/>
      <c r="B155" s="262"/>
      <c r="C155" s="261" t="s">
        <v>49</v>
      </c>
      <c r="D155" s="507" t="s">
        <v>50</v>
      </c>
      <c r="E155" s="507"/>
      <c r="F155" s="507"/>
      <c r="G155" s="263"/>
      <c r="H155" s="264"/>
      <c r="I155" s="264"/>
      <c r="J155" s="264"/>
      <c r="K155" s="265">
        <v>50.3</v>
      </c>
      <c r="L155" s="266">
        <v>1.1499999999999999</v>
      </c>
      <c r="M155" s="265">
        <v>1.75</v>
      </c>
      <c r="N155" s="266">
        <v>46.99</v>
      </c>
      <c r="O155" s="269">
        <v>82.23</v>
      </c>
      <c r="AE155" s="230"/>
      <c r="AF155" s="230"/>
      <c r="AG155" s="230"/>
      <c r="AI155" s="229" t="s">
        <v>50</v>
      </c>
      <c r="AL155" s="230"/>
    </row>
    <row r="156" spans="1:38" customFormat="1" ht="15" x14ac:dyDescent="0.25">
      <c r="A156" s="270"/>
      <c r="B156" s="262"/>
      <c r="C156" s="261"/>
      <c r="D156" s="507" t="s">
        <v>53</v>
      </c>
      <c r="E156" s="507"/>
      <c r="F156" s="507"/>
      <c r="G156" s="263" t="s">
        <v>54</v>
      </c>
      <c r="H156" s="266">
        <v>13.22</v>
      </c>
      <c r="I156" s="266">
        <v>1.1499999999999999</v>
      </c>
      <c r="J156" s="291">
        <v>0.45989079999999999</v>
      </c>
      <c r="K156" s="272"/>
      <c r="L156" s="264"/>
      <c r="M156" s="272"/>
      <c r="N156" s="264"/>
      <c r="O156" s="273"/>
      <c r="AE156" s="230"/>
      <c r="AF156" s="230"/>
      <c r="AG156" s="230"/>
      <c r="AJ156" s="229" t="s">
        <v>53</v>
      </c>
      <c r="AL156" s="230"/>
    </row>
    <row r="157" spans="1:38" customFormat="1" ht="15" x14ac:dyDescent="0.25">
      <c r="A157" s="270"/>
      <c r="B157" s="262"/>
      <c r="C157" s="261"/>
      <c r="D157" s="507" t="s">
        <v>55</v>
      </c>
      <c r="E157" s="507"/>
      <c r="F157" s="507"/>
      <c r="G157" s="263" t="s">
        <v>54</v>
      </c>
      <c r="H157" s="266">
        <v>3.79</v>
      </c>
      <c r="I157" s="266">
        <v>1.1499999999999999</v>
      </c>
      <c r="J157" s="291">
        <v>0.13184460000000001</v>
      </c>
      <c r="K157" s="272"/>
      <c r="L157" s="264"/>
      <c r="M157" s="272"/>
      <c r="N157" s="264"/>
      <c r="O157" s="273"/>
      <c r="AE157" s="230"/>
      <c r="AF157" s="230"/>
      <c r="AG157" s="230"/>
      <c r="AJ157" s="229" t="s">
        <v>55</v>
      </c>
      <c r="AL157" s="230"/>
    </row>
    <row r="158" spans="1:38" customFormat="1" ht="15" x14ac:dyDescent="0.25">
      <c r="A158" s="274"/>
      <c r="B158" s="263"/>
      <c r="C158" s="261"/>
      <c r="D158" s="513" t="s">
        <v>56</v>
      </c>
      <c r="E158" s="513"/>
      <c r="F158" s="513"/>
      <c r="G158" s="275"/>
      <c r="H158" s="276"/>
      <c r="I158" s="276"/>
      <c r="J158" s="276"/>
      <c r="K158" s="278">
        <v>510.77</v>
      </c>
      <c r="L158" s="276"/>
      <c r="M158" s="278">
        <v>17.77</v>
      </c>
      <c r="N158" s="276"/>
      <c r="O158" s="290">
        <v>367.35</v>
      </c>
      <c r="AE158" s="230"/>
      <c r="AF158" s="230"/>
      <c r="AG158" s="230"/>
      <c r="AK158" s="229" t="s">
        <v>56</v>
      </c>
      <c r="AL158" s="230"/>
    </row>
    <row r="159" spans="1:38" customFormat="1" ht="15" x14ac:dyDescent="0.25">
      <c r="A159" s="270"/>
      <c r="B159" s="262"/>
      <c r="C159" s="261"/>
      <c r="D159" s="507" t="s">
        <v>57</v>
      </c>
      <c r="E159" s="507"/>
      <c r="F159" s="507"/>
      <c r="G159" s="263"/>
      <c r="H159" s="264"/>
      <c r="I159" s="264"/>
      <c r="J159" s="264"/>
      <c r="K159" s="272"/>
      <c r="L159" s="264"/>
      <c r="M159" s="265">
        <v>5.34</v>
      </c>
      <c r="N159" s="264"/>
      <c r="O159" s="269">
        <v>250.92</v>
      </c>
      <c r="AE159" s="230"/>
      <c r="AF159" s="230"/>
      <c r="AG159" s="230"/>
      <c r="AJ159" s="229" t="s">
        <v>57</v>
      </c>
      <c r="AL159" s="230"/>
    </row>
    <row r="160" spans="1:38" customFormat="1" ht="56.25" x14ac:dyDescent="0.25">
      <c r="A160" s="270"/>
      <c r="B160" s="262"/>
      <c r="C160" s="261" t="s">
        <v>222</v>
      </c>
      <c r="D160" s="507" t="s">
        <v>223</v>
      </c>
      <c r="E160" s="507"/>
      <c r="F160" s="507"/>
      <c r="G160" s="263" t="s">
        <v>58</v>
      </c>
      <c r="H160" s="280">
        <v>147</v>
      </c>
      <c r="I160" s="264"/>
      <c r="J160" s="280">
        <v>147</v>
      </c>
      <c r="K160" s="272"/>
      <c r="L160" s="264"/>
      <c r="M160" s="265">
        <v>7.85</v>
      </c>
      <c r="N160" s="264"/>
      <c r="O160" s="269">
        <v>368.85</v>
      </c>
      <c r="AE160" s="230"/>
      <c r="AF160" s="230"/>
      <c r="AG160" s="230"/>
      <c r="AJ160" s="229" t="s">
        <v>223</v>
      </c>
      <c r="AL160" s="230"/>
    </row>
    <row r="161" spans="1:38" customFormat="1" ht="78.75" x14ac:dyDescent="0.25">
      <c r="A161" s="270"/>
      <c r="B161" s="262"/>
      <c r="C161" s="261" t="s">
        <v>224</v>
      </c>
      <c r="D161" s="507" t="s">
        <v>225</v>
      </c>
      <c r="E161" s="507"/>
      <c r="F161" s="507"/>
      <c r="G161" s="263" t="s">
        <v>58</v>
      </c>
      <c r="H161" s="280">
        <v>134</v>
      </c>
      <c r="I161" s="266">
        <v>0.85</v>
      </c>
      <c r="J161" s="281">
        <v>113.9</v>
      </c>
      <c r="K161" s="272"/>
      <c r="L161" s="264"/>
      <c r="M161" s="265">
        <v>6.08</v>
      </c>
      <c r="N161" s="264"/>
      <c r="O161" s="269">
        <v>285.8</v>
      </c>
      <c r="AE161" s="230"/>
      <c r="AF161" s="230"/>
      <c r="AG161" s="230"/>
      <c r="AJ161" s="229" t="s">
        <v>225</v>
      </c>
      <c r="AL161" s="230"/>
    </row>
    <row r="162" spans="1:38" customFormat="1" ht="15" x14ac:dyDescent="0.25">
      <c r="A162" s="259"/>
      <c r="B162" s="282"/>
      <c r="C162" s="283"/>
      <c r="D162" s="511" t="s">
        <v>59</v>
      </c>
      <c r="E162" s="511"/>
      <c r="F162" s="511"/>
      <c r="G162" s="255"/>
      <c r="H162" s="284"/>
      <c r="I162" s="284"/>
      <c r="J162" s="284"/>
      <c r="K162" s="285"/>
      <c r="L162" s="284"/>
      <c r="M162" s="286">
        <v>31.7</v>
      </c>
      <c r="N162" s="276"/>
      <c r="O162" s="287">
        <v>1022</v>
      </c>
      <c r="AE162" s="230"/>
      <c r="AF162" s="230"/>
      <c r="AG162" s="230"/>
      <c r="AL162" s="230" t="s">
        <v>59</v>
      </c>
    </row>
    <row r="163" spans="1:38" customFormat="1" ht="68.25" x14ac:dyDescent="0.25">
      <c r="A163" s="254" t="s">
        <v>92</v>
      </c>
      <c r="B163" s="255" t="s">
        <v>92</v>
      </c>
      <c r="C163" s="256" t="s">
        <v>429</v>
      </c>
      <c r="D163" s="512" t="s">
        <v>442</v>
      </c>
      <c r="E163" s="512"/>
      <c r="F163" s="512"/>
      <c r="G163" s="255" t="s">
        <v>60</v>
      </c>
      <c r="H163" s="255">
        <v>3.0249999999999999E-2</v>
      </c>
      <c r="I163" s="255" t="s">
        <v>41</v>
      </c>
      <c r="J163" s="255" t="s">
        <v>441</v>
      </c>
      <c r="K163" s="257"/>
      <c r="L163" s="255"/>
      <c r="M163" s="257"/>
      <c r="N163" s="255"/>
      <c r="O163" s="258"/>
      <c r="AE163" s="230"/>
      <c r="AF163" s="230"/>
      <c r="AG163" s="230" t="s">
        <v>442</v>
      </c>
      <c r="AL163" s="230"/>
    </row>
    <row r="164" spans="1:38" customFormat="1" ht="57" x14ac:dyDescent="0.25">
      <c r="A164" s="259"/>
      <c r="B164" s="260"/>
      <c r="C164" s="261" t="s">
        <v>45</v>
      </c>
      <c r="D164" s="514" t="s">
        <v>46</v>
      </c>
      <c r="E164" s="514"/>
      <c r="F164" s="514"/>
      <c r="G164" s="514"/>
      <c r="H164" s="514"/>
      <c r="I164" s="514"/>
      <c r="J164" s="514"/>
      <c r="K164" s="514"/>
      <c r="L164" s="514"/>
      <c r="M164" s="514"/>
      <c r="N164" s="514"/>
      <c r="O164" s="515"/>
      <c r="AE164" s="230"/>
      <c r="AF164" s="230"/>
      <c r="AG164" s="230"/>
      <c r="AH164" s="229" t="s">
        <v>46</v>
      </c>
      <c r="AL164" s="230"/>
    </row>
    <row r="165" spans="1:38" customFormat="1" ht="15" x14ac:dyDescent="0.25">
      <c r="A165" s="259"/>
      <c r="B165" s="262"/>
      <c r="C165" s="261" t="s">
        <v>41</v>
      </c>
      <c r="D165" s="507" t="s">
        <v>47</v>
      </c>
      <c r="E165" s="507"/>
      <c r="F165" s="507"/>
      <c r="G165" s="263"/>
      <c r="H165" s="264"/>
      <c r="I165" s="264"/>
      <c r="J165" s="264"/>
      <c r="K165" s="268">
        <v>2184</v>
      </c>
      <c r="L165" s="266">
        <v>1.1499999999999999</v>
      </c>
      <c r="M165" s="265">
        <v>75.98</v>
      </c>
      <c r="N165" s="266">
        <v>46.99</v>
      </c>
      <c r="O165" s="267">
        <v>3570.3</v>
      </c>
      <c r="AE165" s="230"/>
      <c r="AF165" s="230"/>
      <c r="AG165" s="230"/>
      <c r="AI165" s="229" t="s">
        <v>47</v>
      </c>
      <c r="AL165" s="230"/>
    </row>
    <row r="166" spans="1:38" customFormat="1" ht="15" x14ac:dyDescent="0.25">
      <c r="A166" s="270"/>
      <c r="B166" s="262"/>
      <c r="C166" s="261"/>
      <c r="D166" s="507" t="s">
        <v>53</v>
      </c>
      <c r="E166" s="507"/>
      <c r="F166" s="507"/>
      <c r="G166" s="263" t="s">
        <v>54</v>
      </c>
      <c r="H166" s="280">
        <v>280</v>
      </c>
      <c r="I166" s="266">
        <v>1.1499999999999999</v>
      </c>
      <c r="J166" s="292">
        <v>9.7405000000000008</v>
      </c>
      <c r="K166" s="272"/>
      <c r="L166" s="264"/>
      <c r="M166" s="272"/>
      <c r="N166" s="264"/>
      <c r="O166" s="273"/>
      <c r="AE166" s="230"/>
      <c r="AF166" s="230"/>
      <c r="AG166" s="230"/>
      <c r="AJ166" s="229" t="s">
        <v>53</v>
      </c>
      <c r="AL166" s="230"/>
    </row>
    <row r="167" spans="1:38" customFormat="1" ht="15" x14ac:dyDescent="0.25">
      <c r="A167" s="274"/>
      <c r="B167" s="263"/>
      <c r="C167" s="261"/>
      <c r="D167" s="513" t="s">
        <v>56</v>
      </c>
      <c r="E167" s="513"/>
      <c r="F167" s="513"/>
      <c r="G167" s="275"/>
      <c r="H167" s="276"/>
      <c r="I167" s="276"/>
      <c r="J167" s="276"/>
      <c r="K167" s="277">
        <v>2184</v>
      </c>
      <c r="L167" s="276"/>
      <c r="M167" s="278">
        <v>75.98</v>
      </c>
      <c r="N167" s="276"/>
      <c r="O167" s="279">
        <v>3570.3</v>
      </c>
      <c r="AE167" s="230"/>
      <c r="AF167" s="230"/>
      <c r="AG167" s="230"/>
      <c r="AK167" s="229" t="s">
        <v>56</v>
      </c>
      <c r="AL167" s="230"/>
    </row>
    <row r="168" spans="1:38" customFormat="1" ht="15" x14ac:dyDescent="0.25">
      <c r="A168" s="270"/>
      <c r="B168" s="262"/>
      <c r="C168" s="261"/>
      <c r="D168" s="507" t="s">
        <v>57</v>
      </c>
      <c r="E168" s="507"/>
      <c r="F168" s="507"/>
      <c r="G168" s="263"/>
      <c r="H168" s="264"/>
      <c r="I168" s="264"/>
      <c r="J168" s="264"/>
      <c r="K168" s="272"/>
      <c r="L168" s="264"/>
      <c r="M168" s="265">
        <v>75.98</v>
      </c>
      <c r="N168" s="264"/>
      <c r="O168" s="267">
        <v>3570.3</v>
      </c>
      <c r="AE168" s="230"/>
      <c r="AF168" s="230"/>
      <c r="AG168" s="230"/>
      <c r="AJ168" s="229" t="s">
        <v>57</v>
      </c>
      <c r="AL168" s="230"/>
    </row>
    <row r="169" spans="1:38" customFormat="1" ht="33.75" x14ac:dyDescent="0.25">
      <c r="A169" s="270"/>
      <c r="B169" s="262"/>
      <c r="C169" s="261" t="s">
        <v>61</v>
      </c>
      <c r="D169" s="507" t="s">
        <v>62</v>
      </c>
      <c r="E169" s="507"/>
      <c r="F169" s="507"/>
      <c r="G169" s="263" t="s">
        <v>58</v>
      </c>
      <c r="H169" s="280">
        <v>89</v>
      </c>
      <c r="I169" s="264"/>
      <c r="J169" s="280">
        <v>89</v>
      </c>
      <c r="K169" s="272"/>
      <c r="L169" s="264"/>
      <c r="M169" s="265">
        <v>67.62</v>
      </c>
      <c r="N169" s="264"/>
      <c r="O169" s="267">
        <v>3177.57</v>
      </c>
      <c r="AE169" s="230"/>
      <c r="AF169" s="230"/>
      <c r="AG169" s="230"/>
      <c r="AJ169" s="229" t="s">
        <v>62</v>
      </c>
      <c r="AL169" s="230"/>
    </row>
    <row r="170" spans="1:38" customFormat="1" ht="56.25" x14ac:dyDescent="0.25">
      <c r="A170" s="270"/>
      <c r="B170" s="262"/>
      <c r="C170" s="261" t="s">
        <v>63</v>
      </c>
      <c r="D170" s="507" t="s">
        <v>64</v>
      </c>
      <c r="E170" s="507"/>
      <c r="F170" s="507"/>
      <c r="G170" s="263" t="s">
        <v>58</v>
      </c>
      <c r="H170" s="280">
        <v>40</v>
      </c>
      <c r="I170" s="266">
        <v>0.85</v>
      </c>
      <c r="J170" s="280">
        <v>34</v>
      </c>
      <c r="K170" s="272"/>
      <c r="L170" s="264"/>
      <c r="M170" s="265">
        <v>25.83</v>
      </c>
      <c r="N170" s="264"/>
      <c r="O170" s="267">
        <v>1213.9000000000001</v>
      </c>
      <c r="AE170" s="230"/>
      <c r="AF170" s="230"/>
      <c r="AG170" s="230"/>
      <c r="AJ170" s="229" t="s">
        <v>64</v>
      </c>
      <c r="AL170" s="230"/>
    </row>
    <row r="171" spans="1:38" customFormat="1" ht="15" x14ac:dyDescent="0.25">
      <c r="A171" s="259"/>
      <c r="B171" s="282"/>
      <c r="C171" s="283"/>
      <c r="D171" s="511" t="s">
        <v>59</v>
      </c>
      <c r="E171" s="511"/>
      <c r="F171" s="511"/>
      <c r="G171" s="255"/>
      <c r="H171" s="284"/>
      <c r="I171" s="284"/>
      <c r="J171" s="284"/>
      <c r="K171" s="285"/>
      <c r="L171" s="284"/>
      <c r="M171" s="286">
        <v>169.43</v>
      </c>
      <c r="N171" s="276"/>
      <c r="O171" s="287">
        <v>7961.77</v>
      </c>
      <c r="AE171" s="230"/>
      <c r="AF171" s="230"/>
      <c r="AG171" s="230"/>
      <c r="AL171" s="230" t="s">
        <v>59</v>
      </c>
    </row>
    <row r="172" spans="1:38" customFormat="1" ht="15" x14ac:dyDescent="0.25">
      <c r="A172" s="517" t="s">
        <v>320</v>
      </c>
      <c r="B172" s="518"/>
      <c r="C172" s="518"/>
      <c r="D172" s="518"/>
      <c r="E172" s="518"/>
      <c r="F172" s="518"/>
      <c r="G172" s="518"/>
      <c r="H172" s="518"/>
      <c r="I172" s="518"/>
      <c r="J172" s="518"/>
      <c r="K172" s="518"/>
      <c r="L172" s="518"/>
      <c r="M172" s="518"/>
      <c r="N172" s="518"/>
      <c r="O172" s="519"/>
      <c r="AE172" s="230"/>
      <c r="AF172" s="230" t="s">
        <v>320</v>
      </c>
      <c r="AG172" s="230"/>
      <c r="AL172" s="230"/>
    </row>
    <row r="173" spans="1:38" customFormat="1" ht="34.5" x14ac:dyDescent="0.25">
      <c r="A173" s="254" t="s">
        <v>96</v>
      </c>
      <c r="B173" s="255" t="s">
        <v>96</v>
      </c>
      <c r="C173" s="256" t="s">
        <v>111</v>
      </c>
      <c r="D173" s="512" t="s">
        <v>112</v>
      </c>
      <c r="E173" s="512"/>
      <c r="F173" s="512"/>
      <c r="G173" s="255" t="s">
        <v>65</v>
      </c>
      <c r="H173" s="255">
        <v>2.29</v>
      </c>
      <c r="I173" s="255" t="s">
        <v>41</v>
      </c>
      <c r="J173" s="255" t="s">
        <v>443</v>
      </c>
      <c r="K173" s="257" t="s">
        <v>113</v>
      </c>
      <c r="L173" s="255"/>
      <c r="M173" s="257" t="s">
        <v>444</v>
      </c>
      <c r="N173" s="255" t="s">
        <v>321</v>
      </c>
      <c r="O173" s="258" t="s">
        <v>445</v>
      </c>
      <c r="AE173" s="230"/>
      <c r="AF173" s="230"/>
      <c r="AG173" s="230" t="s">
        <v>112</v>
      </c>
      <c r="AL173" s="230"/>
    </row>
    <row r="174" spans="1:38" customFormat="1" ht="15" x14ac:dyDescent="0.25">
      <c r="A174" s="259"/>
      <c r="B174" s="282"/>
      <c r="C174" s="283"/>
      <c r="D174" s="511" t="s">
        <v>59</v>
      </c>
      <c r="E174" s="511"/>
      <c r="F174" s="511"/>
      <c r="G174" s="255"/>
      <c r="H174" s="284"/>
      <c r="I174" s="284"/>
      <c r="J174" s="284"/>
      <c r="K174" s="285"/>
      <c r="L174" s="284"/>
      <c r="M174" s="286">
        <v>98.42</v>
      </c>
      <c r="N174" s="276"/>
      <c r="O174" s="287">
        <v>1378.86</v>
      </c>
      <c r="AE174" s="230"/>
      <c r="AF174" s="230"/>
      <c r="AG174" s="230"/>
      <c r="AL174" s="230" t="s">
        <v>59</v>
      </c>
    </row>
    <row r="175" spans="1:38" customFormat="1" ht="45.75" x14ac:dyDescent="0.25">
      <c r="A175" s="254" t="s">
        <v>98</v>
      </c>
      <c r="B175" s="255" t="s">
        <v>98</v>
      </c>
      <c r="C175" s="256" t="s">
        <v>228</v>
      </c>
      <c r="D175" s="512" t="s">
        <v>322</v>
      </c>
      <c r="E175" s="512"/>
      <c r="F175" s="512"/>
      <c r="G175" s="255" t="s">
        <v>65</v>
      </c>
      <c r="H175" s="255">
        <v>20.58</v>
      </c>
      <c r="I175" s="255" t="s">
        <v>41</v>
      </c>
      <c r="J175" s="255" t="s">
        <v>446</v>
      </c>
      <c r="K175" s="257" t="s">
        <v>229</v>
      </c>
      <c r="L175" s="255"/>
      <c r="M175" s="257" t="s">
        <v>447</v>
      </c>
      <c r="N175" s="255" t="s">
        <v>321</v>
      </c>
      <c r="O175" s="258" t="s">
        <v>448</v>
      </c>
      <c r="AE175" s="230"/>
      <c r="AF175" s="230"/>
      <c r="AG175" s="230" t="s">
        <v>322</v>
      </c>
      <c r="AL175" s="230"/>
    </row>
    <row r="176" spans="1:38" customFormat="1" ht="15" x14ac:dyDescent="0.25">
      <c r="A176" s="259"/>
      <c r="B176" s="282"/>
      <c r="C176" s="283"/>
      <c r="D176" s="511" t="s">
        <v>59</v>
      </c>
      <c r="E176" s="511"/>
      <c r="F176" s="511"/>
      <c r="G176" s="255"/>
      <c r="H176" s="284"/>
      <c r="I176" s="284"/>
      <c r="J176" s="284"/>
      <c r="K176" s="285"/>
      <c r="L176" s="284"/>
      <c r="M176" s="286">
        <v>67.5</v>
      </c>
      <c r="N176" s="276"/>
      <c r="O176" s="288">
        <v>945.68</v>
      </c>
      <c r="AE176" s="230"/>
      <c r="AF176" s="230"/>
      <c r="AG176" s="230"/>
      <c r="AL176" s="230" t="s">
        <v>59</v>
      </c>
    </row>
    <row r="177" spans="1:38" customFormat="1" ht="34.5" x14ac:dyDescent="0.25">
      <c r="A177" s="254" t="s">
        <v>100</v>
      </c>
      <c r="B177" s="255" t="s">
        <v>100</v>
      </c>
      <c r="C177" s="256" t="s">
        <v>449</v>
      </c>
      <c r="D177" s="512" t="s">
        <v>450</v>
      </c>
      <c r="E177" s="512"/>
      <c r="F177" s="512"/>
      <c r="G177" s="255" t="s">
        <v>65</v>
      </c>
      <c r="H177" s="255">
        <v>8.516</v>
      </c>
      <c r="I177" s="255" t="s">
        <v>41</v>
      </c>
      <c r="J177" s="255" t="s">
        <v>451</v>
      </c>
      <c r="K177" s="257" t="s">
        <v>452</v>
      </c>
      <c r="L177" s="255"/>
      <c r="M177" s="257" t="s">
        <v>453</v>
      </c>
      <c r="N177" s="255" t="s">
        <v>321</v>
      </c>
      <c r="O177" s="258" t="s">
        <v>454</v>
      </c>
      <c r="AE177" s="230"/>
      <c r="AF177" s="230"/>
      <c r="AG177" s="230" t="s">
        <v>450</v>
      </c>
      <c r="AL177" s="230"/>
    </row>
    <row r="178" spans="1:38" customFormat="1" ht="15" x14ac:dyDescent="0.25">
      <c r="A178" s="259"/>
      <c r="B178" s="282"/>
      <c r="C178" s="283"/>
      <c r="D178" s="511" t="s">
        <v>59</v>
      </c>
      <c r="E178" s="511"/>
      <c r="F178" s="511"/>
      <c r="G178" s="255"/>
      <c r="H178" s="284"/>
      <c r="I178" s="284"/>
      <c r="J178" s="284"/>
      <c r="K178" s="285"/>
      <c r="L178" s="284"/>
      <c r="M178" s="286">
        <v>71.45</v>
      </c>
      <c r="N178" s="276"/>
      <c r="O178" s="287">
        <v>1001.01</v>
      </c>
      <c r="AE178" s="230"/>
      <c r="AF178" s="230"/>
      <c r="AG178" s="230"/>
      <c r="AL178" s="230" t="s">
        <v>59</v>
      </c>
    </row>
    <row r="179" spans="1:38" customFormat="1" ht="15" x14ac:dyDescent="0.25">
      <c r="A179" s="517" t="s">
        <v>323</v>
      </c>
      <c r="B179" s="518"/>
      <c r="C179" s="518"/>
      <c r="D179" s="518"/>
      <c r="E179" s="518"/>
      <c r="F179" s="518"/>
      <c r="G179" s="518"/>
      <c r="H179" s="518"/>
      <c r="I179" s="518"/>
      <c r="J179" s="518"/>
      <c r="K179" s="518"/>
      <c r="L179" s="518"/>
      <c r="M179" s="518"/>
      <c r="N179" s="518"/>
      <c r="O179" s="519"/>
      <c r="AE179" s="230"/>
      <c r="AF179" s="230" t="s">
        <v>323</v>
      </c>
      <c r="AG179" s="230"/>
      <c r="AL179" s="230"/>
    </row>
    <row r="180" spans="1:38" customFormat="1" ht="34.5" x14ac:dyDescent="0.25">
      <c r="A180" s="254" t="s">
        <v>101</v>
      </c>
      <c r="B180" s="255" t="s">
        <v>101</v>
      </c>
      <c r="C180" s="256" t="s">
        <v>455</v>
      </c>
      <c r="D180" s="512" t="s">
        <v>456</v>
      </c>
      <c r="E180" s="512"/>
      <c r="F180" s="512"/>
      <c r="G180" s="255" t="s">
        <v>60</v>
      </c>
      <c r="H180" s="255">
        <v>0.04</v>
      </c>
      <c r="I180" s="255" t="s">
        <v>41</v>
      </c>
      <c r="J180" s="255" t="s">
        <v>457</v>
      </c>
      <c r="K180" s="257"/>
      <c r="L180" s="255"/>
      <c r="M180" s="257"/>
      <c r="N180" s="255"/>
      <c r="O180" s="258"/>
      <c r="AE180" s="230"/>
      <c r="AF180" s="230"/>
      <c r="AG180" s="230" t="s">
        <v>456</v>
      </c>
      <c r="AL180" s="230"/>
    </row>
    <row r="181" spans="1:38" customFormat="1" ht="33.75" x14ac:dyDescent="0.25">
      <c r="A181" s="259"/>
      <c r="B181" s="260"/>
      <c r="C181" s="261" t="s">
        <v>43</v>
      </c>
      <c r="D181" s="514" t="s">
        <v>44</v>
      </c>
      <c r="E181" s="514"/>
      <c r="F181" s="514"/>
      <c r="G181" s="514"/>
      <c r="H181" s="514"/>
      <c r="I181" s="514"/>
      <c r="J181" s="514"/>
      <c r="K181" s="514"/>
      <c r="L181" s="514"/>
      <c r="M181" s="514"/>
      <c r="N181" s="514"/>
      <c r="O181" s="515"/>
      <c r="AE181" s="230"/>
      <c r="AF181" s="230"/>
      <c r="AG181" s="230"/>
      <c r="AH181" s="229" t="s">
        <v>44</v>
      </c>
      <c r="AL181" s="230"/>
    </row>
    <row r="182" spans="1:38" customFormat="1" ht="57" x14ac:dyDescent="0.25">
      <c r="A182" s="259"/>
      <c r="B182" s="260"/>
      <c r="C182" s="261" t="s">
        <v>45</v>
      </c>
      <c r="D182" s="514" t="s">
        <v>46</v>
      </c>
      <c r="E182" s="514"/>
      <c r="F182" s="514"/>
      <c r="G182" s="514"/>
      <c r="H182" s="514"/>
      <c r="I182" s="514"/>
      <c r="J182" s="514"/>
      <c r="K182" s="514"/>
      <c r="L182" s="514"/>
      <c r="M182" s="514"/>
      <c r="N182" s="514"/>
      <c r="O182" s="515"/>
      <c r="AE182" s="230"/>
      <c r="AF182" s="230"/>
      <c r="AG182" s="230"/>
      <c r="AH182" s="229" t="s">
        <v>46</v>
      </c>
      <c r="AL182" s="230"/>
    </row>
    <row r="183" spans="1:38" customFormat="1" ht="15" x14ac:dyDescent="0.25">
      <c r="A183" s="259"/>
      <c r="B183" s="262"/>
      <c r="C183" s="261" t="s">
        <v>41</v>
      </c>
      <c r="D183" s="507" t="s">
        <v>47</v>
      </c>
      <c r="E183" s="507"/>
      <c r="F183" s="507"/>
      <c r="G183" s="263"/>
      <c r="H183" s="264"/>
      <c r="I183" s="264"/>
      <c r="J183" s="264"/>
      <c r="K183" s="265">
        <v>173.23</v>
      </c>
      <c r="L183" s="292">
        <v>1.3225</v>
      </c>
      <c r="M183" s="265">
        <v>9.16</v>
      </c>
      <c r="N183" s="266">
        <v>46.99</v>
      </c>
      <c r="O183" s="269">
        <v>430.43</v>
      </c>
      <c r="AE183" s="230"/>
      <c r="AF183" s="230"/>
      <c r="AG183" s="230"/>
      <c r="AI183" s="229" t="s">
        <v>47</v>
      </c>
      <c r="AL183" s="230"/>
    </row>
    <row r="184" spans="1:38" customFormat="1" ht="15" x14ac:dyDescent="0.25">
      <c r="A184" s="259"/>
      <c r="B184" s="262"/>
      <c r="C184" s="261" t="s">
        <v>25</v>
      </c>
      <c r="D184" s="507" t="s">
        <v>48</v>
      </c>
      <c r="E184" s="507"/>
      <c r="F184" s="507"/>
      <c r="G184" s="263"/>
      <c r="H184" s="264"/>
      <c r="I184" s="264"/>
      <c r="J184" s="264"/>
      <c r="K184" s="268">
        <v>5268.76</v>
      </c>
      <c r="L184" s="292">
        <v>1.4375</v>
      </c>
      <c r="M184" s="265">
        <v>302.95</v>
      </c>
      <c r="N184" s="266">
        <v>14.01</v>
      </c>
      <c r="O184" s="267">
        <v>4244.33</v>
      </c>
      <c r="AE184" s="230"/>
      <c r="AF184" s="230"/>
      <c r="AG184" s="230"/>
      <c r="AI184" s="229" t="s">
        <v>48</v>
      </c>
      <c r="AL184" s="230"/>
    </row>
    <row r="185" spans="1:38" customFormat="1" ht="15" x14ac:dyDescent="0.25">
      <c r="A185" s="259"/>
      <c r="B185" s="262"/>
      <c r="C185" s="261" t="s">
        <v>49</v>
      </c>
      <c r="D185" s="507" t="s">
        <v>50</v>
      </c>
      <c r="E185" s="507"/>
      <c r="F185" s="507"/>
      <c r="G185" s="263"/>
      <c r="H185" s="264"/>
      <c r="I185" s="264"/>
      <c r="J185" s="264"/>
      <c r="K185" s="265">
        <v>267.67</v>
      </c>
      <c r="L185" s="292">
        <v>1.4375</v>
      </c>
      <c r="M185" s="265">
        <v>15.39</v>
      </c>
      <c r="N185" s="266">
        <v>46.99</v>
      </c>
      <c r="O185" s="269">
        <v>723.18</v>
      </c>
      <c r="AE185" s="230"/>
      <c r="AF185" s="230"/>
      <c r="AG185" s="230"/>
      <c r="AI185" s="229" t="s">
        <v>50</v>
      </c>
      <c r="AL185" s="230"/>
    </row>
    <row r="186" spans="1:38" customFormat="1" ht="15" x14ac:dyDescent="0.25">
      <c r="A186" s="259"/>
      <c r="B186" s="262"/>
      <c r="C186" s="261" t="s">
        <v>51</v>
      </c>
      <c r="D186" s="507" t="s">
        <v>52</v>
      </c>
      <c r="E186" s="507"/>
      <c r="F186" s="507"/>
      <c r="G186" s="263"/>
      <c r="H186" s="264"/>
      <c r="I186" s="264"/>
      <c r="J186" s="264"/>
      <c r="K186" s="265">
        <v>17.079999999999998</v>
      </c>
      <c r="L186" s="264"/>
      <c r="M186" s="265">
        <v>0.68</v>
      </c>
      <c r="N186" s="266">
        <v>8.75</v>
      </c>
      <c r="O186" s="269">
        <v>5.95</v>
      </c>
      <c r="AE186" s="230"/>
      <c r="AF186" s="230"/>
      <c r="AG186" s="230"/>
      <c r="AI186" s="229" t="s">
        <v>52</v>
      </c>
      <c r="AL186" s="230"/>
    </row>
    <row r="187" spans="1:38" customFormat="1" ht="15" x14ac:dyDescent="0.25">
      <c r="A187" s="270"/>
      <c r="B187" s="262"/>
      <c r="C187" s="261"/>
      <c r="D187" s="507" t="s">
        <v>53</v>
      </c>
      <c r="E187" s="507"/>
      <c r="F187" s="507"/>
      <c r="G187" s="263" t="s">
        <v>54</v>
      </c>
      <c r="H187" s="281">
        <v>21.6</v>
      </c>
      <c r="I187" s="292">
        <v>1.3225</v>
      </c>
      <c r="J187" s="271">
        <v>1.1426400000000001</v>
      </c>
      <c r="K187" s="272"/>
      <c r="L187" s="264"/>
      <c r="M187" s="272"/>
      <c r="N187" s="264"/>
      <c r="O187" s="273"/>
      <c r="AE187" s="230"/>
      <c r="AF187" s="230"/>
      <c r="AG187" s="230"/>
      <c r="AJ187" s="229" t="s">
        <v>53</v>
      </c>
      <c r="AL187" s="230"/>
    </row>
    <row r="188" spans="1:38" customFormat="1" ht="15" x14ac:dyDescent="0.25">
      <c r="A188" s="270"/>
      <c r="B188" s="262"/>
      <c r="C188" s="261"/>
      <c r="D188" s="507" t="s">
        <v>55</v>
      </c>
      <c r="E188" s="507"/>
      <c r="F188" s="507"/>
      <c r="G188" s="263" t="s">
        <v>54</v>
      </c>
      <c r="H188" s="281">
        <v>20.6</v>
      </c>
      <c r="I188" s="292">
        <v>1.4375</v>
      </c>
      <c r="J188" s="292">
        <v>1.1845000000000001</v>
      </c>
      <c r="K188" s="272"/>
      <c r="L188" s="264"/>
      <c r="M188" s="272"/>
      <c r="N188" s="264"/>
      <c r="O188" s="273"/>
      <c r="AE188" s="230"/>
      <c r="AF188" s="230"/>
      <c r="AG188" s="230"/>
      <c r="AJ188" s="229" t="s">
        <v>55</v>
      </c>
      <c r="AL188" s="230"/>
    </row>
    <row r="189" spans="1:38" customFormat="1" ht="15" x14ac:dyDescent="0.25">
      <c r="A189" s="274"/>
      <c r="B189" s="263"/>
      <c r="C189" s="261"/>
      <c r="D189" s="513" t="s">
        <v>56</v>
      </c>
      <c r="E189" s="513"/>
      <c r="F189" s="513"/>
      <c r="G189" s="275"/>
      <c r="H189" s="276"/>
      <c r="I189" s="276"/>
      <c r="J189" s="276"/>
      <c r="K189" s="277">
        <v>5459.07</v>
      </c>
      <c r="L189" s="276"/>
      <c r="M189" s="278">
        <v>312.79000000000002</v>
      </c>
      <c r="N189" s="276"/>
      <c r="O189" s="279">
        <v>4680.71</v>
      </c>
      <c r="AE189" s="230"/>
      <c r="AF189" s="230"/>
      <c r="AG189" s="230"/>
      <c r="AK189" s="229" t="s">
        <v>56</v>
      </c>
      <c r="AL189" s="230"/>
    </row>
    <row r="190" spans="1:38" customFormat="1" ht="15" x14ac:dyDescent="0.25">
      <c r="A190" s="270"/>
      <c r="B190" s="262"/>
      <c r="C190" s="261"/>
      <c r="D190" s="507" t="s">
        <v>57</v>
      </c>
      <c r="E190" s="507"/>
      <c r="F190" s="507"/>
      <c r="G190" s="263"/>
      <c r="H190" s="264"/>
      <c r="I190" s="264"/>
      <c r="J190" s="264"/>
      <c r="K190" s="272"/>
      <c r="L190" s="264"/>
      <c r="M190" s="265">
        <v>24.55</v>
      </c>
      <c r="N190" s="264"/>
      <c r="O190" s="267">
        <v>1153.6099999999999</v>
      </c>
      <c r="AE190" s="230"/>
      <c r="AF190" s="230"/>
      <c r="AG190" s="230"/>
      <c r="AJ190" s="229" t="s">
        <v>57</v>
      </c>
      <c r="AL190" s="230"/>
    </row>
    <row r="191" spans="1:38" customFormat="1" ht="56.25" x14ac:dyDescent="0.25">
      <c r="A191" s="270"/>
      <c r="B191" s="262"/>
      <c r="C191" s="261" t="s">
        <v>222</v>
      </c>
      <c r="D191" s="507" t="s">
        <v>223</v>
      </c>
      <c r="E191" s="507"/>
      <c r="F191" s="507"/>
      <c r="G191" s="263" t="s">
        <v>58</v>
      </c>
      <c r="H191" s="280">
        <v>147</v>
      </c>
      <c r="I191" s="264"/>
      <c r="J191" s="280">
        <v>147</v>
      </c>
      <c r="K191" s="272"/>
      <c r="L191" s="264"/>
      <c r="M191" s="265">
        <v>36.090000000000003</v>
      </c>
      <c r="N191" s="264"/>
      <c r="O191" s="267">
        <v>1695.81</v>
      </c>
      <c r="AE191" s="230"/>
      <c r="AF191" s="230"/>
      <c r="AG191" s="230"/>
      <c r="AJ191" s="229" t="s">
        <v>223</v>
      </c>
      <c r="AL191" s="230"/>
    </row>
    <row r="192" spans="1:38" customFormat="1" ht="78.75" x14ac:dyDescent="0.25">
      <c r="A192" s="270"/>
      <c r="B192" s="262"/>
      <c r="C192" s="261" t="s">
        <v>224</v>
      </c>
      <c r="D192" s="507" t="s">
        <v>225</v>
      </c>
      <c r="E192" s="507"/>
      <c r="F192" s="507"/>
      <c r="G192" s="263" t="s">
        <v>58</v>
      </c>
      <c r="H192" s="280">
        <v>134</v>
      </c>
      <c r="I192" s="266">
        <v>0.85</v>
      </c>
      <c r="J192" s="281">
        <v>113.9</v>
      </c>
      <c r="K192" s="272"/>
      <c r="L192" s="264"/>
      <c r="M192" s="265">
        <v>27.96</v>
      </c>
      <c r="N192" s="264"/>
      <c r="O192" s="267">
        <v>1313.96</v>
      </c>
      <c r="AE192" s="230"/>
      <c r="AF192" s="230"/>
      <c r="AG192" s="230"/>
      <c r="AJ192" s="229" t="s">
        <v>225</v>
      </c>
      <c r="AL192" s="230"/>
    </row>
    <row r="193" spans="1:39" customFormat="1" ht="15" x14ac:dyDescent="0.25">
      <c r="A193" s="259"/>
      <c r="B193" s="282"/>
      <c r="C193" s="283"/>
      <c r="D193" s="511" t="s">
        <v>59</v>
      </c>
      <c r="E193" s="511"/>
      <c r="F193" s="511"/>
      <c r="G193" s="255"/>
      <c r="H193" s="284"/>
      <c r="I193" s="284"/>
      <c r="J193" s="284"/>
      <c r="K193" s="285"/>
      <c r="L193" s="284"/>
      <c r="M193" s="286">
        <v>376.84</v>
      </c>
      <c r="N193" s="276"/>
      <c r="O193" s="287">
        <v>7690.48</v>
      </c>
      <c r="AE193" s="230"/>
      <c r="AF193" s="230"/>
      <c r="AG193" s="230"/>
      <c r="AL193" s="230" t="s">
        <v>59</v>
      </c>
    </row>
    <row r="194" spans="1:39" customFormat="1" ht="22.5" x14ac:dyDescent="0.25">
      <c r="A194" s="254" t="s">
        <v>102</v>
      </c>
      <c r="B194" s="255" t="s">
        <v>102</v>
      </c>
      <c r="C194" s="256" t="s">
        <v>338</v>
      </c>
      <c r="D194" s="512" t="s">
        <v>339</v>
      </c>
      <c r="E194" s="512"/>
      <c r="F194" s="512"/>
      <c r="G194" s="255" t="s">
        <v>67</v>
      </c>
      <c r="H194" s="255">
        <v>5.08</v>
      </c>
      <c r="I194" s="255" t="s">
        <v>41</v>
      </c>
      <c r="J194" s="255" t="s">
        <v>458</v>
      </c>
      <c r="K194" s="257" t="s">
        <v>340</v>
      </c>
      <c r="L194" s="255" t="s">
        <v>219</v>
      </c>
      <c r="M194" s="257" t="s">
        <v>459</v>
      </c>
      <c r="N194" s="255" t="s">
        <v>325</v>
      </c>
      <c r="O194" s="258" t="s">
        <v>460</v>
      </c>
      <c r="AE194" s="230"/>
      <c r="AF194" s="230"/>
      <c r="AG194" s="230" t="s">
        <v>339</v>
      </c>
      <c r="AL194" s="230"/>
    </row>
    <row r="195" spans="1:39" customFormat="1" ht="15" x14ac:dyDescent="0.25">
      <c r="A195" s="294"/>
      <c r="B195" s="282"/>
      <c r="C195" s="283"/>
      <c r="D195" s="507" t="s">
        <v>341</v>
      </c>
      <c r="E195" s="507"/>
      <c r="F195" s="507"/>
      <c r="G195" s="507"/>
      <c r="H195" s="507"/>
      <c r="I195" s="507"/>
      <c r="J195" s="507"/>
      <c r="K195" s="507"/>
      <c r="L195" s="507"/>
      <c r="M195" s="507"/>
      <c r="N195" s="507"/>
      <c r="O195" s="516"/>
      <c r="AE195" s="230"/>
      <c r="AF195" s="230"/>
      <c r="AG195" s="230"/>
      <c r="AL195" s="230"/>
      <c r="AM195" s="229" t="s">
        <v>341</v>
      </c>
    </row>
    <row r="196" spans="1:39" customFormat="1" ht="15" x14ac:dyDescent="0.25">
      <c r="A196" s="259"/>
      <c r="B196" s="260"/>
      <c r="C196" s="261"/>
      <c r="D196" s="514" t="s">
        <v>342</v>
      </c>
      <c r="E196" s="514"/>
      <c r="F196" s="514"/>
      <c r="G196" s="514"/>
      <c r="H196" s="514"/>
      <c r="I196" s="514"/>
      <c r="J196" s="514"/>
      <c r="K196" s="514"/>
      <c r="L196" s="514"/>
      <c r="M196" s="514"/>
      <c r="N196" s="514"/>
      <c r="O196" s="515"/>
      <c r="AE196" s="230"/>
      <c r="AF196" s="230"/>
      <c r="AG196" s="230"/>
      <c r="AH196" s="229" t="s">
        <v>342</v>
      </c>
      <c r="AL196" s="230"/>
    </row>
    <row r="197" spans="1:39" customFormat="1" ht="15" x14ac:dyDescent="0.25">
      <c r="A197" s="259"/>
      <c r="B197" s="260"/>
      <c r="C197" s="261"/>
      <c r="D197" s="514" t="s">
        <v>134</v>
      </c>
      <c r="E197" s="514"/>
      <c r="F197" s="514"/>
      <c r="G197" s="514"/>
      <c r="H197" s="514"/>
      <c r="I197" s="514"/>
      <c r="J197" s="514"/>
      <c r="K197" s="514"/>
      <c r="L197" s="514"/>
      <c r="M197" s="514"/>
      <c r="N197" s="514"/>
      <c r="O197" s="515"/>
      <c r="AE197" s="230"/>
      <c r="AF197" s="230"/>
      <c r="AG197" s="230"/>
      <c r="AH197" s="229" t="s">
        <v>134</v>
      </c>
      <c r="AL197" s="230"/>
    </row>
    <row r="198" spans="1:39" customFormat="1" ht="15" x14ac:dyDescent="0.25">
      <c r="A198" s="259"/>
      <c r="B198" s="282"/>
      <c r="C198" s="283"/>
      <c r="D198" s="511" t="s">
        <v>59</v>
      </c>
      <c r="E198" s="511"/>
      <c r="F198" s="511"/>
      <c r="G198" s="255"/>
      <c r="H198" s="284"/>
      <c r="I198" s="284"/>
      <c r="J198" s="284"/>
      <c r="K198" s="285"/>
      <c r="L198" s="284"/>
      <c r="M198" s="295">
        <v>2546.7199999999998</v>
      </c>
      <c r="N198" s="276"/>
      <c r="O198" s="287">
        <v>22283.8</v>
      </c>
      <c r="AE198" s="230"/>
      <c r="AF198" s="230"/>
      <c r="AG198" s="230"/>
      <c r="AL198" s="230" t="s">
        <v>59</v>
      </c>
    </row>
    <row r="199" spans="1:39" customFormat="1" ht="57" x14ac:dyDescent="0.25">
      <c r="A199" s="254" t="s">
        <v>103</v>
      </c>
      <c r="B199" s="255" t="s">
        <v>103</v>
      </c>
      <c r="C199" s="256" t="s">
        <v>268</v>
      </c>
      <c r="D199" s="512" t="s">
        <v>461</v>
      </c>
      <c r="E199" s="512"/>
      <c r="F199" s="512"/>
      <c r="G199" s="255" t="s">
        <v>248</v>
      </c>
      <c r="H199" s="255">
        <v>1.2500000000000001E-2</v>
      </c>
      <c r="I199" s="255" t="s">
        <v>41</v>
      </c>
      <c r="J199" s="255" t="s">
        <v>434</v>
      </c>
      <c r="K199" s="257"/>
      <c r="L199" s="255"/>
      <c r="M199" s="257"/>
      <c r="N199" s="255"/>
      <c r="O199" s="258"/>
      <c r="AE199" s="230"/>
      <c r="AF199" s="230"/>
      <c r="AG199" s="230" t="s">
        <v>461</v>
      </c>
      <c r="AL199" s="230"/>
    </row>
    <row r="200" spans="1:39" customFormat="1" ht="33.75" x14ac:dyDescent="0.25">
      <c r="A200" s="259"/>
      <c r="B200" s="260"/>
      <c r="C200" s="261" t="s">
        <v>43</v>
      </c>
      <c r="D200" s="514" t="s">
        <v>44</v>
      </c>
      <c r="E200" s="514"/>
      <c r="F200" s="514"/>
      <c r="G200" s="514"/>
      <c r="H200" s="514"/>
      <c r="I200" s="514"/>
      <c r="J200" s="514"/>
      <c r="K200" s="514"/>
      <c r="L200" s="514"/>
      <c r="M200" s="514"/>
      <c r="N200" s="514"/>
      <c r="O200" s="515"/>
      <c r="AE200" s="230"/>
      <c r="AF200" s="230"/>
      <c r="AG200" s="230"/>
      <c r="AH200" s="229" t="s">
        <v>44</v>
      </c>
      <c r="AL200" s="230"/>
    </row>
    <row r="201" spans="1:39" customFormat="1" ht="57" x14ac:dyDescent="0.25">
      <c r="A201" s="259"/>
      <c r="B201" s="260"/>
      <c r="C201" s="261" t="s">
        <v>45</v>
      </c>
      <c r="D201" s="514" t="s">
        <v>46</v>
      </c>
      <c r="E201" s="514"/>
      <c r="F201" s="514"/>
      <c r="G201" s="514"/>
      <c r="H201" s="514"/>
      <c r="I201" s="514"/>
      <c r="J201" s="514"/>
      <c r="K201" s="514"/>
      <c r="L201" s="514"/>
      <c r="M201" s="514"/>
      <c r="N201" s="514"/>
      <c r="O201" s="515"/>
      <c r="AE201" s="230"/>
      <c r="AF201" s="230"/>
      <c r="AG201" s="230"/>
      <c r="AH201" s="229" t="s">
        <v>46</v>
      </c>
      <c r="AL201" s="230"/>
    </row>
    <row r="202" spans="1:39" customFormat="1" ht="15" x14ac:dyDescent="0.25">
      <c r="A202" s="259"/>
      <c r="B202" s="262"/>
      <c r="C202" s="261" t="s">
        <v>41</v>
      </c>
      <c r="D202" s="507" t="s">
        <v>47</v>
      </c>
      <c r="E202" s="507"/>
      <c r="F202" s="507"/>
      <c r="G202" s="263"/>
      <c r="H202" s="264"/>
      <c r="I202" s="264"/>
      <c r="J202" s="264"/>
      <c r="K202" s="268">
        <v>9218</v>
      </c>
      <c r="L202" s="292">
        <v>1.3225</v>
      </c>
      <c r="M202" s="265">
        <v>152.38999999999999</v>
      </c>
      <c r="N202" s="266">
        <v>46.99</v>
      </c>
      <c r="O202" s="267">
        <v>7160.81</v>
      </c>
      <c r="AE202" s="230"/>
      <c r="AF202" s="230"/>
      <c r="AG202" s="230"/>
      <c r="AI202" s="229" t="s">
        <v>47</v>
      </c>
      <c r="AL202" s="230"/>
    </row>
    <row r="203" spans="1:39" customFormat="1" ht="15" x14ac:dyDescent="0.25">
      <c r="A203" s="259"/>
      <c r="B203" s="262"/>
      <c r="C203" s="261" t="s">
        <v>25</v>
      </c>
      <c r="D203" s="507" t="s">
        <v>48</v>
      </c>
      <c r="E203" s="507"/>
      <c r="F203" s="507"/>
      <c r="G203" s="263"/>
      <c r="H203" s="264"/>
      <c r="I203" s="264"/>
      <c r="J203" s="264"/>
      <c r="K203" s="268">
        <v>40105.1</v>
      </c>
      <c r="L203" s="292">
        <v>1.4375</v>
      </c>
      <c r="M203" s="265">
        <v>720.64</v>
      </c>
      <c r="N203" s="266">
        <v>14.01</v>
      </c>
      <c r="O203" s="267">
        <v>10096.17</v>
      </c>
      <c r="AE203" s="230"/>
      <c r="AF203" s="230"/>
      <c r="AG203" s="230"/>
      <c r="AI203" s="229" t="s">
        <v>48</v>
      </c>
      <c r="AL203" s="230"/>
    </row>
    <row r="204" spans="1:39" customFormat="1" ht="15" x14ac:dyDescent="0.25">
      <c r="A204" s="259"/>
      <c r="B204" s="262"/>
      <c r="C204" s="261" t="s">
        <v>49</v>
      </c>
      <c r="D204" s="507" t="s">
        <v>50</v>
      </c>
      <c r="E204" s="507"/>
      <c r="F204" s="507"/>
      <c r="G204" s="263"/>
      <c r="H204" s="264"/>
      <c r="I204" s="264"/>
      <c r="J204" s="264"/>
      <c r="K204" s="268">
        <v>2629.93</v>
      </c>
      <c r="L204" s="292">
        <v>1.4375</v>
      </c>
      <c r="M204" s="265">
        <v>47.26</v>
      </c>
      <c r="N204" s="266">
        <v>46.99</v>
      </c>
      <c r="O204" s="267">
        <v>2220.75</v>
      </c>
      <c r="AE204" s="230"/>
      <c r="AF204" s="230"/>
      <c r="AG204" s="230"/>
      <c r="AI204" s="229" t="s">
        <v>50</v>
      </c>
      <c r="AL204" s="230"/>
    </row>
    <row r="205" spans="1:39" customFormat="1" ht="15" x14ac:dyDescent="0.25">
      <c r="A205" s="259"/>
      <c r="B205" s="262"/>
      <c r="C205" s="261" t="s">
        <v>51</v>
      </c>
      <c r="D205" s="507" t="s">
        <v>52</v>
      </c>
      <c r="E205" s="507"/>
      <c r="F205" s="507"/>
      <c r="G205" s="263"/>
      <c r="H205" s="264"/>
      <c r="I205" s="264"/>
      <c r="J205" s="264"/>
      <c r="K205" s="268">
        <v>1477980.73</v>
      </c>
      <c r="L205" s="264"/>
      <c r="M205" s="268">
        <v>18474.759999999998</v>
      </c>
      <c r="N205" s="266">
        <v>8.75</v>
      </c>
      <c r="O205" s="267">
        <v>161654.15</v>
      </c>
      <c r="AE205" s="230"/>
      <c r="AF205" s="230"/>
      <c r="AG205" s="230"/>
      <c r="AI205" s="229" t="s">
        <v>52</v>
      </c>
      <c r="AL205" s="230"/>
    </row>
    <row r="206" spans="1:39" customFormat="1" ht="15" x14ac:dyDescent="0.25">
      <c r="A206" s="270"/>
      <c r="B206" s="262"/>
      <c r="C206" s="261"/>
      <c r="D206" s="507" t="s">
        <v>53</v>
      </c>
      <c r="E206" s="507"/>
      <c r="F206" s="507"/>
      <c r="G206" s="263" t="s">
        <v>54</v>
      </c>
      <c r="H206" s="280">
        <v>1100</v>
      </c>
      <c r="I206" s="292">
        <v>1.3225</v>
      </c>
      <c r="J206" s="289">
        <v>18.184374999999999</v>
      </c>
      <c r="K206" s="272"/>
      <c r="L206" s="264"/>
      <c r="M206" s="272"/>
      <c r="N206" s="264"/>
      <c r="O206" s="273"/>
      <c r="AE206" s="230"/>
      <c r="AF206" s="230"/>
      <c r="AG206" s="230"/>
      <c r="AJ206" s="229" t="s">
        <v>53</v>
      </c>
      <c r="AL206" s="230"/>
    </row>
    <row r="207" spans="1:39" customFormat="1" ht="15" x14ac:dyDescent="0.25">
      <c r="A207" s="270"/>
      <c r="B207" s="262"/>
      <c r="C207" s="261"/>
      <c r="D207" s="507" t="s">
        <v>55</v>
      </c>
      <c r="E207" s="507"/>
      <c r="F207" s="507"/>
      <c r="G207" s="263" t="s">
        <v>54</v>
      </c>
      <c r="H207" s="266">
        <v>213.68</v>
      </c>
      <c r="I207" s="292">
        <v>1.4375</v>
      </c>
      <c r="J207" s="291">
        <v>3.8395625</v>
      </c>
      <c r="K207" s="272"/>
      <c r="L207" s="264"/>
      <c r="M207" s="272"/>
      <c r="N207" s="264"/>
      <c r="O207" s="273"/>
      <c r="AE207" s="230"/>
      <c r="AF207" s="230"/>
      <c r="AG207" s="230"/>
      <c r="AJ207" s="229" t="s">
        <v>55</v>
      </c>
      <c r="AL207" s="230"/>
    </row>
    <row r="208" spans="1:39" customFormat="1" ht="15" x14ac:dyDescent="0.25">
      <c r="A208" s="274"/>
      <c r="B208" s="263"/>
      <c r="C208" s="261"/>
      <c r="D208" s="513" t="s">
        <v>56</v>
      </c>
      <c r="E208" s="513"/>
      <c r="F208" s="513"/>
      <c r="G208" s="275"/>
      <c r="H208" s="276"/>
      <c r="I208" s="276"/>
      <c r="J208" s="276"/>
      <c r="K208" s="277">
        <v>1527303.83</v>
      </c>
      <c r="L208" s="276"/>
      <c r="M208" s="277">
        <v>19347.79</v>
      </c>
      <c r="N208" s="276"/>
      <c r="O208" s="279">
        <v>178911.13</v>
      </c>
      <c r="AE208" s="230"/>
      <c r="AF208" s="230"/>
      <c r="AG208" s="230"/>
      <c r="AK208" s="229" t="s">
        <v>56</v>
      </c>
      <c r="AL208" s="230"/>
    </row>
    <row r="209" spans="1:39" customFormat="1" ht="15" x14ac:dyDescent="0.25">
      <c r="A209" s="270"/>
      <c r="B209" s="262"/>
      <c r="C209" s="261"/>
      <c r="D209" s="507" t="s">
        <v>57</v>
      </c>
      <c r="E209" s="507"/>
      <c r="F209" s="507"/>
      <c r="G209" s="263"/>
      <c r="H209" s="264"/>
      <c r="I209" s="264"/>
      <c r="J209" s="264"/>
      <c r="K209" s="272"/>
      <c r="L209" s="264"/>
      <c r="M209" s="265">
        <v>199.65</v>
      </c>
      <c r="N209" s="264"/>
      <c r="O209" s="267">
        <v>9381.56</v>
      </c>
      <c r="AE209" s="230"/>
      <c r="AF209" s="230"/>
      <c r="AG209" s="230"/>
      <c r="AJ209" s="229" t="s">
        <v>57</v>
      </c>
      <c r="AL209" s="230"/>
    </row>
    <row r="210" spans="1:39" customFormat="1" ht="33.75" x14ac:dyDescent="0.25">
      <c r="A210" s="270"/>
      <c r="B210" s="262"/>
      <c r="C210" s="261" t="s">
        <v>240</v>
      </c>
      <c r="D210" s="507" t="s">
        <v>241</v>
      </c>
      <c r="E210" s="507"/>
      <c r="F210" s="507"/>
      <c r="G210" s="263" t="s">
        <v>58</v>
      </c>
      <c r="H210" s="280">
        <v>109</v>
      </c>
      <c r="I210" s="264"/>
      <c r="J210" s="280">
        <v>109</v>
      </c>
      <c r="K210" s="272"/>
      <c r="L210" s="264"/>
      <c r="M210" s="265">
        <v>217.62</v>
      </c>
      <c r="N210" s="264"/>
      <c r="O210" s="267">
        <v>10225.9</v>
      </c>
      <c r="AE210" s="230"/>
      <c r="AF210" s="230"/>
      <c r="AG210" s="230"/>
      <c r="AJ210" s="229" t="s">
        <v>241</v>
      </c>
      <c r="AL210" s="230"/>
    </row>
    <row r="211" spans="1:39" customFormat="1" ht="56.25" x14ac:dyDescent="0.25">
      <c r="A211" s="270"/>
      <c r="B211" s="262"/>
      <c r="C211" s="261" t="s">
        <v>242</v>
      </c>
      <c r="D211" s="507" t="s">
        <v>243</v>
      </c>
      <c r="E211" s="507"/>
      <c r="F211" s="507"/>
      <c r="G211" s="263" t="s">
        <v>58</v>
      </c>
      <c r="H211" s="280">
        <v>65</v>
      </c>
      <c r="I211" s="266">
        <v>0.85</v>
      </c>
      <c r="J211" s="266">
        <v>55.25</v>
      </c>
      <c r="K211" s="272"/>
      <c r="L211" s="264"/>
      <c r="M211" s="265">
        <v>110.31</v>
      </c>
      <c r="N211" s="264"/>
      <c r="O211" s="267">
        <v>5183.3100000000004</v>
      </c>
      <c r="AE211" s="230"/>
      <c r="AF211" s="230"/>
      <c r="AG211" s="230"/>
      <c r="AJ211" s="229" t="s">
        <v>243</v>
      </c>
      <c r="AL211" s="230"/>
    </row>
    <row r="212" spans="1:39" customFormat="1" ht="15" x14ac:dyDescent="0.25">
      <c r="A212" s="259"/>
      <c r="B212" s="282"/>
      <c r="C212" s="283"/>
      <c r="D212" s="511" t="s">
        <v>59</v>
      </c>
      <c r="E212" s="511"/>
      <c r="F212" s="511"/>
      <c r="G212" s="255"/>
      <c r="H212" s="284"/>
      <c r="I212" s="284"/>
      <c r="J212" s="284"/>
      <c r="K212" s="285"/>
      <c r="L212" s="284"/>
      <c r="M212" s="295">
        <v>19675.72</v>
      </c>
      <c r="N212" s="276"/>
      <c r="O212" s="287">
        <v>194320.34</v>
      </c>
      <c r="AE212" s="230"/>
      <c r="AF212" s="230"/>
      <c r="AG212" s="230"/>
      <c r="AL212" s="230" t="s">
        <v>59</v>
      </c>
    </row>
    <row r="213" spans="1:39" customFormat="1" ht="23.25" x14ac:dyDescent="0.25">
      <c r="A213" s="254" t="s">
        <v>104</v>
      </c>
      <c r="B213" s="255" t="s">
        <v>104</v>
      </c>
      <c r="C213" s="256" t="s">
        <v>249</v>
      </c>
      <c r="D213" s="512" t="s">
        <v>250</v>
      </c>
      <c r="E213" s="512"/>
      <c r="F213" s="512"/>
      <c r="G213" s="255" t="s">
        <v>91</v>
      </c>
      <c r="H213" s="255">
        <v>-23</v>
      </c>
      <c r="I213" s="255" t="s">
        <v>41</v>
      </c>
      <c r="J213" s="255" t="s">
        <v>462</v>
      </c>
      <c r="K213" s="257" t="s">
        <v>251</v>
      </c>
      <c r="L213" s="255"/>
      <c r="M213" s="257" t="s">
        <v>463</v>
      </c>
      <c r="N213" s="255" t="s">
        <v>325</v>
      </c>
      <c r="O213" s="258" t="s">
        <v>464</v>
      </c>
      <c r="AE213" s="230"/>
      <c r="AF213" s="230"/>
      <c r="AG213" s="230" t="s">
        <v>250</v>
      </c>
      <c r="AL213" s="230"/>
    </row>
    <row r="214" spans="1:39" customFormat="1" ht="15" x14ac:dyDescent="0.25">
      <c r="A214" s="259"/>
      <c r="B214" s="282"/>
      <c r="C214" s="283"/>
      <c r="D214" s="511" t="s">
        <v>59</v>
      </c>
      <c r="E214" s="511"/>
      <c r="F214" s="511"/>
      <c r="G214" s="255"/>
      <c r="H214" s="284"/>
      <c r="I214" s="284"/>
      <c r="J214" s="284"/>
      <c r="K214" s="285"/>
      <c r="L214" s="284"/>
      <c r="M214" s="295">
        <v>-8077.6</v>
      </c>
      <c r="N214" s="276"/>
      <c r="O214" s="287">
        <v>-70679</v>
      </c>
      <c r="AE214" s="230"/>
      <c r="AF214" s="230"/>
      <c r="AG214" s="230"/>
      <c r="AL214" s="230" t="s">
        <v>59</v>
      </c>
    </row>
    <row r="215" spans="1:39" customFormat="1" ht="23.25" x14ac:dyDescent="0.25">
      <c r="A215" s="254" t="s">
        <v>105</v>
      </c>
      <c r="B215" s="255" t="s">
        <v>105</v>
      </c>
      <c r="C215" s="256" t="s">
        <v>334</v>
      </c>
      <c r="D215" s="512" t="s">
        <v>250</v>
      </c>
      <c r="E215" s="512"/>
      <c r="F215" s="512"/>
      <c r="G215" s="255" t="s">
        <v>91</v>
      </c>
      <c r="H215" s="255">
        <v>25</v>
      </c>
      <c r="I215" s="255" t="s">
        <v>41</v>
      </c>
      <c r="J215" s="255" t="s">
        <v>107</v>
      </c>
      <c r="K215" s="257"/>
      <c r="L215" s="255"/>
      <c r="M215" s="257"/>
      <c r="N215" s="255" t="s">
        <v>325</v>
      </c>
      <c r="O215" s="258"/>
      <c r="AE215" s="230"/>
      <c r="AF215" s="230"/>
      <c r="AG215" s="230" t="s">
        <v>250</v>
      </c>
      <c r="AL215" s="230"/>
    </row>
    <row r="216" spans="1:39" customFormat="1" ht="15" x14ac:dyDescent="0.25">
      <c r="A216" s="259"/>
      <c r="B216" s="282"/>
      <c r="C216" s="283"/>
      <c r="D216" s="511" t="s">
        <v>59</v>
      </c>
      <c r="E216" s="511"/>
      <c r="F216" s="511"/>
      <c r="G216" s="255"/>
      <c r="H216" s="284"/>
      <c r="I216" s="284"/>
      <c r="J216" s="284"/>
      <c r="K216" s="285"/>
      <c r="L216" s="284"/>
      <c r="M216" s="286">
        <v>0</v>
      </c>
      <c r="N216" s="276"/>
      <c r="O216" s="288">
        <v>0</v>
      </c>
      <c r="AE216" s="230"/>
      <c r="AF216" s="230"/>
      <c r="AG216" s="230"/>
      <c r="AL216" s="230" t="s">
        <v>59</v>
      </c>
    </row>
    <row r="217" spans="1:39" customFormat="1" ht="23.25" x14ac:dyDescent="0.25">
      <c r="A217" s="254" t="s">
        <v>106</v>
      </c>
      <c r="B217" s="255" t="s">
        <v>106</v>
      </c>
      <c r="C217" s="256" t="s">
        <v>271</v>
      </c>
      <c r="D217" s="512" t="s">
        <v>272</v>
      </c>
      <c r="E217" s="512"/>
      <c r="F217" s="512"/>
      <c r="G217" s="255" t="s">
        <v>88</v>
      </c>
      <c r="H217" s="255">
        <v>-23</v>
      </c>
      <c r="I217" s="255" t="s">
        <v>41</v>
      </c>
      <c r="J217" s="255" t="s">
        <v>462</v>
      </c>
      <c r="K217" s="257" t="s">
        <v>273</v>
      </c>
      <c r="L217" s="255"/>
      <c r="M217" s="257" t="s">
        <v>465</v>
      </c>
      <c r="N217" s="255" t="s">
        <v>325</v>
      </c>
      <c r="O217" s="258" t="s">
        <v>466</v>
      </c>
      <c r="AE217" s="230"/>
      <c r="AF217" s="230"/>
      <c r="AG217" s="230" t="s">
        <v>272</v>
      </c>
      <c r="AL217" s="230"/>
    </row>
    <row r="218" spans="1:39" customFormat="1" ht="15" x14ac:dyDescent="0.25">
      <c r="A218" s="259"/>
      <c r="B218" s="282"/>
      <c r="C218" s="283"/>
      <c r="D218" s="511" t="s">
        <v>59</v>
      </c>
      <c r="E218" s="511"/>
      <c r="F218" s="511"/>
      <c r="G218" s="255"/>
      <c r="H218" s="284"/>
      <c r="I218" s="284"/>
      <c r="J218" s="284"/>
      <c r="K218" s="285"/>
      <c r="L218" s="284"/>
      <c r="M218" s="295">
        <v>-4326.3</v>
      </c>
      <c r="N218" s="276"/>
      <c r="O218" s="287">
        <v>-37855.129999999997</v>
      </c>
      <c r="AE218" s="230"/>
      <c r="AF218" s="230"/>
      <c r="AG218" s="230"/>
      <c r="AL218" s="230" t="s">
        <v>59</v>
      </c>
    </row>
    <row r="219" spans="1:39" customFormat="1" ht="33.75" x14ac:dyDescent="0.25">
      <c r="A219" s="254" t="s">
        <v>107</v>
      </c>
      <c r="B219" s="255" t="s">
        <v>107</v>
      </c>
      <c r="C219" s="256" t="s">
        <v>328</v>
      </c>
      <c r="D219" s="512" t="s">
        <v>329</v>
      </c>
      <c r="E219" s="512"/>
      <c r="F219" s="512"/>
      <c r="G219" s="255" t="s">
        <v>88</v>
      </c>
      <c r="H219" s="255">
        <v>15</v>
      </c>
      <c r="I219" s="255" t="s">
        <v>41</v>
      </c>
      <c r="J219" s="255" t="s">
        <v>92</v>
      </c>
      <c r="K219" s="257" t="s">
        <v>330</v>
      </c>
      <c r="L219" s="255" t="s">
        <v>76</v>
      </c>
      <c r="M219" s="257" t="s">
        <v>331</v>
      </c>
      <c r="N219" s="255" t="s">
        <v>325</v>
      </c>
      <c r="O219" s="258" t="s">
        <v>332</v>
      </c>
      <c r="AE219" s="230"/>
      <c r="AF219" s="230"/>
      <c r="AG219" s="230" t="s">
        <v>329</v>
      </c>
      <c r="AL219" s="230"/>
    </row>
    <row r="220" spans="1:39" customFormat="1" ht="15" x14ac:dyDescent="0.25">
      <c r="A220" s="294"/>
      <c r="B220" s="282"/>
      <c r="C220" s="283"/>
      <c r="D220" s="507" t="s">
        <v>333</v>
      </c>
      <c r="E220" s="507"/>
      <c r="F220" s="507"/>
      <c r="G220" s="507"/>
      <c r="H220" s="507"/>
      <c r="I220" s="507"/>
      <c r="J220" s="507"/>
      <c r="K220" s="507"/>
      <c r="L220" s="507"/>
      <c r="M220" s="507"/>
      <c r="N220" s="507"/>
      <c r="O220" s="516"/>
      <c r="AE220" s="230"/>
      <c r="AF220" s="230"/>
      <c r="AG220" s="230"/>
      <c r="AL220" s="230"/>
      <c r="AM220" s="229" t="s">
        <v>333</v>
      </c>
    </row>
    <row r="221" spans="1:39" customFormat="1" ht="15" x14ac:dyDescent="0.25">
      <c r="A221" s="259"/>
      <c r="B221" s="260"/>
      <c r="C221" s="261"/>
      <c r="D221" s="514" t="s">
        <v>95</v>
      </c>
      <c r="E221" s="514"/>
      <c r="F221" s="514"/>
      <c r="G221" s="514"/>
      <c r="H221" s="514"/>
      <c r="I221" s="514"/>
      <c r="J221" s="514"/>
      <c r="K221" s="514"/>
      <c r="L221" s="514"/>
      <c r="M221" s="514"/>
      <c r="N221" s="514"/>
      <c r="O221" s="515"/>
      <c r="AE221" s="230"/>
      <c r="AF221" s="230"/>
      <c r="AG221" s="230"/>
      <c r="AH221" s="229" t="s">
        <v>95</v>
      </c>
      <c r="AL221" s="230"/>
    </row>
    <row r="222" spans="1:39" customFormat="1" ht="15" x14ac:dyDescent="0.25">
      <c r="A222" s="259"/>
      <c r="B222" s="282"/>
      <c r="C222" s="283"/>
      <c r="D222" s="511" t="s">
        <v>59</v>
      </c>
      <c r="E222" s="511"/>
      <c r="F222" s="511"/>
      <c r="G222" s="255"/>
      <c r="H222" s="284"/>
      <c r="I222" s="284"/>
      <c r="J222" s="284"/>
      <c r="K222" s="285"/>
      <c r="L222" s="284"/>
      <c r="M222" s="295">
        <v>10148.89</v>
      </c>
      <c r="N222" s="276"/>
      <c r="O222" s="287">
        <v>88802.79</v>
      </c>
      <c r="AE222" s="230"/>
      <c r="AF222" s="230"/>
      <c r="AG222" s="230"/>
      <c r="AL222" s="230" t="s">
        <v>59</v>
      </c>
    </row>
    <row r="223" spans="1:39" customFormat="1" ht="23.25" x14ac:dyDescent="0.25">
      <c r="A223" s="254" t="s">
        <v>108</v>
      </c>
      <c r="B223" s="255" t="s">
        <v>108</v>
      </c>
      <c r="C223" s="256" t="s">
        <v>334</v>
      </c>
      <c r="D223" s="512" t="s">
        <v>335</v>
      </c>
      <c r="E223" s="512"/>
      <c r="F223" s="512"/>
      <c r="G223" s="255" t="s">
        <v>88</v>
      </c>
      <c r="H223" s="255">
        <v>8</v>
      </c>
      <c r="I223" s="255" t="s">
        <v>41</v>
      </c>
      <c r="J223" s="255" t="s">
        <v>70</v>
      </c>
      <c r="K223" s="257"/>
      <c r="L223" s="255"/>
      <c r="M223" s="257"/>
      <c r="N223" s="255" t="s">
        <v>325</v>
      </c>
      <c r="O223" s="258"/>
      <c r="AE223" s="230"/>
      <c r="AF223" s="230"/>
      <c r="AG223" s="230" t="s">
        <v>335</v>
      </c>
      <c r="AL223" s="230"/>
    </row>
    <row r="224" spans="1:39" customFormat="1" ht="15" x14ac:dyDescent="0.25">
      <c r="A224" s="259"/>
      <c r="B224" s="282"/>
      <c r="C224" s="283"/>
      <c r="D224" s="511" t="s">
        <v>59</v>
      </c>
      <c r="E224" s="511"/>
      <c r="F224" s="511"/>
      <c r="G224" s="255"/>
      <c r="H224" s="284"/>
      <c r="I224" s="284"/>
      <c r="J224" s="284"/>
      <c r="K224" s="285"/>
      <c r="L224" s="284"/>
      <c r="M224" s="286">
        <v>0</v>
      </c>
      <c r="N224" s="276"/>
      <c r="O224" s="288">
        <v>0</v>
      </c>
      <c r="AE224" s="230"/>
      <c r="AF224" s="230"/>
      <c r="AG224" s="230"/>
      <c r="AL224" s="230" t="s">
        <v>59</v>
      </c>
    </row>
    <row r="225" spans="1:38" customFormat="1" ht="34.5" x14ac:dyDescent="0.25">
      <c r="A225" s="254" t="s">
        <v>109</v>
      </c>
      <c r="B225" s="255" t="s">
        <v>109</v>
      </c>
      <c r="C225" s="256" t="s">
        <v>336</v>
      </c>
      <c r="D225" s="512" t="s">
        <v>337</v>
      </c>
      <c r="E225" s="512"/>
      <c r="F225" s="512"/>
      <c r="G225" s="255" t="s">
        <v>42</v>
      </c>
      <c r="H225" s="255">
        <v>1.0749999999999999E-2</v>
      </c>
      <c r="I225" s="255" t="s">
        <v>41</v>
      </c>
      <c r="J225" s="255" t="s">
        <v>467</v>
      </c>
      <c r="K225" s="257"/>
      <c r="L225" s="255"/>
      <c r="M225" s="257"/>
      <c r="N225" s="255"/>
      <c r="O225" s="258"/>
      <c r="AE225" s="230"/>
      <c r="AF225" s="230"/>
      <c r="AG225" s="230" t="s">
        <v>337</v>
      </c>
      <c r="AL225" s="230"/>
    </row>
    <row r="226" spans="1:38" customFormat="1" ht="33.75" x14ac:dyDescent="0.25">
      <c r="A226" s="259"/>
      <c r="B226" s="260"/>
      <c r="C226" s="261" t="s">
        <v>43</v>
      </c>
      <c r="D226" s="514" t="s">
        <v>44</v>
      </c>
      <c r="E226" s="514"/>
      <c r="F226" s="514"/>
      <c r="G226" s="514"/>
      <c r="H226" s="514"/>
      <c r="I226" s="514"/>
      <c r="J226" s="514"/>
      <c r="K226" s="514"/>
      <c r="L226" s="514"/>
      <c r="M226" s="514"/>
      <c r="N226" s="514"/>
      <c r="O226" s="515"/>
      <c r="AE226" s="230"/>
      <c r="AF226" s="230"/>
      <c r="AG226" s="230"/>
      <c r="AH226" s="229" t="s">
        <v>44</v>
      </c>
      <c r="AL226" s="230"/>
    </row>
    <row r="227" spans="1:38" customFormat="1" ht="57" x14ac:dyDescent="0.25">
      <c r="A227" s="259"/>
      <c r="B227" s="260"/>
      <c r="C227" s="261" t="s">
        <v>45</v>
      </c>
      <c r="D227" s="514" t="s">
        <v>46</v>
      </c>
      <c r="E227" s="514"/>
      <c r="F227" s="514"/>
      <c r="G227" s="514"/>
      <c r="H227" s="514"/>
      <c r="I227" s="514"/>
      <c r="J227" s="514"/>
      <c r="K227" s="514"/>
      <c r="L227" s="514"/>
      <c r="M227" s="514"/>
      <c r="N227" s="514"/>
      <c r="O227" s="515"/>
      <c r="AE227" s="230"/>
      <c r="AF227" s="230"/>
      <c r="AG227" s="230"/>
      <c r="AH227" s="229" t="s">
        <v>46</v>
      </c>
      <c r="AL227" s="230"/>
    </row>
    <row r="228" spans="1:38" customFormat="1" ht="15" x14ac:dyDescent="0.25">
      <c r="A228" s="259"/>
      <c r="B228" s="262"/>
      <c r="C228" s="261" t="s">
        <v>41</v>
      </c>
      <c r="D228" s="507" t="s">
        <v>47</v>
      </c>
      <c r="E228" s="507"/>
      <c r="F228" s="507"/>
      <c r="G228" s="263"/>
      <c r="H228" s="264"/>
      <c r="I228" s="264"/>
      <c r="J228" s="264"/>
      <c r="K228" s="268">
        <v>1107.95</v>
      </c>
      <c r="L228" s="292">
        <v>1.3225</v>
      </c>
      <c r="M228" s="265">
        <v>15.75</v>
      </c>
      <c r="N228" s="266">
        <v>46.99</v>
      </c>
      <c r="O228" s="269">
        <v>740.09</v>
      </c>
      <c r="AE228" s="230"/>
      <c r="AF228" s="230"/>
      <c r="AG228" s="230"/>
      <c r="AI228" s="229" t="s">
        <v>47</v>
      </c>
      <c r="AL228" s="230"/>
    </row>
    <row r="229" spans="1:38" customFormat="1" ht="15" x14ac:dyDescent="0.25">
      <c r="A229" s="259"/>
      <c r="B229" s="262"/>
      <c r="C229" s="261" t="s">
        <v>25</v>
      </c>
      <c r="D229" s="507" t="s">
        <v>48</v>
      </c>
      <c r="E229" s="507"/>
      <c r="F229" s="507"/>
      <c r="G229" s="263"/>
      <c r="H229" s="264"/>
      <c r="I229" s="264"/>
      <c r="J229" s="264"/>
      <c r="K229" s="268">
        <v>12533.99</v>
      </c>
      <c r="L229" s="292">
        <v>1.4375</v>
      </c>
      <c r="M229" s="265">
        <v>193.69</v>
      </c>
      <c r="N229" s="266">
        <v>14.01</v>
      </c>
      <c r="O229" s="267">
        <v>2713.6</v>
      </c>
      <c r="AE229" s="230"/>
      <c r="AF229" s="230"/>
      <c r="AG229" s="230"/>
      <c r="AI229" s="229" t="s">
        <v>48</v>
      </c>
      <c r="AL229" s="230"/>
    </row>
    <row r="230" spans="1:38" customFormat="1" ht="15" x14ac:dyDescent="0.25">
      <c r="A230" s="259"/>
      <c r="B230" s="262"/>
      <c r="C230" s="261" t="s">
        <v>49</v>
      </c>
      <c r="D230" s="507" t="s">
        <v>50</v>
      </c>
      <c r="E230" s="507"/>
      <c r="F230" s="507"/>
      <c r="G230" s="263"/>
      <c r="H230" s="264"/>
      <c r="I230" s="264"/>
      <c r="J230" s="264"/>
      <c r="K230" s="265">
        <v>820.22</v>
      </c>
      <c r="L230" s="292">
        <v>1.4375</v>
      </c>
      <c r="M230" s="265">
        <v>12.67</v>
      </c>
      <c r="N230" s="266">
        <v>46.99</v>
      </c>
      <c r="O230" s="269">
        <v>595.36</v>
      </c>
      <c r="AE230" s="230"/>
      <c r="AF230" s="230"/>
      <c r="AG230" s="230"/>
      <c r="AI230" s="229" t="s">
        <v>50</v>
      </c>
      <c r="AL230" s="230"/>
    </row>
    <row r="231" spans="1:38" customFormat="1" ht="15" x14ac:dyDescent="0.25">
      <c r="A231" s="259"/>
      <c r="B231" s="262"/>
      <c r="C231" s="261" t="s">
        <v>51</v>
      </c>
      <c r="D231" s="507" t="s">
        <v>52</v>
      </c>
      <c r="E231" s="507"/>
      <c r="F231" s="507"/>
      <c r="G231" s="263"/>
      <c r="H231" s="264"/>
      <c r="I231" s="264"/>
      <c r="J231" s="264"/>
      <c r="K231" s="268">
        <v>230267.7</v>
      </c>
      <c r="L231" s="264"/>
      <c r="M231" s="268">
        <v>2475.38</v>
      </c>
      <c r="N231" s="266">
        <v>8.75</v>
      </c>
      <c r="O231" s="267">
        <v>21659.58</v>
      </c>
      <c r="AE231" s="230"/>
      <c r="AF231" s="230"/>
      <c r="AG231" s="230"/>
      <c r="AI231" s="229" t="s">
        <v>52</v>
      </c>
      <c r="AL231" s="230"/>
    </row>
    <row r="232" spans="1:38" customFormat="1" ht="15" x14ac:dyDescent="0.25">
      <c r="A232" s="270"/>
      <c r="B232" s="262"/>
      <c r="C232" s="261"/>
      <c r="D232" s="507" t="s">
        <v>53</v>
      </c>
      <c r="E232" s="507"/>
      <c r="F232" s="507"/>
      <c r="G232" s="263" t="s">
        <v>54</v>
      </c>
      <c r="H232" s="266">
        <v>134.46</v>
      </c>
      <c r="I232" s="292">
        <v>1.3225</v>
      </c>
      <c r="J232" s="289">
        <v>1.9116010000000001</v>
      </c>
      <c r="K232" s="272"/>
      <c r="L232" s="264"/>
      <c r="M232" s="272"/>
      <c r="N232" s="264"/>
      <c r="O232" s="273"/>
      <c r="AE232" s="230"/>
      <c r="AF232" s="230"/>
      <c r="AG232" s="230"/>
      <c r="AJ232" s="229" t="s">
        <v>53</v>
      </c>
      <c r="AL232" s="230"/>
    </row>
    <row r="233" spans="1:38" customFormat="1" ht="15" x14ac:dyDescent="0.25">
      <c r="A233" s="270"/>
      <c r="B233" s="262"/>
      <c r="C233" s="261"/>
      <c r="D233" s="507" t="s">
        <v>55</v>
      </c>
      <c r="E233" s="507"/>
      <c r="F233" s="507"/>
      <c r="G233" s="263" t="s">
        <v>54</v>
      </c>
      <c r="H233" s="266">
        <v>54.89</v>
      </c>
      <c r="I233" s="292">
        <v>1.4375</v>
      </c>
      <c r="J233" s="289">
        <v>0.84822200000000003</v>
      </c>
      <c r="K233" s="272"/>
      <c r="L233" s="264"/>
      <c r="M233" s="272"/>
      <c r="N233" s="264"/>
      <c r="O233" s="273"/>
      <c r="AE233" s="230"/>
      <c r="AF233" s="230"/>
      <c r="AG233" s="230"/>
      <c r="AJ233" s="229" t="s">
        <v>55</v>
      </c>
      <c r="AL233" s="230"/>
    </row>
    <row r="234" spans="1:38" customFormat="1" ht="15" x14ac:dyDescent="0.25">
      <c r="A234" s="274"/>
      <c r="B234" s="263"/>
      <c r="C234" s="261"/>
      <c r="D234" s="513" t="s">
        <v>56</v>
      </c>
      <c r="E234" s="513"/>
      <c r="F234" s="513"/>
      <c r="G234" s="275"/>
      <c r="H234" s="276"/>
      <c r="I234" s="276"/>
      <c r="J234" s="276"/>
      <c r="K234" s="277">
        <v>243909.64</v>
      </c>
      <c r="L234" s="276"/>
      <c r="M234" s="277">
        <v>2684.82</v>
      </c>
      <c r="N234" s="276"/>
      <c r="O234" s="279">
        <v>25113.27</v>
      </c>
      <c r="AE234" s="230"/>
      <c r="AF234" s="230"/>
      <c r="AG234" s="230"/>
      <c r="AK234" s="229" t="s">
        <v>56</v>
      </c>
      <c r="AL234" s="230"/>
    </row>
    <row r="235" spans="1:38" customFormat="1" ht="15" x14ac:dyDescent="0.25">
      <c r="A235" s="270"/>
      <c r="B235" s="262"/>
      <c r="C235" s="261"/>
      <c r="D235" s="507" t="s">
        <v>57</v>
      </c>
      <c r="E235" s="507"/>
      <c r="F235" s="507"/>
      <c r="G235" s="263"/>
      <c r="H235" s="264"/>
      <c r="I235" s="264"/>
      <c r="J235" s="264"/>
      <c r="K235" s="272"/>
      <c r="L235" s="264"/>
      <c r="M235" s="265">
        <v>28.42</v>
      </c>
      <c r="N235" s="264"/>
      <c r="O235" s="267">
        <v>1335.45</v>
      </c>
      <c r="AE235" s="230"/>
      <c r="AF235" s="230"/>
      <c r="AG235" s="230"/>
      <c r="AJ235" s="229" t="s">
        <v>57</v>
      </c>
      <c r="AL235" s="230"/>
    </row>
    <row r="236" spans="1:38" customFormat="1" ht="33.75" x14ac:dyDescent="0.25">
      <c r="A236" s="270"/>
      <c r="B236" s="262"/>
      <c r="C236" s="261" t="s">
        <v>240</v>
      </c>
      <c r="D236" s="507" t="s">
        <v>241</v>
      </c>
      <c r="E236" s="507"/>
      <c r="F236" s="507"/>
      <c r="G236" s="263" t="s">
        <v>58</v>
      </c>
      <c r="H236" s="280">
        <v>109</v>
      </c>
      <c r="I236" s="264"/>
      <c r="J236" s="280">
        <v>109</v>
      </c>
      <c r="K236" s="272"/>
      <c r="L236" s="264"/>
      <c r="M236" s="265">
        <v>30.98</v>
      </c>
      <c r="N236" s="264"/>
      <c r="O236" s="267">
        <v>1455.64</v>
      </c>
      <c r="AE236" s="230"/>
      <c r="AF236" s="230"/>
      <c r="AG236" s="230"/>
      <c r="AJ236" s="229" t="s">
        <v>241</v>
      </c>
      <c r="AL236" s="230"/>
    </row>
    <row r="237" spans="1:38" customFormat="1" ht="56.25" x14ac:dyDescent="0.25">
      <c r="A237" s="270"/>
      <c r="B237" s="262"/>
      <c r="C237" s="261" t="s">
        <v>242</v>
      </c>
      <c r="D237" s="507" t="s">
        <v>243</v>
      </c>
      <c r="E237" s="507"/>
      <c r="F237" s="507"/>
      <c r="G237" s="263" t="s">
        <v>58</v>
      </c>
      <c r="H237" s="280">
        <v>65</v>
      </c>
      <c r="I237" s="266">
        <v>0.85</v>
      </c>
      <c r="J237" s="266">
        <v>55.25</v>
      </c>
      <c r="K237" s="272"/>
      <c r="L237" s="264"/>
      <c r="M237" s="265">
        <v>15.7</v>
      </c>
      <c r="N237" s="264"/>
      <c r="O237" s="269">
        <v>737.84</v>
      </c>
      <c r="AE237" s="230"/>
      <c r="AF237" s="230"/>
      <c r="AG237" s="230"/>
      <c r="AJ237" s="229" t="s">
        <v>243</v>
      </c>
      <c r="AL237" s="230"/>
    </row>
    <row r="238" spans="1:38" customFormat="1" ht="15" x14ac:dyDescent="0.25">
      <c r="A238" s="259"/>
      <c r="B238" s="282"/>
      <c r="C238" s="283"/>
      <c r="D238" s="511" t="s">
        <v>59</v>
      </c>
      <c r="E238" s="511"/>
      <c r="F238" s="511"/>
      <c r="G238" s="255"/>
      <c r="H238" s="284"/>
      <c r="I238" s="284"/>
      <c r="J238" s="284"/>
      <c r="K238" s="285"/>
      <c r="L238" s="284"/>
      <c r="M238" s="295">
        <v>2731.5</v>
      </c>
      <c r="N238" s="276"/>
      <c r="O238" s="287">
        <v>27306.75</v>
      </c>
      <c r="AE238" s="230"/>
      <c r="AF238" s="230"/>
      <c r="AG238" s="230"/>
      <c r="AL238" s="230" t="s">
        <v>59</v>
      </c>
    </row>
    <row r="239" spans="1:38" customFormat="1" ht="45.75" x14ac:dyDescent="0.25">
      <c r="A239" s="254" t="s">
        <v>89</v>
      </c>
      <c r="B239" s="255" t="s">
        <v>89</v>
      </c>
      <c r="C239" s="256" t="s">
        <v>288</v>
      </c>
      <c r="D239" s="512" t="s">
        <v>289</v>
      </c>
      <c r="E239" s="512"/>
      <c r="F239" s="512"/>
      <c r="G239" s="255" t="s">
        <v>67</v>
      </c>
      <c r="H239" s="255">
        <v>-12.58</v>
      </c>
      <c r="I239" s="255" t="s">
        <v>41</v>
      </c>
      <c r="J239" s="255" t="s">
        <v>468</v>
      </c>
      <c r="K239" s="257" t="s">
        <v>290</v>
      </c>
      <c r="L239" s="255"/>
      <c r="M239" s="257" t="s">
        <v>469</v>
      </c>
      <c r="N239" s="255" t="s">
        <v>325</v>
      </c>
      <c r="O239" s="258" t="s">
        <v>470</v>
      </c>
      <c r="AE239" s="230"/>
      <c r="AF239" s="230"/>
      <c r="AG239" s="230" t="s">
        <v>289</v>
      </c>
      <c r="AL239" s="230"/>
    </row>
    <row r="240" spans="1:38" customFormat="1" ht="15" x14ac:dyDescent="0.25">
      <c r="A240" s="259"/>
      <c r="B240" s="282"/>
      <c r="C240" s="283"/>
      <c r="D240" s="511" t="s">
        <v>59</v>
      </c>
      <c r="E240" s="511"/>
      <c r="F240" s="511"/>
      <c r="G240" s="255"/>
      <c r="H240" s="284"/>
      <c r="I240" s="284"/>
      <c r="J240" s="284"/>
      <c r="K240" s="285"/>
      <c r="L240" s="284"/>
      <c r="M240" s="295">
        <v>-2475.87</v>
      </c>
      <c r="N240" s="276"/>
      <c r="O240" s="287">
        <v>-21663.86</v>
      </c>
      <c r="AE240" s="230"/>
      <c r="AF240" s="230"/>
      <c r="AG240" s="230"/>
      <c r="AL240" s="230" t="s">
        <v>59</v>
      </c>
    </row>
    <row r="241" spans="1:39" customFormat="1" ht="22.5" x14ac:dyDescent="0.25">
      <c r="A241" s="254" t="s">
        <v>90</v>
      </c>
      <c r="B241" s="255" t="s">
        <v>90</v>
      </c>
      <c r="C241" s="256" t="s">
        <v>338</v>
      </c>
      <c r="D241" s="512" t="s">
        <v>339</v>
      </c>
      <c r="E241" s="512"/>
      <c r="F241" s="512"/>
      <c r="G241" s="255" t="s">
        <v>67</v>
      </c>
      <c r="H241" s="255">
        <v>12.58</v>
      </c>
      <c r="I241" s="255" t="s">
        <v>41</v>
      </c>
      <c r="J241" s="255" t="s">
        <v>471</v>
      </c>
      <c r="K241" s="257" t="s">
        <v>340</v>
      </c>
      <c r="L241" s="255" t="s">
        <v>219</v>
      </c>
      <c r="M241" s="257" t="s">
        <v>472</v>
      </c>
      <c r="N241" s="255" t="s">
        <v>325</v>
      </c>
      <c r="O241" s="258" t="s">
        <v>473</v>
      </c>
      <c r="AE241" s="230"/>
      <c r="AF241" s="230"/>
      <c r="AG241" s="230" t="s">
        <v>339</v>
      </c>
      <c r="AL241" s="230"/>
    </row>
    <row r="242" spans="1:39" customFormat="1" ht="15" x14ac:dyDescent="0.25">
      <c r="A242" s="294"/>
      <c r="B242" s="282"/>
      <c r="C242" s="283"/>
      <c r="D242" s="507" t="s">
        <v>341</v>
      </c>
      <c r="E242" s="507"/>
      <c r="F242" s="507"/>
      <c r="G242" s="507"/>
      <c r="H242" s="507"/>
      <c r="I242" s="507"/>
      <c r="J242" s="507"/>
      <c r="K242" s="507"/>
      <c r="L242" s="507"/>
      <c r="M242" s="507"/>
      <c r="N242" s="507"/>
      <c r="O242" s="516"/>
      <c r="AE242" s="230"/>
      <c r="AF242" s="230"/>
      <c r="AG242" s="230"/>
      <c r="AL242" s="230"/>
      <c r="AM242" s="229" t="s">
        <v>341</v>
      </c>
    </row>
    <row r="243" spans="1:39" customFormat="1" ht="15" x14ac:dyDescent="0.25">
      <c r="A243" s="259"/>
      <c r="B243" s="260"/>
      <c r="C243" s="261"/>
      <c r="D243" s="514" t="s">
        <v>342</v>
      </c>
      <c r="E243" s="514"/>
      <c r="F243" s="514"/>
      <c r="G243" s="514"/>
      <c r="H243" s="514"/>
      <c r="I243" s="514"/>
      <c r="J243" s="514"/>
      <c r="K243" s="514"/>
      <c r="L243" s="514"/>
      <c r="M243" s="514"/>
      <c r="N243" s="514"/>
      <c r="O243" s="515"/>
      <c r="AE243" s="230"/>
      <c r="AF243" s="230"/>
      <c r="AG243" s="230"/>
      <c r="AH243" s="229" t="s">
        <v>342</v>
      </c>
      <c r="AL243" s="230"/>
    </row>
    <row r="244" spans="1:39" customFormat="1" ht="15" x14ac:dyDescent="0.25">
      <c r="A244" s="259"/>
      <c r="B244" s="260"/>
      <c r="C244" s="261"/>
      <c r="D244" s="514" t="s">
        <v>134</v>
      </c>
      <c r="E244" s="514"/>
      <c r="F244" s="514"/>
      <c r="G244" s="514"/>
      <c r="H244" s="514"/>
      <c r="I244" s="514"/>
      <c r="J244" s="514"/>
      <c r="K244" s="514"/>
      <c r="L244" s="514"/>
      <c r="M244" s="514"/>
      <c r="N244" s="514"/>
      <c r="O244" s="515"/>
      <c r="AE244" s="230"/>
      <c r="AF244" s="230"/>
      <c r="AG244" s="230"/>
      <c r="AH244" s="229" t="s">
        <v>134</v>
      </c>
      <c r="AL244" s="230"/>
    </row>
    <row r="245" spans="1:39" customFormat="1" ht="15" x14ac:dyDescent="0.25">
      <c r="A245" s="259"/>
      <c r="B245" s="282"/>
      <c r="C245" s="283"/>
      <c r="D245" s="511" t="s">
        <v>59</v>
      </c>
      <c r="E245" s="511"/>
      <c r="F245" s="511"/>
      <c r="G245" s="255"/>
      <c r="H245" s="284"/>
      <c r="I245" s="284"/>
      <c r="J245" s="284"/>
      <c r="K245" s="285"/>
      <c r="L245" s="284"/>
      <c r="M245" s="295">
        <v>6306.64</v>
      </c>
      <c r="N245" s="276"/>
      <c r="O245" s="287">
        <v>55183.1</v>
      </c>
      <c r="AE245" s="230"/>
      <c r="AF245" s="230"/>
      <c r="AG245" s="230"/>
      <c r="AL245" s="230" t="s">
        <v>59</v>
      </c>
    </row>
    <row r="246" spans="1:39" customFormat="1" ht="57" x14ac:dyDescent="0.25">
      <c r="A246" s="254" t="s">
        <v>93</v>
      </c>
      <c r="B246" s="255" t="s">
        <v>93</v>
      </c>
      <c r="C246" s="256" t="s">
        <v>343</v>
      </c>
      <c r="D246" s="512" t="s">
        <v>344</v>
      </c>
      <c r="E246" s="512"/>
      <c r="F246" s="512"/>
      <c r="G246" s="255" t="s">
        <v>248</v>
      </c>
      <c r="H246" s="255">
        <v>2.5000000000000001E-2</v>
      </c>
      <c r="I246" s="255" t="s">
        <v>41</v>
      </c>
      <c r="J246" s="255" t="s">
        <v>474</v>
      </c>
      <c r="K246" s="257"/>
      <c r="L246" s="255"/>
      <c r="M246" s="257"/>
      <c r="N246" s="255"/>
      <c r="O246" s="258"/>
      <c r="AE246" s="230"/>
      <c r="AF246" s="230"/>
      <c r="AG246" s="230" t="s">
        <v>344</v>
      </c>
      <c r="AL246" s="230"/>
    </row>
    <row r="247" spans="1:39" customFormat="1" ht="33.75" x14ac:dyDescent="0.25">
      <c r="A247" s="259"/>
      <c r="B247" s="260"/>
      <c r="C247" s="261" t="s">
        <v>43</v>
      </c>
      <c r="D247" s="514" t="s">
        <v>44</v>
      </c>
      <c r="E247" s="514"/>
      <c r="F247" s="514"/>
      <c r="G247" s="514"/>
      <c r="H247" s="514"/>
      <c r="I247" s="514"/>
      <c r="J247" s="514"/>
      <c r="K247" s="514"/>
      <c r="L247" s="514"/>
      <c r="M247" s="514"/>
      <c r="N247" s="514"/>
      <c r="O247" s="515"/>
      <c r="AE247" s="230"/>
      <c r="AF247" s="230"/>
      <c r="AG247" s="230"/>
      <c r="AH247" s="229" t="s">
        <v>44</v>
      </c>
      <c r="AL247" s="230"/>
    </row>
    <row r="248" spans="1:39" customFormat="1" ht="57" x14ac:dyDescent="0.25">
      <c r="A248" s="259"/>
      <c r="B248" s="260"/>
      <c r="C248" s="261" t="s">
        <v>45</v>
      </c>
      <c r="D248" s="514" t="s">
        <v>46</v>
      </c>
      <c r="E248" s="514"/>
      <c r="F248" s="514"/>
      <c r="G248" s="514"/>
      <c r="H248" s="514"/>
      <c r="I248" s="514"/>
      <c r="J248" s="514"/>
      <c r="K248" s="514"/>
      <c r="L248" s="514"/>
      <c r="M248" s="514"/>
      <c r="N248" s="514"/>
      <c r="O248" s="515"/>
      <c r="AE248" s="230"/>
      <c r="AF248" s="230"/>
      <c r="AG248" s="230"/>
      <c r="AH248" s="229" t="s">
        <v>46</v>
      </c>
      <c r="AL248" s="230"/>
    </row>
    <row r="249" spans="1:39" customFormat="1" ht="15" x14ac:dyDescent="0.25">
      <c r="A249" s="259"/>
      <c r="B249" s="262"/>
      <c r="C249" s="261" t="s">
        <v>41</v>
      </c>
      <c r="D249" s="507" t="s">
        <v>47</v>
      </c>
      <c r="E249" s="507"/>
      <c r="F249" s="507"/>
      <c r="G249" s="263"/>
      <c r="H249" s="264"/>
      <c r="I249" s="264"/>
      <c r="J249" s="264"/>
      <c r="K249" s="265">
        <v>991.03</v>
      </c>
      <c r="L249" s="292">
        <v>1.3225</v>
      </c>
      <c r="M249" s="265">
        <v>32.770000000000003</v>
      </c>
      <c r="N249" s="266">
        <v>46.99</v>
      </c>
      <c r="O249" s="267">
        <v>1539.86</v>
      </c>
      <c r="AE249" s="230"/>
      <c r="AF249" s="230"/>
      <c r="AG249" s="230"/>
      <c r="AI249" s="229" t="s">
        <v>47</v>
      </c>
      <c r="AL249" s="230"/>
    </row>
    <row r="250" spans="1:39" customFormat="1" ht="15" x14ac:dyDescent="0.25">
      <c r="A250" s="259"/>
      <c r="B250" s="262"/>
      <c r="C250" s="261" t="s">
        <v>25</v>
      </c>
      <c r="D250" s="507" t="s">
        <v>48</v>
      </c>
      <c r="E250" s="507"/>
      <c r="F250" s="507"/>
      <c r="G250" s="263"/>
      <c r="H250" s="264"/>
      <c r="I250" s="264"/>
      <c r="J250" s="264"/>
      <c r="K250" s="268">
        <v>9818.43</v>
      </c>
      <c r="L250" s="292">
        <v>1.4375</v>
      </c>
      <c r="M250" s="265">
        <v>352.85</v>
      </c>
      <c r="N250" s="266">
        <v>14.01</v>
      </c>
      <c r="O250" s="267">
        <v>4943.43</v>
      </c>
      <c r="AE250" s="230"/>
      <c r="AF250" s="230"/>
      <c r="AG250" s="230"/>
      <c r="AI250" s="229" t="s">
        <v>48</v>
      </c>
      <c r="AL250" s="230"/>
    </row>
    <row r="251" spans="1:39" customFormat="1" ht="15" x14ac:dyDescent="0.25">
      <c r="A251" s="259"/>
      <c r="B251" s="262"/>
      <c r="C251" s="261" t="s">
        <v>49</v>
      </c>
      <c r="D251" s="507" t="s">
        <v>50</v>
      </c>
      <c r="E251" s="507"/>
      <c r="F251" s="507"/>
      <c r="G251" s="263"/>
      <c r="H251" s="264"/>
      <c r="I251" s="264"/>
      <c r="J251" s="264"/>
      <c r="K251" s="265">
        <v>554.48</v>
      </c>
      <c r="L251" s="292">
        <v>1.4375</v>
      </c>
      <c r="M251" s="265">
        <v>19.93</v>
      </c>
      <c r="N251" s="266">
        <v>46.99</v>
      </c>
      <c r="O251" s="269">
        <v>936.51</v>
      </c>
      <c r="AE251" s="230"/>
      <c r="AF251" s="230"/>
      <c r="AG251" s="230"/>
      <c r="AI251" s="229" t="s">
        <v>50</v>
      </c>
      <c r="AL251" s="230"/>
    </row>
    <row r="252" spans="1:39" customFormat="1" ht="15" x14ac:dyDescent="0.25">
      <c r="A252" s="270"/>
      <c r="B252" s="262"/>
      <c r="C252" s="261"/>
      <c r="D252" s="507" t="s">
        <v>53</v>
      </c>
      <c r="E252" s="507"/>
      <c r="F252" s="507"/>
      <c r="G252" s="263" t="s">
        <v>54</v>
      </c>
      <c r="H252" s="281">
        <v>122.5</v>
      </c>
      <c r="I252" s="292">
        <v>1.3225</v>
      </c>
      <c r="J252" s="291">
        <v>4.0501563000000003</v>
      </c>
      <c r="K252" s="272"/>
      <c r="L252" s="264"/>
      <c r="M252" s="272"/>
      <c r="N252" s="264"/>
      <c r="O252" s="273"/>
      <c r="AE252" s="230"/>
      <c r="AF252" s="230"/>
      <c r="AG252" s="230"/>
      <c r="AJ252" s="229" t="s">
        <v>53</v>
      </c>
      <c r="AL252" s="230"/>
    </row>
    <row r="253" spans="1:39" customFormat="1" ht="15" x14ac:dyDescent="0.25">
      <c r="A253" s="270"/>
      <c r="B253" s="262"/>
      <c r="C253" s="261"/>
      <c r="D253" s="507" t="s">
        <v>55</v>
      </c>
      <c r="E253" s="507"/>
      <c r="F253" s="507"/>
      <c r="G253" s="263" t="s">
        <v>54</v>
      </c>
      <c r="H253" s="266">
        <v>39.049999999999997</v>
      </c>
      <c r="I253" s="292">
        <v>1.4375</v>
      </c>
      <c r="J253" s="291">
        <v>1.4033594</v>
      </c>
      <c r="K253" s="272"/>
      <c r="L253" s="264"/>
      <c r="M253" s="272"/>
      <c r="N253" s="264"/>
      <c r="O253" s="273"/>
      <c r="AE253" s="230"/>
      <c r="AF253" s="230"/>
      <c r="AG253" s="230"/>
      <c r="AJ253" s="229" t="s">
        <v>55</v>
      </c>
      <c r="AL253" s="230"/>
    </row>
    <row r="254" spans="1:39" customFormat="1" ht="15" x14ac:dyDescent="0.25">
      <c r="A254" s="274"/>
      <c r="B254" s="263"/>
      <c r="C254" s="261"/>
      <c r="D254" s="513" t="s">
        <v>56</v>
      </c>
      <c r="E254" s="513"/>
      <c r="F254" s="513"/>
      <c r="G254" s="275"/>
      <c r="H254" s="276"/>
      <c r="I254" s="276"/>
      <c r="J254" s="276"/>
      <c r="K254" s="277">
        <v>10809.46</v>
      </c>
      <c r="L254" s="276"/>
      <c r="M254" s="278">
        <v>385.62</v>
      </c>
      <c r="N254" s="276"/>
      <c r="O254" s="279">
        <v>6483.29</v>
      </c>
      <c r="AE254" s="230"/>
      <c r="AF254" s="230"/>
      <c r="AG254" s="230"/>
      <c r="AK254" s="229" t="s">
        <v>56</v>
      </c>
      <c r="AL254" s="230"/>
    </row>
    <row r="255" spans="1:39" customFormat="1" ht="15" x14ac:dyDescent="0.25">
      <c r="A255" s="270"/>
      <c r="B255" s="262"/>
      <c r="C255" s="261"/>
      <c r="D255" s="507" t="s">
        <v>57</v>
      </c>
      <c r="E255" s="507"/>
      <c r="F255" s="507"/>
      <c r="G255" s="263"/>
      <c r="H255" s="264"/>
      <c r="I255" s="264"/>
      <c r="J255" s="264"/>
      <c r="K255" s="272"/>
      <c r="L255" s="264"/>
      <c r="M255" s="265">
        <v>52.7</v>
      </c>
      <c r="N255" s="264"/>
      <c r="O255" s="267">
        <v>2476.37</v>
      </c>
      <c r="AE255" s="230"/>
      <c r="AF255" s="230"/>
      <c r="AG255" s="230"/>
      <c r="AJ255" s="229" t="s">
        <v>57</v>
      </c>
      <c r="AL255" s="230"/>
    </row>
    <row r="256" spans="1:39" customFormat="1" ht="33.75" x14ac:dyDescent="0.25">
      <c r="A256" s="270"/>
      <c r="B256" s="262"/>
      <c r="C256" s="261" t="s">
        <v>240</v>
      </c>
      <c r="D256" s="507" t="s">
        <v>241</v>
      </c>
      <c r="E256" s="507"/>
      <c r="F256" s="507"/>
      <c r="G256" s="263" t="s">
        <v>58</v>
      </c>
      <c r="H256" s="280">
        <v>109</v>
      </c>
      <c r="I256" s="264"/>
      <c r="J256" s="280">
        <v>109</v>
      </c>
      <c r="K256" s="272"/>
      <c r="L256" s="264"/>
      <c r="M256" s="265">
        <v>57.44</v>
      </c>
      <c r="N256" s="264"/>
      <c r="O256" s="267">
        <v>2699.24</v>
      </c>
      <c r="AE256" s="230"/>
      <c r="AF256" s="230"/>
      <c r="AG256" s="230"/>
      <c r="AJ256" s="229" t="s">
        <v>241</v>
      </c>
      <c r="AL256" s="230"/>
    </row>
    <row r="257" spans="1:38" customFormat="1" ht="56.25" x14ac:dyDescent="0.25">
      <c r="A257" s="270"/>
      <c r="B257" s="262"/>
      <c r="C257" s="261" t="s">
        <v>242</v>
      </c>
      <c r="D257" s="507" t="s">
        <v>243</v>
      </c>
      <c r="E257" s="507"/>
      <c r="F257" s="507"/>
      <c r="G257" s="263" t="s">
        <v>58</v>
      </c>
      <c r="H257" s="280">
        <v>65</v>
      </c>
      <c r="I257" s="266">
        <v>0.85</v>
      </c>
      <c r="J257" s="266">
        <v>55.25</v>
      </c>
      <c r="K257" s="272"/>
      <c r="L257" s="264"/>
      <c r="M257" s="265">
        <v>29.12</v>
      </c>
      <c r="N257" s="264"/>
      <c r="O257" s="267">
        <v>1368.19</v>
      </c>
      <c r="AE257" s="230"/>
      <c r="AF257" s="230"/>
      <c r="AG257" s="230"/>
      <c r="AJ257" s="229" t="s">
        <v>243</v>
      </c>
      <c r="AL257" s="230"/>
    </row>
    <row r="258" spans="1:38" customFormat="1" ht="15" x14ac:dyDescent="0.25">
      <c r="A258" s="259"/>
      <c r="B258" s="282"/>
      <c r="C258" s="283"/>
      <c r="D258" s="511" t="s">
        <v>59</v>
      </c>
      <c r="E258" s="511"/>
      <c r="F258" s="511"/>
      <c r="G258" s="255"/>
      <c r="H258" s="284"/>
      <c r="I258" s="284"/>
      <c r="J258" s="284"/>
      <c r="K258" s="285"/>
      <c r="L258" s="284"/>
      <c r="M258" s="286">
        <v>472.18</v>
      </c>
      <c r="N258" s="276"/>
      <c r="O258" s="287">
        <v>10550.72</v>
      </c>
      <c r="AE258" s="230"/>
      <c r="AF258" s="230"/>
      <c r="AG258" s="230"/>
      <c r="AL258" s="230" t="s">
        <v>59</v>
      </c>
    </row>
    <row r="259" spans="1:38" customFormat="1" ht="15" x14ac:dyDescent="0.25">
      <c r="A259" s="517" t="s">
        <v>345</v>
      </c>
      <c r="B259" s="518"/>
      <c r="C259" s="518"/>
      <c r="D259" s="518"/>
      <c r="E259" s="518"/>
      <c r="F259" s="518"/>
      <c r="G259" s="518"/>
      <c r="H259" s="518"/>
      <c r="I259" s="518"/>
      <c r="J259" s="518"/>
      <c r="K259" s="518"/>
      <c r="L259" s="518"/>
      <c r="M259" s="518"/>
      <c r="N259" s="518"/>
      <c r="O259" s="519"/>
      <c r="AE259" s="230"/>
      <c r="AF259" s="230" t="s">
        <v>345</v>
      </c>
      <c r="AG259" s="230"/>
      <c r="AL259" s="230"/>
    </row>
    <row r="260" spans="1:38" customFormat="1" ht="68.25" x14ac:dyDescent="0.25">
      <c r="A260" s="254" t="s">
        <v>97</v>
      </c>
      <c r="B260" s="255" t="s">
        <v>97</v>
      </c>
      <c r="C260" s="256" t="s">
        <v>475</v>
      </c>
      <c r="D260" s="512" t="s">
        <v>476</v>
      </c>
      <c r="E260" s="512"/>
      <c r="F260" s="512"/>
      <c r="G260" s="255" t="s">
        <v>239</v>
      </c>
      <c r="H260" s="255">
        <v>1</v>
      </c>
      <c r="I260" s="255" t="s">
        <v>41</v>
      </c>
      <c r="J260" s="255" t="s">
        <v>41</v>
      </c>
      <c r="K260" s="257"/>
      <c r="L260" s="255"/>
      <c r="M260" s="257"/>
      <c r="N260" s="255"/>
      <c r="O260" s="258"/>
      <c r="AE260" s="230"/>
      <c r="AF260" s="230"/>
      <c r="AG260" s="230" t="s">
        <v>476</v>
      </c>
      <c r="AL260" s="230"/>
    </row>
    <row r="261" spans="1:38" customFormat="1" ht="33.75" x14ac:dyDescent="0.25">
      <c r="A261" s="259"/>
      <c r="B261" s="260"/>
      <c r="C261" s="261" t="s">
        <v>43</v>
      </c>
      <c r="D261" s="514" t="s">
        <v>44</v>
      </c>
      <c r="E261" s="514"/>
      <c r="F261" s="514"/>
      <c r="G261" s="514"/>
      <c r="H261" s="514"/>
      <c r="I261" s="514"/>
      <c r="J261" s="514"/>
      <c r="K261" s="514"/>
      <c r="L261" s="514"/>
      <c r="M261" s="514"/>
      <c r="N261" s="514"/>
      <c r="O261" s="515"/>
      <c r="AE261" s="230"/>
      <c r="AF261" s="230"/>
      <c r="AG261" s="230"/>
      <c r="AH261" s="229" t="s">
        <v>44</v>
      </c>
      <c r="AL261" s="230"/>
    </row>
    <row r="262" spans="1:38" customFormat="1" ht="57" x14ac:dyDescent="0.25">
      <c r="A262" s="259"/>
      <c r="B262" s="260"/>
      <c r="C262" s="261" t="s">
        <v>45</v>
      </c>
      <c r="D262" s="514" t="s">
        <v>46</v>
      </c>
      <c r="E262" s="514"/>
      <c r="F262" s="514"/>
      <c r="G262" s="514"/>
      <c r="H262" s="514"/>
      <c r="I262" s="514"/>
      <c r="J262" s="514"/>
      <c r="K262" s="514"/>
      <c r="L262" s="514"/>
      <c r="M262" s="514"/>
      <c r="N262" s="514"/>
      <c r="O262" s="515"/>
      <c r="AE262" s="230"/>
      <c r="AF262" s="230"/>
      <c r="AG262" s="230"/>
      <c r="AH262" s="229" t="s">
        <v>46</v>
      </c>
      <c r="AL262" s="230"/>
    </row>
    <row r="263" spans="1:38" customFormat="1" ht="15" x14ac:dyDescent="0.25">
      <c r="A263" s="259"/>
      <c r="B263" s="262"/>
      <c r="C263" s="261" t="s">
        <v>41</v>
      </c>
      <c r="D263" s="507" t="s">
        <v>47</v>
      </c>
      <c r="E263" s="507"/>
      <c r="F263" s="507"/>
      <c r="G263" s="263"/>
      <c r="H263" s="264"/>
      <c r="I263" s="264"/>
      <c r="J263" s="264"/>
      <c r="K263" s="268">
        <v>3368.76</v>
      </c>
      <c r="L263" s="292">
        <v>1.3225</v>
      </c>
      <c r="M263" s="268">
        <v>4455.1899999999996</v>
      </c>
      <c r="N263" s="266">
        <v>46.99</v>
      </c>
      <c r="O263" s="267">
        <v>209349.38</v>
      </c>
      <c r="AE263" s="230"/>
      <c r="AF263" s="230"/>
      <c r="AG263" s="230"/>
      <c r="AI263" s="229" t="s">
        <v>47</v>
      </c>
      <c r="AL263" s="230"/>
    </row>
    <row r="264" spans="1:38" customFormat="1" ht="15" x14ac:dyDescent="0.25">
      <c r="A264" s="259"/>
      <c r="B264" s="262"/>
      <c r="C264" s="261" t="s">
        <v>25</v>
      </c>
      <c r="D264" s="507" t="s">
        <v>48</v>
      </c>
      <c r="E264" s="507"/>
      <c r="F264" s="507"/>
      <c r="G264" s="263"/>
      <c r="H264" s="264"/>
      <c r="I264" s="264"/>
      <c r="J264" s="264"/>
      <c r="K264" s="268">
        <v>6125.55</v>
      </c>
      <c r="L264" s="292">
        <v>1.4375</v>
      </c>
      <c r="M264" s="268">
        <v>8805.48</v>
      </c>
      <c r="N264" s="266">
        <v>14.01</v>
      </c>
      <c r="O264" s="267">
        <v>123364.77</v>
      </c>
      <c r="AE264" s="230"/>
      <c r="AF264" s="230"/>
      <c r="AG264" s="230"/>
      <c r="AI264" s="229" t="s">
        <v>48</v>
      </c>
      <c r="AL264" s="230"/>
    </row>
    <row r="265" spans="1:38" customFormat="1" ht="15" x14ac:dyDescent="0.25">
      <c r="A265" s="259"/>
      <c r="B265" s="262"/>
      <c r="C265" s="261" t="s">
        <v>49</v>
      </c>
      <c r="D265" s="507" t="s">
        <v>50</v>
      </c>
      <c r="E265" s="507"/>
      <c r="F265" s="507"/>
      <c r="G265" s="263"/>
      <c r="H265" s="264"/>
      <c r="I265" s="264"/>
      <c r="J265" s="264"/>
      <c r="K265" s="265">
        <v>673.91</v>
      </c>
      <c r="L265" s="292">
        <v>1.4375</v>
      </c>
      <c r="M265" s="265">
        <v>968.75</v>
      </c>
      <c r="N265" s="266">
        <v>46.99</v>
      </c>
      <c r="O265" s="267">
        <v>45521.56</v>
      </c>
      <c r="AE265" s="230"/>
      <c r="AF265" s="230"/>
      <c r="AG265" s="230"/>
      <c r="AI265" s="229" t="s">
        <v>50</v>
      </c>
      <c r="AL265" s="230"/>
    </row>
    <row r="266" spans="1:38" customFormat="1" ht="15" x14ac:dyDescent="0.25">
      <c r="A266" s="259"/>
      <c r="B266" s="262"/>
      <c r="C266" s="261" t="s">
        <v>51</v>
      </c>
      <c r="D266" s="507" t="s">
        <v>52</v>
      </c>
      <c r="E266" s="507"/>
      <c r="F266" s="507"/>
      <c r="G266" s="263"/>
      <c r="H266" s="264"/>
      <c r="I266" s="264"/>
      <c r="J266" s="264"/>
      <c r="K266" s="268">
        <v>20905.349999999999</v>
      </c>
      <c r="L266" s="264"/>
      <c r="M266" s="268">
        <v>20905.349999999999</v>
      </c>
      <c r="N266" s="266">
        <v>8.75</v>
      </c>
      <c r="O266" s="267">
        <v>182921.81</v>
      </c>
      <c r="AE266" s="230"/>
      <c r="AF266" s="230"/>
      <c r="AG266" s="230"/>
      <c r="AI266" s="229" t="s">
        <v>52</v>
      </c>
      <c r="AL266" s="230"/>
    </row>
    <row r="267" spans="1:38" customFormat="1" ht="15" x14ac:dyDescent="0.25">
      <c r="A267" s="270"/>
      <c r="B267" s="262"/>
      <c r="C267" s="261"/>
      <c r="D267" s="507" t="s">
        <v>53</v>
      </c>
      <c r="E267" s="507"/>
      <c r="F267" s="507"/>
      <c r="G267" s="263" t="s">
        <v>54</v>
      </c>
      <c r="H267" s="280">
        <v>402</v>
      </c>
      <c r="I267" s="292">
        <v>1.3225</v>
      </c>
      <c r="J267" s="293">
        <v>531.64499999999998</v>
      </c>
      <c r="K267" s="272"/>
      <c r="L267" s="264"/>
      <c r="M267" s="272"/>
      <c r="N267" s="264"/>
      <c r="O267" s="273"/>
      <c r="AE267" s="230"/>
      <c r="AF267" s="230"/>
      <c r="AG267" s="230"/>
      <c r="AJ267" s="229" t="s">
        <v>53</v>
      </c>
      <c r="AL267" s="230"/>
    </row>
    <row r="268" spans="1:38" customFormat="1" ht="15" x14ac:dyDescent="0.25">
      <c r="A268" s="270"/>
      <c r="B268" s="262"/>
      <c r="C268" s="261"/>
      <c r="D268" s="507" t="s">
        <v>55</v>
      </c>
      <c r="E268" s="507"/>
      <c r="F268" s="507"/>
      <c r="G268" s="263" t="s">
        <v>54</v>
      </c>
      <c r="H268" s="266">
        <v>54.61</v>
      </c>
      <c r="I268" s="292">
        <v>1.4375</v>
      </c>
      <c r="J268" s="289">
        <v>78.501874999999998</v>
      </c>
      <c r="K268" s="272"/>
      <c r="L268" s="264"/>
      <c r="M268" s="272"/>
      <c r="N268" s="264"/>
      <c r="O268" s="273"/>
      <c r="AE268" s="230"/>
      <c r="AF268" s="230"/>
      <c r="AG268" s="230"/>
      <c r="AJ268" s="229" t="s">
        <v>55</v>
      </c>
      <c r="AL268" s="230"/>
    </row>
    <row r="269" spans="1:38" customFormat="1" ht="15" x14ac:dyDescent="0.25">
      <c r="A269" s="274"/>
      <c r="B269" s="263"/>
      <c r="C269" s="261"/>
      <c r="D269" s="513" t="s">
        <v>56</v>
      </c>
      <c r="E269" s="513"/>
      <c r="F269" s="513"/>
      <c r="G269" s="275"/>
      <c r="H269" s="276"/>
      <c r="I269" s="276"/>
      <c r="J269" s="276"/>
      <c r="K269" s="277">
        <v>30399.66</v>
      </c>
      <c r="L269" s="276"/>
      <c r="M269" s="277">
        <v>34166.019999999997</v>
      </c>
      <c r="N269" s="276"/>
      <c r="O269" s="279">
        <v>515635.96</v>
      </c>
      <c r="AE269" s="230"/>
      <c r="AF269" s="230"/>
      <c r="AG269" s="230"/>
      <c r="AK269" s="229" t="s">
        <v>56</v>
      </c>
      <c r="AL269" s="230"/>
    </row>
    <row r="270" spans="1:38" customFormat="1" ht="15" x14ac:dyDescent="0.25">
      <c r="A270" s="270"/>
      <c r="B270" s="262"/>
      <c r="C270" s="261"/>
      <c r="D270" s="507" t="s">
        <v>57</v>
      </c>
      <c r="E270" s="507"/>
      <c r="F270" s="507"/>
      <c r="G270" s="263"/>
      <c r="H270" s="264"/>
      <c r="I270" s="264"/>
      <c r="J270" s="264"/>
      <c r="K270" s="272"/>
      <c r="L270" s="264"/>
      <c r="M270" s="268">
        <v>5423.94</v>
      </c>
      <c r="N270" s="264"/>
      <c r="O270" s="267">
        <v>254870.94</v>
      </c>
      <c r="AE270" s="230"/>
      <c r="AF270" s="230"/>
      <c r="AG270" s="230"/>
      <c r="AJ270" s="229" t="s">
        <v>57</v>
      </c>
      <c r="AL270" s="230"/>
    </row>
    <row r="271" spans="1:38" customFormat="1" ht="33.75" x14ac:dyDescent="0.25">
      <c r="A271" s="270"/>
      <c r="B271" s="262"/>
      <c r="C271" s="261" t="s">
        <v>240</v>
      </c>
      <c r="D271" s="507" t="s">
        <v>241</v>
      </c>
      <c r="E271" s="507"/>
      <c r="F271" s="507"/>
      <c r="G271" s="263" t="s">
        <v>58</v>
      </c>
      <c r="H271" s="280">
        <v>109</v>
      </c>
      <c r="I271" s="264"/>
      <c r="J271" s="280">
        <v>109</v>
      </c>
      <c r="K271" s="272"/>
      <c r="L271" s="264"/>
      <c r="M271" s="268">
        <v>5912.09</v>
      </c>
      <c r="N271" s="264"/>
      <c r="O271" s="267">
        <v>277809.32</v>
      </c>
      <c r="AE271" s="230"/>
      <c r="AF271" s="230"/>
      <c r="AG271" s="230"/>
      <c r="AJ271" s="229" t="s">
        <v>241</v>
      </c>
      <c r="AL271" s="230"/>
    </row>
    <row r="272" spans="1:38" customFormat="1" ht="56.25" x14ac:dyDescent="0.25">
      <c r="A272" s="270"/>
      <c r="B272" s="262"/>
      <c r="C272" s="261" t="s">
        <v>242</v>
      </c>
      <c r="D272" s="507" t="s">
        <v>243</v>
      </c>
      <c r="E272" s="507"/>
      <c r="F272" s="507"/>
      <c r="G272" s="263" t="s">
        <v>58</v>
      </c>
      <c r="H272" s="280">
        <v>65</v>
      </c>
      <c r="I272" s="266">
        <v>0.85</v>
      </c>
      <c r="J272" s="266">
        <v>55.25</v>
      </c>
      <c r="K272" s="272"/>
      <c r="L272" s="264"/>
      <c r="M272" s="268">
        <v>2996.73</v>
      </c>
      <c r="N272" s="264"/>
      <c r="O272" s="267">
        <v>140816.19</v>
      </c>
      <c r="AE272" s="230"/>
      <c r="AF272" s="230"/>
      <c r="AG272" s="230"/>
      <c r="AJ272" s="229" t="s">
        <v>243</v>
      </c>
      <c r="AL272" s="230"/>
    </row>
    <row r="273" spans="1:39" customFormat="1" ht="15" x14ac:dyDescent="0.25">
      <c r="A273" s="259"/>
      <c r="B273" s="282"/>
      <c r="C273" s="283"/>
      <c r="D273" s="511" t="s">
        <v>59</v>
      </c>
      <c r="E273" s="511"/>
      <c r="F273" s="511"/>
      <c r="G273" s="255"/>
      <c r="H273" s="284"/>
      <c r="I273" s="284"/>
      <c r="J273" s="284"/>
      <c r="K273" s="285"/>
      <c r="L273" s="284"/>
      <c r="M273" s="295">
        <v>43074.84</v>
      </c>
      <c r="N273" s="276"/>
      <c r="O273" s="287">
        <v>934261.47</v>
      </c>
      <c r="AE273" s="230"/>
      <c r="AF273" s="230"/>
      <c r="AG273" s="230"/>
      <c r="AL273" s="230" t="s">
        <v>59</v>
      </c>
    </row>
    <row r="274" spans="1:39" customFormat="1" ht="45.75" x14ac:dyDescent="0.25">
      <c r="A274" s="254" t="s">
        <v>99</v>
      </c>
      <c r="B274" s="255" t="s">
        <v>99</v>
      </c>
      <c r="C274" s="256" t="s">
        <v>477</v>
      </c>
      <c r="D274" s="512" t="s">
        <v>478</v>
      </c>
      <c r="E274" s="512"/>
      <c r="F274" s="512"/>
      <c r="G274" s="255" t="s">
        <v>246</v>
      </c>
      <c r="H274" s="255">
        <v>1</v>
      </c>
      <c r="I274" s="255" t="s">
        <v>41</v>
      </c>
      <c r="J274" s="255" t="s">
        <v>41</v>
      </c>
      <c r="K274" s="257" t="s">
        <v>479</v>
      </c>
      <c r="L274" s="255" t="s">
        <v>76</v>
      </c>
      <c r="M274" s="257" t="s">
        <v>480</v>
      </c>
      <c r="N274" s="255" t="s">
        <v>325</v>
      </c>
      <c r="O274" s="258" t="s">
        <v>481</v>
      </c>
      <c r="AE274" s="230"/>
      <c r="AF274" s="230"/>
      <c r="AG274" s="230" t="s">
        <v>478</v>
      </c>
      <c r="AL274" s="230"/>
    </row>
    <row r="275" spans="1:39" customFormat="1" ht="15" x14ac:dyDescent="0.25">
      <c r="A275" s="294"/>
      <c r="B275" s="282"/>
      <c r="C275" s="283"/>
      <c r="D275" s="507" t="s">
        <v>482</v>
      </c>
      <c r="E275" s="507"/>
      <c r="F275" s="507"/>
      <c r="G275" s="507"/>
      <c r="H275" s="507"/>
      <c r="I275" s="507"/>
      <c r="J275" s="507"/>
      <c r="K275" s="507"/>
      <c r="L275" s="507"/>
      <c r="M275" s="507"/>
      <c r="N275" s="507"/>
      <c r="O275" s="516"/>
      <c r="AE275" s="230"/>
      <c r="AF275" s="230"/>
      <c r="AG275" s="230"/>
      <c r="AL275" s="230"/>
      <c r="AM275" s="229" t="s">
        <v>482</v>
      </c>
    </row>
    <row r="276" spans="1:39" customFormat="1" ht="15" x14ac:dyDescent="0.25">
      <c r="A276" s="259"/>
      <c r="B276" s="260"/>
      <c r="C276" s="261"/>
      <c r="D276" s="514" t="s">
        <v>134</v>
      </c>
      <c r="E276" s="514"/>
      <c r="F276" s="514"/>
      <c r="G276" s="514"/>
      <c r="H276" s="514"/>
      <c r="I276" s="514"/>
      <c r="J276" s="514"/>
      <c r="K276" s="514"/>
      <c r="L276" s="514"/>
      <c r="M276" s="514"/>
      <c r="N276" s="514"/>
      <c r="O276" s="515"/>
      <c r="AE276" s="230"/>
      <c r="AF276" s="230"/>
      <c r="AG276" s="230"/>
      <c r="AH276" s="229" t="s">
        <v>134</v>
      </c>
      <c r="AL276" s="230"/>
    </row>
    <row r="277" spans="1:39" customFormat="1" ht="15" x14ac:dyDescent="0.25">
      <c r="A277" s="259"/>
      <c r="B277" s="282"/>
      <c r="C277" s="283"/>
      <c r="D277" s="511" t="s">
        <v>59</v>
      </c>
      <c r="E277" s="511"/>
      <c r="F277" s="511"/>
      <c r="G277" s="255"/>
      <c r="H277" s="284"/>
      <c r="I277" s="284"/>
      <c r="J277" s="284"/>
      <c r="K277" s="285"/>
      <c r="L277" s="284"/>
      <c r="M277" s="295">
        <v>114934.29</v>
      </c>
      <c r="N277" s="276"/>
      <c r="O277" s="287">
        <v>1005675.04</v>
      </c>
      <c r="AE277" s="230"/>
      <c r="AF277" s="230"/>
      <c r="AG277" s="230"/>
      <c r="AL277" s="230" t="s">
        <v>59</v>
      </c>
    </row>
    <row r="278" spans="1:39" customFormat="1" ht="33.75" x14ac:dyDescent="0.25">
      <c r="A278" s="254" t="s">
        <v>269</v>
      </c>
      <c r="B278" s="255" t="s">
        <v>269</v>
      </c>
      <c r="C278" s="256" t="s">
        <v>483</v>
      </c>
      <c r="D278" s="512" t="s">
        <v>484</v>
      </c>
      <c r="E278" s="512"/>
      <c r="F278" s="512"/>
      <c r="G278" s="255" t="s">
        <v>88</v>
      </c>
      <c r="H278" s="255">
        <v>4</v>
      </c>
      <c r="I278" s="255" t="s">
        <v>41</v>
      </c>
      <c r="J278" s="255" t="s">
        <v>51</v>
      </c>
      <c r="K278" s="257" t="s">
        <v>485</v>
      </c>
      <c r="L278" s="255" t="s">
        <v>76</v>
      </c>
      <c r="M278" s="257" t="s">
        <v>486</v>
      </c>
      <c r="N278" s="255" t="s">
        <v>325</v>
      </c>
      <c r="O278" s="258" t="s">
        <v>487</v>
      </c>
      <c r="AE278" s="230"/>
      <c r="AF278" s="230"/>
      <c r="AG278" s="230" t="s">
        <v>484</v>
      </c>
      <c r="AL278" s="230"/>
    </row>
    <row r="279" spans="1:39" customFormat="1" ht="15" x14ac:dyDescent="0.25">
      <c r="A279" s="294"/>
      <c r="B279" s="282"/>
      <c r="C279" s="283"/>
      <c r="D279" s="507" t="s">
        <v>488</v>
      </c>
      <c r="E279" s="507"/>
      <c r="F279" s="507"/>
      <c r="G279" s="507"/>
      <c r="H279" s="507"/>
      <c r="I279" s="507"/>
      <c r="J279" s="507"/>
      <c r="K279" s="507"/>
      <c r="L279" s="507"/>
      <c r="M279" s="507"/>
      <c r="N279" s="507"/>
      <c r="O279" s="516"/>
      <c r="AE279" s="230"/>
      <c r="AF279" s="230"/>
      <c r="AG279" s="230"/>
      <c r="AL279" s="230"/>
      <c r="AM279" s="229" t="s">
        <v>488</v>
      </c>
    </row>
    <row r="280" spans="1:39" customFormat="1" ht="15" x14ac:dyDescent="0.25">
      <c r="A280" s="259"/>
      <c r="B280" s="260"/>
      <c r="C280" s="261"/>
      <c r="D280" s="514" t="s">
        <v>134</v>
      </c>
      <c r="E280" s="514"/>
      <c r="F280" s="514"/>
      <c r="G280" s="514"/>
      <c r="H280" s="514"/>
      <c r="I280" s="514"/>
      <c r="J280" s="514"/>
      <c r="K280" s="514"/>
      <c r="L280" s="514"/>
      <c r="M280" s="514"/>
      <c r="N280" s="514"/>
      <c r="O280" s="515"/>
      <c r="AE280" s="230"/>
      <c r="AF280" s="230"/>
      <c r="AG280" s="230"/>
      <c r="AH280" s="229" t="s">
        <v>134</v>
      </c>
      <c r="AL280" s="230"/>
    </row>
    <row r="281" spans="1:39" customFormat="1" ht="15" x14ac:dyDescent="0.25">
      <c r="A281" s="259"/>
      <c r="B281" s="282"/>
      <c r="C281" s="283"/>
      <c r="D281" s="511" t="s">
        <v>59</v>
      </c>
      <c r="E281" s="511"/>
      <c r="F281" s="511"/>
      <c r="G281" s="255"/>
      <c r="H281" s="284"/>
      <c r="I281" s="284"/>
      <c r="J281" s="284"/>
      <c r="K281" s="285"/>
      <c r="L281" s="284"/>
      <c r="M281" s="295">
        <v>30996.1</v>
      </c>
      <c r="N281" s="276"/>
      <c r="O281" s="287">
        <v>271215.88</v>
      </c>
      <c r="AE281" s="230"/>
      <c r="AF281" s="230"/>
      <c r="AG281" s="230"/>
      <c r="AL281" s="230" t="s">
        <v>59</v>
      </c>
    </row>
    <row r="282" spans="1:39" customFormat="1" ht="33.75" x14ac:dyDescent="0.25">
      <c r="A282" s="254" t="s">
        <v>270</v>
      </c>
      <c r="B282" s="255" t="s">
        <v>270</v>
      </c>
      <c r="C282" s="256" t="s">
        <v>489</v>
      </c>
      <c r="D282" s="512" t="s">
        <v>490</v>
      </c>
      <c r="E282" s="512"/>
      <c r="F282" s="512"/>
      <c r="G282" s="255" t="s">
        <v>88</v>
      </c>
      <c r="H282" s="255">
        <v>3</v>
      </c>
      <c r="I282" s="255" t="s">
        <v>41</v>
      </c>
      <c r="J282" s="255" t="s">
        <v>49</v>
      </c>
      <c r="K282" s="257" t="s">
        <v>491</v>
      </c>
      <c r="L282" s="255" t="s">
        <v>76</v>
      </c>
      <c r="M282" s="257" t="s">
        <v>492</v>
      </c>
      <c r="N282" s="255" t="s">
        <v>325</v>
      </c>
      <c r="O282" s="258" t="s">
        <v>493</v>
      </c>
      <c r="AE282" s="230"/>
      <c r="AF282" s="230"/>
      <c r="AG282" s="230" t="s">
        <v>490</v>
      </c>
      <c r="AL282" s="230"/>
    </row>
    <row r="283" spans="1:39" customFormat="1" ht="15" x14ac:dyDescent="0.25">
      <c r="A283" s="294"/>
      <c r="B283" s="282"/>
      <c r="C283" s="283"/>
      <c r="D283" s="507" t="s">
        <v>494</v>
      </c>
      <c r="E283" s="507"/>
      <c r="F283" s="507"/>
      <c r="G283" s="507"/>
      <c r="H283" s="507"/>
      <c r="I283" s="507"/>
      <c r="J283" s="507"/>
      <c r="K283" s="507"/>
      <c r="L283" s="507"/>
      <c r="M283" s="507"/>
      <c r="N283" s="507"/>
      <c r="O283" s="516"/>
      <c r="AE283" s="230"/>
      <c r="AF283" s="230"/>
      <c r="AG283" s="230"/>
      <c r="AL283" s="230"/>
      <c r="AM283" s="229" t="s">
        <v>494</v>
      </c>
    </row>
    <row r="284" spans="1:39" customFormat="1" ht="15" x14ac:dyDescent="0.25">
      <c r="A284" s="259"/>
      <c r="B284" s="260"/>
      <c r="C284" s="261"/>
      <c r="D284" s="514" t="s">
        <v>134</v>
      </c>
      <c r="E284" s="514"/>
      <c r="F284" s="514"/>
      <c r="G284" s="514"/>
      <c r="H284" s="514"/>
      <c r="I284" s="514"/>
      <c r="J284" s="514"/>
      <c r="K284" s="514"/>
      <c r="L284" s="514"/>
      <c r="M284" s="514"/>
      <c r="N284" s="514"/>
      <c r="O284" s="515"/>
      <c r="AE284" s="230"/>
      <c r="AF284" s="230"/>
      <c r="AG284" s="230"/>
      <c r="AH284" s="229" t="s">
        <v>134</v>
      </c>
      <c r="AL284" s="230"/>
    </row>
    <row r="285" spans="1:39" customFormat="1" ht="15" x14ac:dyDescent="0.25">
      <c r="A285" s="259"/>
      <c r="B285" s="282"/>
      <c r="C285" s="283"/>
      <c r="D285" s="511" t="s">
        <v>59</v>
      </c>
      <c r="E285" s="511"/>
      <c r="F285" s="511"/>
      <c r="G285" s="255"/>
      <c r="H285" s="284"/>
      <c r="I285" s="284"/>
      <c r="J285" s="284"/>
      <c r="K285" s="285"/>
      <c r="L285" s="284"/>
      <c r="M285" s="295">
        <v>28191.42</v>
      </c>
      <c r="N285" s="276"/>
      <c r="O285" s="287">
        <v>246674.93</v>
      </c>
      <c r="AE285" s="230"/>
      <c r="AF285" s="230"/>
      <c r="AG285" s="230"/>
      <c r="AL285" s="230" t="s">
        <v>59</v>
      </c>
    </row>
    <row r="286" spans="1:39" customFormat="1" ht="15" x14ac:dyDescent="0.25">
      <c r="A286" s="517" t="s">
        <v>495</v>
      </c>
      <c r="B286" s="518"/>
      <c r="C286" s="518"/>
      <c r="D286" s="518"/>
      <c r="E286" s="518"/>
      <c r="F286" s="518"/>
      <c r="G286" s="518"/>
      <c r="H286" s="518"/>
      <c r="I286" s="518"/>
      <c r="J286" s="518"/>
      <c r="K286" s="518"/>
      <c r="L286" s="518"/>
      <c r="M286" s="518"/>
      <c r="N286" s="518"/>
      <c r="O286" s="519"/>
      <c r="AE286" s="230"/>
      <c r="AF286" s="230" t="s">
        <v>495</v>
      </c>
      <c r="AG286" s="230"/>
      <c r="AL286" s="230"/>
    </row>
    <row r="287" spans="1:39" customFormat="1" ht="34.5" x14ac:dyDescent="0.25">
      <c r="A287" s="254" t="s">
        <v>252</v>
      </c>
      <c r="B287" s="255" t="s">
        <v>252</v>
      </c>
      <c r="C287" s="256" t="s">
        <v>346</v>
      </c>
      <c r="D287" s="512" t="s">
        <v>347</v>
      </c>
      <c r="E287" s="512"/>
      <c r="F287" s="512"/>
      <c r="G287" s="255" t="s">
        <v>60</v>
      </c>
      <c r="H287" s="255">
        <v>0.05</v>
      </c>
      <c r="I287" s="255" t="s">
        <v>41</v>
      </c>
      <c r="J287" s="255" t="s">
        <v>496</v>
      </c>
      <c r="K287" s="257"/>
      <c r="L287" s="255"/>
      <c r="M287" s="257"/>
      <c r="N287" s="255"/>
      <c r="O287" s="258"/>
      <c r="AE287" s="230"/>
      <c r="AF287" s="230"/>
      <c r="AG287" s="230" t="s">
        <v>347</v>
      </c>
      <c r="AL287" s="230"/>
    </row>
    <row r="288" spans="1:39" customFormat="1" ht="33.75" x14ac:dyDescent="0.25">
      <c r="A288" s="259"/>
      <c r="B288" s="260"/>
      <c r="C288" s="261" t="s">
        <v>43</v>
      </c>
      <c r="D288" s="514" t="s">
        <v>44</v>
      </c>
      <c r="E288" s="514"/>
      <c r="F288" s="514"/>
      <c r="G288" s="514"/>
      <c r="H288" s="514"/>
      <c r="I288" s="514"/>
      <c r="J288" s="514"/>
      <c r="K288" s="514"/>
      <c r="L288" s="514"/>
      <c r="M288" s="514"/>
      <c r="N288" s="514"/>
      <c r="O288" s="515"/>
      <c r="AE288" s="230"/>
      <c r="AF288" s="230"/>
      <c r="AG288" s="230"/>
      <c r="AH288" s="229" t="s">
        <v>44</v>
      </c>
      <c r="AL288" s="230"/>
    </row>
    <row r="289" spans="1:39" customFormat="1" ht="57" x14ac:dyDescent="0.25">
      <c r="A289" s="259"/>
      <c r="B289" s="260"/>
      <c r="C289" s="261" t="s">
        <v>45</v>
      </c>
      <c r="D289" s="514" t="s">
        <v>46</v>
      </c>
      <c r="E289" s="514"/>
      <c r="F289" s="514"/>
      <c r="G289" s="514"/>
      <c r="H289" s="514"/>
      <c r="I289" s="514"/>
      <c r="J289" s="514"/>
      <c r="K289" s="514"/>
      <c r="L289" s="514"/>
      <c r="M289" s="514"/>
      <c r="N289" s="514"/>
      <c r="O289" s="515"/>
      <c r="AE289" s="230"/>
      <c r="AF289" s="230"/>
      <c r="AG289" s="230"/>
      <c r="AH289" s="229" t="s">
        <v>46</v>
      </c>
      <c r="AL289" s="230"/>
    </row>
    <row r="290" spans="1:39" customFormat="1" ht="15" x14ac:dyDescent="0.25">
      <c r="A290" s="259"/>
      <c r="B290" s="262"/>
      <c r="C290" s="261" t="s">
        <v>41</v>
      </c>
      <c r="D290" s="507" t="s">
        <v>47</v>
      </c>
      <c r="E290" s="507"/>
      <c r="F290" s="507"/>
      <c r="G290" s="263"/>
      <c r="H290" s="264"/>
      <c r="I290" s="264"/>
      <c r="J290" s="264"/>
      <c r="K290" s="265">
        <v>115.49</v>
      </c>
      <c r="L290" s="292">
        <v>1.3225</v>
      </c>
      <c r="M290" s="265">
        <v>7.64</v>
      </c>
      <c r="N290" s="266">
        <v>46.99</v>
      </c>
      <c r="O290" s="269">
        <v>359</v>
      </c>
      <c r="AE290" s="230"/>
      <c r="AF290" s="230"/>
      <c r="AG290" s="230"/>
      <c r="AI290" s="229" t="s">
        <v>47</v>
      </c>
      <c r="AL290" s="230"/>
    </row>
    <row r="291" spans="1:39" customFormat="1" ht="15" x14ac:dyDescent="0.25">
      <c r="A291" s="259"/>
      <c r="B291" s="262"/>
      <c r="C291" s="261" t="s">
        <v>25</v>
      </c>
      <c r="D291" s="507" t="s">
        <v>48</v>
      </c>
      <c r="E291" s="507"/>
      <c r="F291" s="507"/>
      <c r="G291" s="263"/>
      <c r="H291" s="264"/>
      <c r="I291" s="264"/>
      <c r="J291" s="264"/>
      <c r="K291" s="268">
        <v>3262.79</v>
      </c>
      <c r="L291" s="292">
        <v>1.4375</v>
      </c>
      <c r="M291" s="265">
        <v>234.51</v>
      </c>
      <c r="N291" s="266">
        <v>14.01</v>
      </c>
      <c r="O291" s="267">
        <v>3285.49</v>
      </c>
      <c r="AE291" s="230"/>
      <c r="AF291" s="230"/>
      <c r="AG291" s="230"/>
      <c r="AI291" s="229" t="s">
        <v>48</v>
      </c>
      <c r="AL291" s="230"/>
    </row>
    <row r="292" spans="1:39" customFormat="1" ht="15" x14ac:dyDescent="0.25">
      <c r="A292" s="259"/>
      <c r="B292" s="262"/>
      <c r="C292" s="261" t="s">
        <v>49</v>
      </c>
      <c r="D292" s="507" t="s">
        <v>50</v>
      </c>
      <c r="E292" s="507"/>
      <c r="F292" s="507"/>
      <c r="G292" s="263"/>
      <c r="H292" s="264"/>
      <c r="I292" s="264"/>
      <c r="J292" s="264"/>
      <c r="K292" s="265">
        <v>171.22</v>
      </c>
      <c r="L292" s="292">
        <v>1.4375</v>
      </c>
      <c r="M292" s="265">
        <v>12.31</v>
      </c>
      <c r="N292" s="266">
        <v>46.99</v>
      </c>
      <c r="O292" s="269">
        <v>578.45000000000005</v>
      </c>
      <c r="AE292" s="230"/>
      <c r="AF292" s="230"/>
      <c r="AG292" s="230"/>
      <c r="AI292" s="229" t="s">
        <v>50</v>
      </c>
      <c r="AL292" s="230"/>
    </row>
    <row r="293" spans="1:39" customFormat="1" ht="15" x14ac:dyDescent="0.25">
      <c r="A293" s="259"/>
      <c r="B293" s="262"/>
      <c r="C293" s="261" t="s">
        <v>51</v>
      </c>
      <c r="D293" s="507" t="s">
        <v>52</v>
      </c>
      <c r="E293" s="507"/>
      <c r="F293" s="507"/>
      <c r="G293" s="263"/>
      <c r="H293" s="264"/>
      <c r="I293" s="264"/>
      <c r="J293" s="264"/>
      <c r="K293" s="265">
        <v>12.2</v>
      </c>
      <c r="L293" s="264"/>
      <c r="M293" s="265">
        <v>0.61</v>
      </c>
      <c r="N293" s="266">
        <v>8.75</v>
      </c>
      <c r="O293" s="269">
        <v>5.34</v>
      </c>
      <c r="AE293" s="230"/>
      <c r="AF293" s="230"/>
      <c r="AG293" s="230"/>
      <c r="AI293" s="229" t="s">
        <v>52</v>
      </c>
      <c r="AL293" s="230"/>
    </row>
    <row r="294" spans="1:39" customFormat="1" ht="15" x14ac:dyDescent="0.25">
      <c r="A294" s="270"/>
      <c r="B294" s="262"/>
      <c r="C294" s="261"/>
      <c r="D294" s="507" t="s">
        <v>53</v>
      </c>
      <c r="E294" s="507"/>
      <c r="F294" s="507"/>
      <c r="G294" s="263" t="s">
        <v>54</v>
      </c>
      <c r="H294" s="281">
        <v>14.4</v>
      </c>
      <c r="I294" s="292">
        <v>1.3225</v>
      </c>
      <c r="J294" s="292">
        <v>0.95220000000000005</v>
      </c>
      <c r="K294" s="272"/>
      <c r="L294" s="264"/>
      <c r="M294" s="272"/>
      <c r="N294" s="264"/>
      <c r="O294" s="273"/>
      <c r="AE294" s="230"/>
      <c r="AF294" s="230"/>
      <c r="AG294" s="230"/>
      <c r="AJ294" s="229" t="s">
        <v>53</v>
      </c>
      <c r="AL294" s="230"/>
    </row>
    <row r="295" spans="1:39" customFormat="1" ht="15" x14ac:dyDescent="0.25">
      <c r="A295" s="270"/>
      <c r="B295" s="262"/>
      <c r="C295" s="261"/>
      <c r="D295" s="507" t="s">
        <v>55</v>
      </c>
      <c r="E295" s="507"/>
      <c r="F295" s="507"/>
      <c r="G295" s="263" t="s">
        <v>54</v>
      </c>
      <c r="H295" s="266">
        <v>13.88</v>
      </c>
      <c r="I295" s="292">
        <v>1.4375</v>
      </c>
      <c r="J295" s="289">
        <v>0.99762499999999998</v>
      </c>
      <c r="K295" s="272"/>
      <c r="L295" s="264"/>
      <c r="M295" s="272"/>
      <c r="N295" s="264"/>
      <c r="O295" s="273"/>
      <c r="AE295" s="230"/>
      <c r="AF295" s="230"/>
      <c r="AG295" s="230"/>
      <c r="AJ295" s="229" t="s">
        <v>55</v>
      </c>
      <c r="AL295" s="230"/>
    </row>
    <row r="296" spans="1:39" customFormat="1" ht="15" x14ac:dyDescent="0.25">
      <c r="A296" s="274"/>
      <c r="B296" s="263"/>
      <c r="C296" s="261"/>
      <c r="D296" s="513" t="s">
        <v>56</v>
      </c>
      <c r="E296" s="513"/>
      <c r="F296" s="513"/>
      <c r="G296" s="275"/>
      <c r="H296" s="276"/>
      <c r="I296" s="276"/>
      <c r="J296" s="276"/>
      <c r="K296" s="277">
        <v>3390.48</v>
      </c>
      <c r="L296" s="276"/>
      <c r="M296" s="278">
        <v>242.76</v>
      </c>
      <c r="N296" s="276"/>
      <c r="O296" s="279">
        <v>3649.83</v>
      </c>
      <c r="AE296" s="230"/>
      <c r="AF296" s="230"/>
      <c r="AG296" s="230"/>
      <c r="AK296" s="229" t="s">
        <v>56</v>
      </c>
      <c r="AL296" s="230"/>
    </row>
    <row r="297" spans="1:39" customFormat="1" ht="15" x14ac:dyDescent="0.25">
      <c r="A297" s="270"/>
      <c r="B297" s="262"/>
      <c r="C297" s="261"/>
      <c r="D297" s="507" t="s">
        <v>57</v>
      </c>
      <c r="E297" s="507"/>
      <c r="F297" s="507"/>
      <c r="G297" s="263"/>
      <c r="H297" s="264"/>
      <c r="I297" s="264"/>
      <c r="J297" s="264"/>
      <c r="K297" s="272"/>
      <c r="L297" s="264"/>
      <c r="M297" s="265">
        <v>19.95</v>
      </c>
      <c r="N297" s="264"/>
      <c r="O297" s="269">
        <v>937.45</v>
      </c>
      <c r="AE297" s="230"/>
      <c r="AF297" s="230"/>
      <c r="AG297" s="230"/>
      <c r="AJ297" s="229" t="s">
        <v>57</v>
      </c>
      <c r="AL297" s="230"/>
    </row>
    <row r="298" spans="1:39" customFormat="1" ht="56.25" x14ac:dyDescent="0.25">
      <c r="A298" s="270"/>
      <c r="B298" s="262"/>
      <c r="C298" s="261" t="s">
        <v>222</v>
      </c>
      <c r="D298" s="507" t="s">
        <v>223</v>
      </c>
      <c r="E298" s="507"/>
      <c r="F298" s="507"/>
      <c r="G298" s="263" t="s">
        <v>58</v>
      </c>
      <c r="H298" s="280">
        <v>147</v>
      </c>
      <c r="I298" s="264"/>
      <c r="J298" s="280">
        <v>147</v>
      </c>
      <c r="K298" s="272"/>
      <c r="L298" s="264"/>
      <c r="M298" s="265">
        <v>29.33</v>
      </c>
      <c r="N298" s="264"/>
      <c r="O298" s="267">
        <v>1378.05</v>
      </c>
      <c r="AE298" s="230"/>
      <c r="AF298" s="230"/>
      <c r="AG298" s="230"/>
      <c r="AJ298" s="229" t="s">
        <v>223</v>
      </c>
      <c r="AL298" s="230"/>
    </row>
    <row r="299" spans="1:39" customFormat="1" ht="78.75" x14ac:dyDescent="0.25">
      <c r="A299" s="270"/>
      <c r="B299" s="262"/>
      <c r="C299" s="261" t="s">
        <v>224</v>
      </c>
      <c r="D299" s="507" t="s">
        <v>225</v>
      </c>
      <c r="E299" s="507"/>
      <c r="F299" s="507"/>
      <c r="G299" s="263" t="s">
        <v>58</v>
      </c>
      <c r="H299" s="280">
        <v>134</v>
      </c>
      <c r="I299" s="266">
        <v>0.85</v>
      </c>
      <c r="J299" s="281">
        <v>113.9</v>
      </c>
      <c r="K299" s="272"/>
      <c r="L299" s="264"/>
      <c r="M299" s="265">
        <v>22.72</v>
      </c>
      <c r="N299" s="264"/>
      <c r="O299" s="267">
        <v>1067.76</v>
      </c>
      <c r="AE299" s="230"/>
      <c r="AF299" s="230"/>
      <c r="AG299" s="230"/>
      <c r="AJ299" s="229" t="s">
        <v>225</v>
      </c>
      <c r="AL299" s="230"/>
    </row>
    <row r="300" spans="1:39" customFormat="1" ht="15" x14ac:dyDescent="0.25">
      <c r="A300" s="259"/>
      <c r="B300" s="282"/>
      <c r="C300" s="283"/>
      <c r="D300" s="511" t="s">
        <v>59</v>
      </c>
      <c r="E300" s="511"/>
      <c r="F300" s="511"/>
      <c r="G300" s="255"/>
      <c r="H300" s="284"/>
      <c r="I300" s="284"/>
      <c r="J300" s="284"/>
      <c r="K300" s="285"/>
      <c r="L300" s="284"/>
      <c r="M300" s="286">
        <v>294.81</v>
      </c>
      <c r="N300" s="276"/>
      <c r="O300" s="287">
        <v>6095.64</v>
      </c>
      <c r="AE300" s="230"/>
      <c r="AF300" s="230"/>
      <c r="AG300" s="230"/>
      <c r="AL300" s="230" t="s">
        <v>59</v>
      </c>
    </row>
    <row r="301" spans="1:39" customFormat="1" ht="22.5" x14ac:dyDescent="0.25">
      <c r="A301" s="254" t="s">
        <v>274</v>
      </c>
      <c r="B301" s="255" t="s">
        <v>274</v>
      </c>
      <c r="C301" s="256" t="s">
        <v>348</v>
      </c>
      <c r="D301" s="512" t="s">
        <v>349</v>
      </c>
      <c r="E301" s="512"/>
      <c r="F301" s="512"/>
      <c r="G301" s="255" t="s">
        <v>67</v>
      </c>
      <c r="H301" s="255">
        <v>5.5</v>
      </c>
      <c r="I301" s="255" t="s">
        <v>41</v>
      </c>
      <c r="J301" s="255" t="s">
        <v>497</v>
      </c>
      <c r="K301" s="257" t="s">
        <v>351</v>
      </c>
      <c r="L301" s="255" t="s">
        <v>219</v>
      </c>
      <c r="M301" s="257" t="s">
        <v>498</v>
      </c>
      <c r="N301" s="255" t="s">
        <v>325</v>
      </c>
      <c r="O301" s="258" t="s">
        <v>499</v>
      </c>
      <c r="AE301" s="230"/>
      <c r="AF301" s="230"/>
      <c r="AG301" s="230" t="s">
        <v>349</v>
      </c>
      <c r="AL301" s="230"/>
    </row>
    <row r="302" spans="1:39" customFormat="1" ht="15" x14ac:dyDescent="0.25">
      <c r="A302" s="294"/>
      <c r="B302" s="282"/>
      <c r="C302" s="283"/>
      <c r="D302" s="507" t="s">
        <v>352</v>
      </c>
      <c r="E302" s="507"/>
      <c r="F302" s="507"/>
      <c r="G302" s="507"/>
      <c r="H302" s="507"/>
      <c r="I302" s="507"/>
      <c r="J302" s="507"/>
      <c r="K302" s="507"/>
      <c r="L302" s="507"/>
      <c r="M302" s="507"/>
      <c r="N302" s="507"/>
      <c r="O302" s="516"/>
      <c r="AE302" s="230"/>
      <c r="AF302" s="230"/>
      <c r="AG302" s="230"/>
      <c r="AL302" s="230"/>
      <c r="AM302" s="229" t="s">
        <v>352</v>
      </c>
    </row>
    <row r="303" spans="1:39" customFormat="1" ht="15" x14ac:dyDescent="0.25">
      <c r="A303" s="259"/>
      <c r="B303" s="260"/>
      <c r="C303" s="261"/>
      <c r="D303" s="514" t="s">
        <v>342</v>
      </c>
      <c r="E303" s="514"/>
      <c r="F303" s="514"/>
      <c r="G303" s="514"/>
      <c r="H303" s="514"/>
      <c r="I303" s="514"/>
      <c r="J303" s="514"/>
      <c r="K303" s="514"/>
      <c r="L303" s="514"/>
      <c r="M303" s="514"/>
      <c r="N303" s="514"/>
      <c r="O303" s="515"/>
      <c r="AE303" s="230"/>
      <c r="AF303" s="230"/>
      <c r="AG303" s="230"/>
      <c r="AH303" s="229" t="s">
        <v>342</v>
      </c>
      <c r="AL303" s="230"/>
    </row>
    <row r="304" spans="1:39" customFormat="1" ht="15" x14ac:dyDescent="0.25">
      <c r="A304" s="259"/>
      <c r="B304" s="260"/>
      <c r="C304" s="261"/>
      <c r="D304" s="514" t="s">
        <v>134</v>
      </c>
      <c r="E304" s="514"/>
      <c r="F304" s="514"/>
      <c r="G304" s="514"/>
      <c r="H304" s="514"/>
      <c r="I304" s="514"/>
      <c r="J304" s="514"/>
      <c r="K304" s="514"/>
      <c r="L304" s="514"/>
      <c r="M304" s="514"/>
      <c r="N304" s="514"/>
      <c r="O304" s="515"/>
      <c r="AE304" s="230"/>
      <c r="AF304" s="230"/>
      <c r="AG304" s="230"/>
      <c r="AH304" s="229" t="s">
        <v>134</v>
      </c>
      <c r="AL304" s="230"/>
    </row>
    <row r="305" spans="1:38" customFormat="1" ht="15" x14ac:dyDescent="0.25">
      <c r="A305" s="259"/>
      <c r="B305" s="282"/>
      <c r="C305" s="283"/>
      <c r="D305" s="511" t="s">
        <v>59</v>
      </c>
      <c r="E305" s="511"/>
      <c r="F305" s="511"/>
      <c r="G305" s="255"/>
      <c r="H305" s="284"/>
      <c r="I305" s="284"/>
      <c r="J305" s="284"/>
      <c r="K305" s="285"/>
      <c r="L305" s="284"/>
      <c r="M305" s="286">
        <v>636.07000000000005</v>
      </c>
      <c r="N305" s="276"/>
      <c r="O305" s="287">
        <v>5565.61</v>
      </c>
      <c r="AE305" s="230"/>
      <c r="AF305" s="230"/>
      <c r="AG305" s="230"/>
      <c r="AL305" s="230" t="s">
        <v>59</v>
      </c>
    </row>
    <row r="306" spans="1:38" customFormat="1" ht="23.25" x14ac:dyDescent="0.25">
      <c r="A306" s="254" t="s">
        <v>275</v>
      </c>
      <c r="B306" s="255" t="s">
        <v>275</v>
      </c>
      <c r="C306" s="256" t="s">
        <v>353</v>
      </c>
      <c r="D306" s="512" t="s">
        <v>354</v>
      </c>
      <c r="E306" s="512"/>
      <c r="F306" s="512"/>
      <c r="G306" s="255" t="s">
        <v>218</v>
      </c>
      <c r="H306" s="255">
        <v>0.5</v>
      </c>
      <c r="I306" s="255" t="s">
        <v>41</v>
      </c>
      <c r="J306" s="255" t="s">
        <v>500</v>
      </c>
      <c r="K306" s="257"/>
      <c r="L306" s="255"/>
      <c r="M306" s="257"/>
      <c r="N306" s="255"/>
      <c r="O306" s="258"/>
      <c r="AE306" s="230"/>
      <c r="AF306" s="230"/>
      <c r="AG306" s="230" t="s">
        <v>354</v>
      </c>
      <c r="AL306" s="230"/>
    </row>
    <row r="307" spans="1:38" customFormat="1" ht="33.75" x14ac:dyDescent="0.25">
      <c r="A307" s="259"/>
      <c r="B307" s="260"/>
      <c r="C307" s="261" t="s">
        <v>43</v>
      </c>
      <c r="D307" s="514" t="s">
        <v>44</v>
      </c>
      <c r="E307" s="514"/>
      <c r="F307" s="514"/>
      <c r="G307" s="514"/>
      <c r="H307" s="514"/>
      <c r="I307" s="514"/>
      <c r="J307" s="514"/>
      <c r="K307" s="514"/>
      <c r="L307" s="514"/>
      <c r="M307" s="514"/>
      <c r="N307" s="514"/>
      <c r="O307" s="515"/>
      <c r="AE307" s="230"/>
      <c r="AF307" s="230"/>
      <c r="AG307" s="230"/>
      <c r="AH307" s="229" t="s">
        <v>44</v>
      </c>
      <c r="AL307" s="230"/>
    </row>
    <row r="308" spans="1:38" customFormat="1" ht="57" x14ac:dyDescent="0.25">
      <c r="A308" s="259"/>
      <c r="B308" s="260"/>
      <c r="C308" s="261" t="s">
        <v>45</v>
      </c>
      <c r="D308" s="514" t="s">
        <v>46</v>
      </c>
      <c r="E308" s="514"/>
      <c r="F308" s="514"/>
      <c r="G308" s="514"/>
      <c r="H308" s="514"/>
      <c r="I308" s="514"/>
      <c r="J308" s="514"/>
      <c r="K308" s="514"/>
      <c r="L308" s="514"/>
      <c r="M308" s="514"/>
      <c r="N308" s="514"/>
      <c r="O308" s="515"/>
      <c r="AE308" s="230"/>
      <c r="AF308" s="230"/>
      <c r="AG308" s="230"/>
      <c r="AH308" s="229" t="s">
        <v>46</v>
      </c>
      <c r="AL308" s="230"/>
    </row>
    <row r="309" spans="1:38" customFormat="1" ht="15" x14ac:dyDescent="0.25">
      <c r="A309" s="259"/>
      <c r="B309" s="262"/>
      <c r="C309" s="261" t="s">
        <v>41</v>
      </c>
      <c r="D309" s="507" t="s">
        <v>47</v>
      </c>
      <c r="E309" s="507"/>
      <c r="F309" s="507"/>
      <c r="G309" s="263"/>
      <c r="H309" s="264"/>
      <c r="I309" s="264"/>
      <c r="J309" s="264"/>
      <c r="K309" s="265">
        <v>155.97999999999999</v>
      </c>
      <c r="L309" s="292">
        <v>1.3225</v>
      </c>
      <c r="M309" s="265">
        <v>103.14</v>
      </c>
      <c r="N309" s="266">
        <v>46.99</v>
      </c>
      <c r="O309" s="267">
        <v>4846.55</v>
      </c>
      <c r="AE309" s="230"/>
      <c r="AF309" s="230"/>
      <c r="AG309" s="230"/>
      <c r="AI309" s="229" t="s">
        <v>47</v>
      </c>
      <c r="AL309" s="230"/>
    </row>
    <row r="310" spans="1:38" customFormat="1" ht="15" x14ac:dyDescent="0.25">
      <c r="A310" s="259"/>
      <c r="B310" s="262"/>
      <c r="C310" s="261" t="s">
        <v>25</v>
      </c>
      <c r="D310" s="507" t="s">
        <v>48</v>
      </c>
      <c r="E310" s="507"/>
      <c r="F310" s="507"/>
      <c r="G310" s="263"/>
      <c r="H310" s="264"/>
      <c r="I310" s="264"/>
      <c r="J310" s="264"/>
      <c r="K310" s="265">
        <v>531.39</v>
      </c>
      <c r="L310" s="292">
        <v>1.4375</v>
      </c>
      <c r="M310" s="265">
        <v>381.94</v>
      </c>
      <c r="N310" s="266">
        <v>14.01</v>
      </c>
      <c r="O310" s="267">
        <v>5350.98</v>
      </c>
      <c r="AE310" s="230"/>
      <c r="AF310" s="230"/>
      <c r="AG310" s="230"/>
      <c r="AI310" s="229" t="s">
        <v>48</v>
      </c>
      <c r="AL310" s="230"/>
    </row>
    <row r="311" spans="1:38" customFormat="1" ht="15" x14ac:dyDescent="0.25">
      <c r="A311" s="259"/>
      <c r="B311" s="262"/>
      <c r="C311" s="261" t="s">
        <v>49</v>
      </c>
      <c r="D311" s="507" t="s">
        <v>50</v>
      </c>
      <c r="E311" s="507"/>
      <c r="F311" s="507"/>
      <c r="G311" s="263"/>
      <c r="H311" s="264"/>
      <c r="I311" s="264"/>
      <c r="J311" s="264"/>
      <c r="K311" s="265">
        <v>29</v>
      </c>
      <c r="L311" s="292">
        <v>1.4375</v>
      </c>
      <c r="M311" s="265">
        <v>20.84</v>
      </c>
      <c r="N311" s="266">
        <v>46.99</v>
      </c>
      <c r="O311" s="269">
        <v>979.27</v>
      </c>
      <c r="AE311" s="230"/>
      <c r="AF311" s="230"/>
      <c r="AG311" s="230"/>
      <c r="AI311" s="229" t="s">
        <v>50</v>
      </c>
      <c r="AL311" s="230"/>
    </row>
    <row r="312" spans="1:38" customFormat="1" ht="15" x14ac:dyDescent="0.25">
      <c r="A312" s="259"/>
      <c r="B312" s="262"/>
      <c r="C312" s="261" t="s">
        <v>51</v>
      </c>
      <c r="D312" s="507" t="s">
        <v>52</v>
      </c>
      <c r="E312" s="507"/>
      <c r="F312" s="507"/>
      <c r="G312" s="263"/>
      <c r="H312" s="264"/>
      <c r="I312" s="264"/>
      <c r="J312" s="264"/>
      <c r="K312" s="268">
        <v>1443.3</v>
      </c>
      <c r="L312" s="264"/>
      <c r="M312" s="265">
        <v>721.65</v>
      </c>
      <c r="N312" s="266">
        <v>8.75</v>
      </c>
      <c r="O312" s="267">
        <v>6314.44</v>
      </c>
      <c r="AE312" s="230"/>
      <c r="AF312" s="230"/>
      <c r="AG312" s="230"/>
      <c r="AI312" s="229" t="s">
        <v>52</v>
      </c>
      <c r="AL312" s="230"/>
    </row>
    <row r="313" spans="1:38" customFormat="1" ht="15" x14ac:dyDescent="0.25">
      <c r="A313" s="270"/>
      <c r="B313" s="262"/>
      <c r="C313" s="261"/>
      <c r="D313" s="507" t="s">
        <v>53</v>
      </c>
      <c r="E313" s="507"/>
      <c r="F313" s="507"/>
      <c r="G313" s="263" t="s">
        <v>54</v>
      </c>
      <c r="H313" s="266">
        <v>18.93</v>
      </c>
      <c r="I313" s="292">
        <v>1.3225</v>
      </c>
      <c r="J313" s="291">
        <v>12.517462500000001</v>
      </c>
      <c r="K313" s="272"/>
      <c r="L313" s="264"/>
      <c r="M313" s="272"/>
      <c r="N313" s="264"/>
      <c r="O313" s="273"/>
      <c r="AE313" s="230"/>
      <c r="AF313" s="230"/>
      <c r="AG313" s="230"/>
      <c r="AJ313" s="229" t="s">
        <v>53</v>
      </c>
      <c r="AL313" s="230"/>
    </row>
    <row r="314" spans="1:38" customFormat="1" ht="15" x14ac:dyDescent="0.25">
      <c r="A314" s="270"/>
      <c r="B314" s="262"/>
      <c r="C314" s="261"/>
      <c r="D314" s="507" t="s">
        <v>55</v>
      </c>
      <c r="E314" s="507"/>
      <c r="F314" s="507"/>
      <c r="G314" s="263" t="s">
        <v>54</v>
      </c>
      <c r="H314" s="281">
        <v>2.5</v>
      </c>
      <c r="I314" s="292">
        <v>1.4375</v>
      </c>
      <c r="J314" s="289">
        <v>1.796875</v>
      </c>
      <c r="K314" s="272"/>
      <c r="L314" s="264"/>
      <c r="M314" s="272"/>
      <c r="N314" s="264"/>
      <c r="O314" s="273"/>
      <c r="AE314" s="230"/>
      <c r="AF314" s="230"/>
      <c r="AG314" s="230"/>
      <c r="AJ314" s="229" t="s">
        <v>55</v>
      </c>
      <c r="AL314" s="230"/>
    </row>
    <row r="315" spans="1:38" customFormat="1" ht="15" x14ac:dyDescent="0.25">
      <c r="A315" s="274"/>
      <c r="B315" s="263"/>
      <c r="C315" s="261"/>
      <c r="D315" s="513" t="s">
        <v>56</v>
      </c>
      <c r="E315" s="513"/>
      <c r="F315" s="513"/>
      <c r="G315" s="275"/>
      <c r="H315" s="276"/>
      <c r="I315" s="276"/>
      <c r="J315" s="276"/>
      <c r="K315" s="277">
        <v>2130.67</v>
      </c>
      <c r="L315" s="276"/>
      <c r="M315" s="277">
        <v>1206.73</v>
      </c>
      <c r="N315" s="276"/>
      <c r="O315" s="279">
        <v>16511.97</v>
      </c>
      <c r="AE315" s="230"/>
      <c r="AF315" s="230"/>
      <c r="AG315" s="230"/>
      <c r="AK315" s="229" t="s">
        <v>56</v>
      </c>
      <c r="AL315" s="230"/>
    </row>
    <row r="316" spans="1:38" customFormat="1" ht="15" x14ac:dyDescent="0.25">
      <c r="A316" s="270"/>
      <c r="B316" s="262"/>
      <c r="C316" s="261"/>
      <c r="D316" s="507" t="s">
        <v>57</v>
      </c>
      <c r="E316" s="507"/>
      <c r="F316" s="507"/>
      <c r="G316" s="263"/>
      <c r="H316" s="264"/>
      <c r="I316" s="264"/>
      <c r="J316" s="264"/>
      <c r="K316" s="272"/>
      <c r="L316" s="264"/>
      <c r="M316" s="265">
        <v>123.98</v>
      </c>
      <c r="N316" s="264"/>
      <c r="O316" s="267">
        <v>5825.82</v>
      </c>
      <c r="AE316" s="230"/>
      <c r="AF316" s="230"/>
      <c r="AG316" s="230"/>
      <c r="AJ316" s="229" t="s">
        <v>57</v>
      </c>
      <c r="AL316" s="230"/>
    </row>
    <row r="317" spans="1:38" customFormat="1" ht="34.5" x14ac:dyDescent="0.25">
      <c r="A317" s="270"/>
      <c r="B317" s="262"/>
      <c r="C317" s="261" t="s">
        <v>355</v>
      </c>
      <c r="D317" s="507" t="s">
        <v>356</v>
      </c>
      <c r="E317" s="507"/>
      <c r="F317" s="507"/>
      <c r="G317" s="263" t="s">
        <v>58</v>
      </c>
      <c r="H317" s="280">
        <v>113</v>
      </c>
      <c r="I317" s="264"/>
      <c r="J317" s="280">
        <v>113</v>
      </c>
      <c r="K317" s="272"/>
      <c r="L317" s="264"/>
      <c r="M317" s="265">
        <v>140.1</v>
      </c>
      <c r="N317" s="264"/>
      <c r="O317" s="267">
        <v>6583.18</v>
      </c>
      <c r="AE317" s="230"/>
      <c r="AF317" s="230"/>
      <c r="AG317" s="230"/>
      <c r="AJ317" s="229" t="s">
        <v>356</v>
      </c>
      <c r="AL317" s="230"/>
    </row>
    <row r="318" spans="1:38" customFormat="1" ht="56.25" x14ac:dyDescent="0.25">
      <c r="A318" s="270"/>
      <c r="B318" s="262"/>
      <c r="C318" s="261" t="s">
        <v>357</v>
      </c>
      <c r="D318" s="507" t="s">
        <v>358</v>
      </c>
      <c r="E318" s="507"/>
      <c r="F318" s="507"/>
      <c r="G318" s="263" t="s">
        <v>58</v>
      </c>
      <c r="H318" s="280">
        <v>77</v>
      </c>
      <c r="I318" s="266">
        <v>0.85</v>
      </c>
      <c r="J318" s="266">
        <v>65.45</v>
      </c>
      <c r="K318" s="272"/>
      <c r="L318" s="264"/>
      <c r="M318" s="265">
        <v>81.14</v>
      </c>
      <c r="N318" s="264"/>
      <c r="O318" s="267">
        <v>3813</v>
      </c>
      <c r="AE318" s="230"/>
      <c r="AF318" s="230"/>
      <c r="AG318" s="230"/>
      <c r="AJ318" s="229" t="s">
        <v>358</v>
      </c>
      <c r="AL318" s="230"/>
    </row>
    <row r="319" spans="1:38" customFormat="1" ht="15" x14ac:dyDescent="0.25">
      <c r="A319" s="259"/>
      <c r="B319" s="282"/>
      <c r="C319" s="283"/>
      <c r="D319" s="511" t="s">
        <v>59</v>
      </c>
      <c r="E319" s="511"/>
      <c r="F319" s="511"/>
      <c r="G319" s="255"/>
      <c r="H319" s="284"/>
      <c r="I319" s="284"/>
      <c r="J319" s="284"/>
      <c r="K319" s="285"/>
      <c r="L319" s="284"/>
      <c r="M319" s="295">
        <v>1427.97</v>
      </c>
      <c r="N319" s="276"/>
      <c r="O319" s="287">
        <v>26908.15</v>
      </c>
      <c r="AE319" s="230"/>
      <c r="AF319" s="230"/>
      <c r="AG319" s="230"/>
      <c r="AL319" s="230" t="s">
        <v>59</v>
      </c>
    </row>
    <row r="320" spans="1:38" customFormat="1" ht="23.25" x14ac:dyDescent="0.25">
      <c r="A320" s="254" t="s">
        <v>253</v>
      </c>
      <c r="B320" s="255" t="s">
        <v>253</v>
      </c>
      <c r="C320" s="256" t="s">
        <v>359</v>
      </c>
      <c r="D320" s="512" t="s">
        <v>360</v>
      </c>
      <c r="E320" s="512"/>
      <c r="F320" s="512"/>
      <c r="G320" s="255" t="s">
        <v>67</v>
      </c>
      <c r="H320" s="255">
        <v>-0.5</v>
      </c>
      <c r="I320" s="255" t="s">
        <v>41</v>
      </c>
      <c r="J320" s="255" t="s">
        <v>501</v>
      </c>
      <c r="K320" s="257" t="s">
        <v>361</v>
      </c>
      <c r="L320" s="255"/>
      <c r="M320" s="257" t="s">
        <v>502</v>
      </c>
      <c r="N320" s="255" t="s">
        <v>325</v>
      </c>
      <c r="O320" s="258" t="s">
        <v>503</v>
      </c>
      <c r="AE320" s="230"/>
      <c r="AF320" s="230"/>
      <c r="AG320" s="230" t="s">
        <v>360</v>
      </c>
      <c r="AL320" s="230"/>
    </row>
    <row r="321" spans="1:38" customFormat="1" ht="15" x14ac:dyDescent="0.25">
      <c r="A321" s="259"/>
      <c r="B321" s="282"/>
      <c r="C321" s="283"/>
      <c r="D321" s="511" t="s">
        <v>59</v>
      </c>
      <c r="E321" s="511"/>
      <c r="F321" s="511"/>
      <c r="G321" s="255"/>
      <c r="H321" s="284"/>
      <c r="I321" s="284"/>
      <c r="J321" s="284"/>
      <c r="K321" s="285"/>
      <c r="L321" s="284"/>
      <c r="M321" s="286">
        <v>-69.7</v>
      </c>
      <c r="N321" s="276"/>
      <c r="O321" s="288">
        <v>-609.88</v>
      </c>
      <c r="AE321" s="230"/>
      <c r="AF321" s="230"/>
      <c r="AG321" s="230"/>
      <c r="AL321" s="230" t="s">
        <v>59</v>
      </c>
    </row>
    <row r="322" spans="1:38" customFormat="1" ht="23.25" x14ac:dyDescent="0.25">
      <c r="A322" s="254" t="s">
        <v>254</v>
      </c>
      <c r="B322" s="255" t="s">
        <v>254</v>
      </c>
      <c r="C322" s="256" t="s">
        <v>362</v>
      </c>
      <c r="D322" s="512" t="s">
        <v>363</v>
      </c>
      <c r="E322" s="512"/>
      <c r="F322" s="512"/>
      <c r="G322" s="255" t="s">
        <v>67</v>
      </c>
      <c r="H322" s="255">
        <v>-6.3</v>
      </c>
      <c r="I322" s="255" t="s">
        <v>41</v>
      </c>
      <c r="J322" s="255" t="s">
        <v>504</v>
      </c>
      <c r="K322" s="257" t="s">
        <v>364</v>
      </c>
      <c r="L322" s="255"/>
      <c r="M322" s="257" t="s">
        <v>505</v>
      </c>
      <c r="N322" s="255" t="s">
        <v>325</v>
      </c>
      <c r="O322" s="258" t="s">
        <v>506</v>
      </c>
      <c r="AE322" s="230"/>
      <c r="AF322" s="230"/>
      <c r="AG322" s="230" t="s">
        <v>363</v>
      </c>
      <c r="AL322" s="230"/>
    </row>
    <row r="323" spans="1:38" customFormat="1" ht="15" x14ac:dyDescent="0.25">
      <c r="A323" s="259"/>
      <c r="B323" s="282"/>
      <c r="C323" s="283"/>
      <c r="D323" s="511" t="s">
        <v>59</v>
      </c>
      <c r="E323" s="511"/>
      <c r="F323" s="511"/>
      <c r="G323" s="255"/>
      <c r="H323" s="284"/>
      <c r="I323" s="284"/>
      <c r="J323" s="284"/>
      <c r="K323" s="285"/>
      <c r="L323" s="284"/>
      <c r="M323" s="286">
        <v>-648.9</v>
      </c>
      <c r="N323" s="276"/>
      <c r="O323" s="287">
        <v>-5677.88</v>
      </c>
      <c r="AE323" s="230"/>
      <c r="AF323" s="230"/>
      <c r="AG323" s="230"/>
      <c r="AL323" s="230" t="s">
        <v>59</v>
      </c>
    </row>
    <row r="324" spans="1:38" customFormat="1" ht="45.75" x14ac:dyDescent="0.25">
      <c r="A324" s="254" t="s">
        <v>255</v>
      </c>
      <c r="B324" s="255" t="s">
        <v>255</v>
      </c>
      <c r="C324" s="256" t="s">
        <v>365</v>
      </c>
      <c r="D324" s="512" t="s">
        <v>366</v>
      </c>
      <c r="E324" s="512"/>
      <c r="F324" s="512"/>
      <c r="G324" s="255" t="s">
        <v>218</v>
      </c>
      <c r="H324" s="255">
        <v>0.5</v>
      </c>
      <c r="I324" s="255" t="s">
        <v>41</v>
      </c>
      <c r="J324" s="255" t="s">
        <v>500</v>
      </c>
      <c r="K324" s="257"/>
      <c r="L324" s="255"/>
      <c r="M324" s="257"/>
      <c r="N324" s="255"/>
      <c r="O324" s="258"/>
      <c r="AE324" s="230"/>
      <c r="AF324" s="230"/>
      <c r="AG324" s="230" t="s">
        <v>366</v>
      </c>
      <c r="AL324" s="230"/>
    </row>
    <row r="325" spans="1:38" customFormat="1" ht="15" x14ac:dyDescent="0.25">
      <c r="A325" s="259"/>
      <c r="B325" s="260"/>
      <c r="C325" s="261"/>
      <c r="D325" s="514" t="s">
        <v>367</v>
      </c>
      <c r="E325" s="514"/>
      <c r="F325" s="514"/>
      <c r="G325" s="514"/>
      <c r="H325" s="514"/>
      <c r="I325" s="514"/>
      <c r="J325" s="514"/>
      <c r="K325" s="514"/>
      <c r="L325" s="514"/>
      <c r="M325" s="514"/>
      <c r="N325" s="514"/>
      <c r="O325" s="515"/>
      <c r="AE325" s="230"/>
      <c r="AF325" s="230"/>
      <c r="AG325" s="230"/>
      <c r="AH325" s="229" t="s">
        <v>367</v>
      </c>
      <c r="AL325" s="230"/>
    </row>
    <row r="326" spans="1:38" customFormat="1" ht="33.75" x14ac:dyDescent="0.25">
      <c r="A326" s="259"/>
      <c r="B326" s="260"/>
      <c r="C326" s="261" t="s">
        <v>43</v>
      </c>
      <c r="D326" s="514" t="s">
        <v>44</v>
      </c>
      <c r="E326" s="514"/>
      <c r="F326" s="514"/>
      <c r="G326" s="514"/>
      <c r="H326" s="514"/>
      <c r="I326" s="514"/>
      <c r="J326" s="514"/>
      <c r="K326" s="514"/>
      <c r="L326" s="514"/>
      <c r="M326" s="514"/>
      <c r="N326" s="514"/>
      <c r="O326" s="515"/>
      <c r="AE326" s="230"/>
      <c r="AF326" s="230"/>
      <c r="AG326" s="230"/>
      <c r="AH326" s="229" t="s">
        <v>44</v>
      </c>
      <c r="AL326" s="230"/>
    </row>
    <row r="327" spans="1:38" customFormat="1" ht="57" x14ac:dyDescent="0.25">
      <c r="A327" s="259"/>
      <c r="B327" s="260"/>
      <c r="C327" s="261" t="s">
        <v>45</v>
      </c>
      <c r="D327" s="514" t="s">
        <v>46</v>
      </c>
      <c r="E327" s="514"/>
      <c r="F327" s="514"/>
      <c r="G327" s="514"/>
      <c r="H327" s="514"/>
      <c r="I327" s="514"/>
      <c r="J327" s="514"/>
      <c r="K327" s="514"/>
      <c r="L327" s="514"/>
      <c r="M327" s="514"/>
      <c r="N327" s="514"/>
      <c r="O327" s="515"/>
      <c r="AE327" s="230"/>
      <c r="AF327" s="230"/>
      <c r="AG327" s="230"/>
      <c r="AH327" s="229" t="s">
        <v>46</v>
      </c>
      <c r="AL327" s="230"/>
    </row>
    <row r="328" spans="1:38" customFormat="1" ht="15" x14ac:dyDescent="0.25">
      <c r="A328" s="259"/>
      <c r="B328" s="262"/>
      <c r="C328" s="261" t="s">
        <v>41</v>
      </c>
      <c r="D328" s="507" t="s">
        <v>47</v>
      </c>
      <c r="E328" s="507"/>
      <c r="F328" s="507"/>
      <c r="G328" s="263"/>
      <c r="H328" s="264"/>
      <c r="I328" s="264"/>
      <c r="J328" s="264"/>
      <c r="K328" s="265">
        <v>14.91</v>
      </c>
      <c r="L328" s="292">
        <v>6.6124999999999998</v>
      </c>
      <c r="M328" s="265">
        <v>49.3</v>
      </c>
      <c r="N328" s="266">
        <v>46.99</v>
      </c>
      <c r="O328" s="267">
        <v>2316.61</v>
      </c>
      <c r="AE328" s="230"/>
      <c r="AF328" s="230"/>
      <c r="AG328" s="230"/>
      <c r="AI328" s="229" t="s">
        <v>47</v>
      </c>
      <c r="AL328" s="230"/>
    </row>
    <row r="329" spans="1:38" customFormat="1" ht="15" x14ac:dyDescent="0.25">
      <c r="A329" s="259"/>
      <c r="B329" s="262"/>
      <c r="C329" s="261" t="s">
        <v>25</v>
      </c>
      <c r="D329" s="507" t="s">
        <v>48</v>
      </c>
      <c r="E329" s="507"/>
      <c r="F329" s="507"/>
      <c r="G329" s="263"/>
      <c r="H329" s="264"/>
      <c r="I329" s="264"/>
      <c r="J329" s="264"/>
      <c r="K329" s="265">
        <v>54.3</v>
      </c>
      <c r="L329" s="292">
        <v>7.1875</v>
      </c>
      <c r="M329" s="265">
        <v>195.14</v>
      </c>
      <c r="N329" s="266">
        <v>14.01</v>
      </c>
      <c r="O329" s="267">
        <v>2733.91</v>
      </c>
      <c r="AE329" s="230"/>
      <c r="AF329" s="230"/>
      <c r="AG329" s="230"/>
      <c r="AI329" s="229" t="s">
        <v>48</v>
      </c>
      <c r="AL329" s="230"/>
    </row>
    <row r="330" spans="1:38" customFormat="1" ht="15" x14ac:dyDescent="0.25">
      <c r="A330" s="259"/>
      <c r="B330" s="262"/>
      <c r="C330" s="261" t="s">
        <v>49</v>
      </c>
      <c r="D330" s="507" t="s">
        <v>50</v>
      </c>
      <c r="E330" s="507"/>
      <c r="F330" s="507"/>
      <c r="G330" s="263"/>
      <c r="H330" s="264"/>
      <c r="I330" s="264"/>
      <c r="J330" s="264"/>
      <c r="K330" s="265">
        <v>2.9</v>
      </c>
      <c r="L330" s="292">
        <v>7.1875</v>
      </c>
      <c r="M330" s="265">
        <v>10.42</v>
      </c>
      <c r="N330" s="266">
        <v>46.99</v>
      </c>
      <c r="O330" s="269">
        <v>489.64</v>
      </c>
      <c r="AE330" s="230"/>
      <c r="AF330" s="230"/>
      <c r="AG330" s="230"/>
      <c r="AI330" s="229" t="s">
        <v>50</v>
      </c>
      <c r="AL330" s="230"/>
    </row>
    <row r="331" spans="1:38" customFormat="1" ht="15" x14ac:dyDescent="0.25">
      <c r="A331" s="259"/>
      <c r="B331" s="262"/>
      <c r="C331" s="261" t="s">
        <v>51</v>
      </c>
      <c r="D331" s="507" t="s">
        <v>52</v>
      </c>
      <c r="E331" s="507"/>
      <c r="F331" s="507"/>
      <c r="G331" s="263"/>
      <c r="H331" s="264"/>
      <c r="I331" s="264"/>
      <c r="J331" s="264"/>
      <c r="K331" s="265">
        <v>139.41999999999999</v>
      </c>
      <c r="L331" s="280">
        <v>5</v>
      </c>
      <c r="M331" s="265">
        <v>348.55</v>
      </c>
      <c r="N331" s="266">
        <v>8.75</v>
      </c>
      <c r="O331" s="267">
        <v>3049.81</v>
      </c>
      <c r="AE331" s="230"/>
      <c r="AF331" s="230"/>
      <c r="AG331" s="230"/>
      <c r="AI331" s="229" t="s">
        <v>52</v>
      </c>
      <c r="AL331" s="230"/>
    </row>
    <row r="332" spans="1:38" customFormat="1" ht="15" x14ac:dyDescent="0.25">
      <c r="A332" s="270"/>
      <c r="B332" s="262"/>
      <c r="C332" s="261"/>
      <c r="D332" s="507" t="s">
        <v>53</v>
      </c>
      <c r="E332" s="507"/>
      <c r="F332" s="507"/>
      <c r="G332" s="263" t="s">
        <v>54</v>
      </c>
      <c r="H332" s="266">
        <v>1.81</v>
      </c>
      <c r="I332" s="292">
        <v>6.6124999999999998</v>
      </c>
      <c r="J332" s="291">
        <v>5.9843124999999997</v>
      </c>
      <c r="K332" s="272"/>
      <c r="L332" s="264"/>
      <c r="M332" s="272"/>
      <c r="N332" s="264"/>
      <c r="O332" s="273"/>
      <c r="AE332" s="230"/>
      <c r="AF332" s="230"/>
      <c r="AG332" s="230"/>
      <c r="AJ332" s="229" t="s">
        <v>53</v>
      </c>
      <c r="AL332" s="230"/>
    </row>
    <row r="333" spans="1:38" customFormat="1" ht="15" x14ac:dyDescent="0.25">
      <c r="A333" s="270"/>
      <c r="B333" s="262"/>
      <c r="C333" s="261"/>
      <c r="D333" s="507" t="s">
        <v>55</v>
      </c>
      <c r="E333" s="507"/>
      <c r="F333" s="507"/>
      <c r="G333" s="263" t="s">
        <v>54</v>
      </c>
      <c r="H333" s="266">
        <v>0.25</v>
      </c>
      <c r="I333" s="292">
        <v>7.1875</v>
      </c>
      <c r="J333" s="291">
        <v>0.8984375</v>
      </c>
      <c r="K333" s="272"/>
      <c r="L333" s="264"/>
      <c r="M333" s="272"/>
      <c r="N333" s="264"/>
      <c r="O333" s="273"/>
      <c r="AE333" s="230"/>
      <c r="AF333" s="230"/>
      <c r="AG333" s="230"/>
      <c r="AJ333" s="229" t="s">
        <v>55</v>
      </c>
      <c r="AL333" s="230"/>
    </row>
    <row r="334" spans="1:38" customFormat="1" ht="15" x14ac:dyDescent="0.25">
      <c r="A334" s="274"/>
      <c r="B334" s="263"/>
      <c r="C334" s="261"/>
      <c r="D334" s="513" t="s">
        <v>56</v>
      </c>
      <c r="E334" s="513"/>
      <c r="F334" s="513"/>
      <c r="G334" s="275"/>
      <c r="H334" s="276"/>
      <c r="I334" s="276"/>
      <c r="J334" s="276"/>
      <c r="K334" s="278">
        <v>208.63</v>
      </c>
      <c r="L334" s="276"/>
      <c r="M334" s="278">
        <v>592.99</v>
      </c>
      <c r="N334" s="276"/>
      <c r="O334" s="279">
        <v>8100.33</v>
      </c>
      <c r="AE334" s="230"/>
      <c r="AF334" s="230"/>
      <c r="AG334" s="230"/>
      <c r="AK334" s="229" t="s">
        <v>56</v>
      </c>
      <c r="AL334" s="230"/>
    </row>
    <row r="335" spans="1:38" customFormat="1" ht="15" x14ac:dyDescent="0.25">
      <c r="A335" s="270"/>
      <c r="B335" s="262"/>
      <c r="C335" s="261"/>
      <c r="D335" s="507" t="s">
        <v>57</v>
      </c>
      <c r="E335" s="507"/>
      <c r="F335" s="507"/>
      <c r="G335" s="263"/>
      <c r="H335" s="264"/>
      <c r="I335" s="264"/>
      <c r="J335" s="264"/>
      <c r="K335" s="272"/>
      <c r="L335" s="264"/>
      <c r="M335" s="265">
        <v>59.72</v>
      </c>
      <c r="N335" s="264"/>
      <c r="O335" s="267">
        <v>2806.25</v>
      </c>
      <c r="AE335" s="230"/>
      <c r="AF335" s="230"/>
      <c r="AG335" s="230"/>
      <c r="AJ335" s="229" t="s">
        <v>57</v>
      </c>
      <c r="AL335" s="230"/>
    </row>
    <row r="336" spans="1:38" customFormat="1" ht="34.5" x14ac:dyDescent="0.25">
      <c r="A336" s="270"/>
      <c r="B336" s="262"/>
      <c r="C336" s="261" t="s">
        <v>355</v>
      </c>
      <c r="D336" s="507" t="s">
        <v>356</v>
      </c>
      <c r="E336" s="507"/>
      <c r="F336" s="507"/>
      <c r="G336" s="263" t="s">
        <v>58</v>
      </c>
      <c r="H336" s="280">
        <v>113</v>
      </c>
      <c r="I336" s="264"/>
      <c r="J336" s="280">
        <v>113</v>
      </c>
      <c r="K336" s="272"/>
      <c r="L336" s="264"/>
      <c r="M336" s="265">
        <v>67.48</v>
      </c>
      <c r="N336" s="264"/>
      <c r="O336" s="267">
        <v>3171.06</v>
      </c>
      <c r="AE336" s="230"/>
      <c r="AF336" s="230"/>
      <c r="AG336" s="230"/>
      <c r="AJ336" s="229" t="s">
        <v>356</v>
      </c>
      <c r="AL336" s="230"/>
    </row>
    <row r="337" spans="1:39" customFormat="1" ht="56.25" x14ac:dyDescent="0.25">
      <c r="A337" s="270"/>
      <c r="B337" s="262"/>
      <c r="C337" s="261" t="s">
        <v>357</v>
      </c>
      <c r="D337" s="507" t="s">
        <v>358</v>
      </c>
      <c r="E337" s="507"/>
      <c r="F337" s="507"/>
      <c r="G337" s="263" t="s">
        <v>58</v>
      </c>
      <c r="H337" s="280">
        <v>77</v>
      </c>
      <c r="I337" s="266">
        <v>0.85</v>
      </c>
      <c r="J337" s="266">
        <v>65.45</v>
      </c>
      <c r="K337" s="272"/>
      <c r="L337" s="264"/>
      <c r="M337" s="265">
        <v>39.090000000000003</v>
      </c>
      <c r="N337" s="264"/>
      <c r="O337" s="267">
        <v>1836.69</v>
      </c>
      <c r="AE337" s="230"/>
      <c r="AF337" s="230"/>
      <c r="AG337" s="230"/>
      <c r="AJ337" s="229" t="s">
        <v>358</v>
      </c>
      <c r="AL337" s="230"/>
    </row>
    <row r="338" spans="1:39" customFormat="1" ht="15" x14ac:dyDescent="0.25">
      <c r="A338" s="259"/>
      <c r="B338" s="282"/>
      <c r="C338" s="283"/>
      <c r="D338" s="511" t="s">
        <v>59</v>
      </c>
      <c r="E338" s="511"/>
      <c r="F338" s="511"/>
      <c r="G338" s="255"/>
      <c r="H338" s="284"/>
      <c r="I338" s="284"/>
      <c r="J338" s="284"/>
      <c r="K338" s="285"/>
      <c r="L338" s="284"/>
      <c r="M338" s="286">
        <v>699.56</v>
      </c>
      <c r="N338" s="276"/>
      <c r="O338" s="287">
        <v>13108.08</v>
      </c>
      <c r="AE338" s="230"/>
      <c r="AF338" s="230"/>
      <c r="AG338" s="230"/>
      <c r="AL338" s="230" t="s">
        <v>59</v>
      </c>
    </row>
    <row r="339" spans="1:39" customFormat="1" ht="23.25" x14ac:dyDescent="0.25">
      <c r="A339" s="254" t="s">
        <v>256</v>
      </c>
      <c r="B339" s="255" t="s">
        <v>256</v>
      </c>
      <c r="C339" s="256" t="s">
        <v>362</v>
      </c>
      <c r="D339" s="512" t="s">
        <v>363</v>
      </c>
      <c r="E339" s="512"/>
      <c r="F339" s="512"/>
      <c r="G339" s="255" t="s">
        <v>67</v>
      </c>
      <c r="H339" s="255">
        <v>-3.38</v>
      </c>
      <c r="I339" s="255" t="s">
        <v>41</v>
      </c>
      <c r="J339" s="255" t="s">
        <v>507</v>
      </c>
      <c r="K339" s="257" t="s">
        <v>364</v>
      </c>
      <c r="L339" s="255"/>
      <c r="M339" s="257" t="s">
        <v>508</v>
      </c>
      <c r="N339" s="255" t="s">
        <v>325</v>
      </c>
      <c r="O339" s="258" t="s">
        <v>509</v>
      </c>
      <c r="AE339" s="230"/>
      <c r="AF339" s="230"/>
      <c r="AG339" s="230" t="s">
        <v>363</v>
      </c>
      <c r="AL339" s="230"/>
    </row>
    <row r="340" spans="1:39" customFormat="1" ht="15" x14ac:dyDescent="0.25">
      <c r="A340" s="259"/>
      <c r="B340" s="282"/>
      <c r="C340" s="283"/>
      <c r="D340" s="511" t="s">
        <v>59</v>
      </c>
      <c r="E340" s="511"/>
      <c r="F340" s="511"/>
      <c r="G340" s="255"/>
      <c r="H340" s="284"/>
      <c r="I340" s="284"/>
      <c r="J340" s="284"/>
      <c r="K340" s="285"/>
      <c r="L340" s="284"/>
      <c r="M340" s="286">
        <v>-348.14</v>
      </c>
      <c r="N340" s="276"/>
      <c r="O340" s="287">
        <v>-3046.23</v>
      </c>
      <c r="AE340" s="230"/>
      <c r="AF340" s="230"/>
      <c r="AG340" s="230"/>
      <c r="AL340" s="230" t="s">
        <v>59</v>
      </c>
    </row>
    <row r="341" spans="1:39" customFormat="1" ht="22.5" x14ac:dyDescent="0.25">
      <c r="A341" s="254" t="s">
        <v>257</v>
      </c>
      <c r="B341" s="255" t="s">
        <v>257</v>
      </c>
      <c r="C341" s="256" t="s">
        <v>368</v>
      </c>
      <c r="D341" s="512" t="s">
        <v>369</v>
      </c>
      <c r="E341" s="512"/>
      <c r="F341" s="512"/>
      <c r="G341" s="255" t="s">
        <v>67</v>
      </c>
      <c r="H341" s="255">
        <v>10.18</v>
      </c>
      <c r="I341" s="255" t="s">
        <v>41</v>
      </c>
      <c r="J341" s="255" t="s">
        <v>510</v>
      </c>
      <c r="K341" s="257" t="s">
        <v>370</v>
      </c>
      <c r="L341" s="255" t="s">
        <v>219</v>
      </c>
      <c r="M341" s="257" t="s">
        <v>511</v>
      </c>
      <c r="N341" s="255" t="s">
        <v>325</v>
      </c>
      <c r="O341" s="258" t="s">
        <v>512</v>
      </c>
      <c r="AE341" s="230"/>
      <c r="AF341" s="230"/>
      <c r="AG341" s="230" t="s">
        <v>369</v>
      </c>
      <c r="AL341" s="230"/>
    </row>
    <row r="342" spans="1:39" customFormat="1" ht="15" x14ac:dyDescent="0.25">
      <c r="A342" s="294"/>
      <c r="B342" s="282"/>
      <c r="C342" s="283"/>
      <c r="D342" s="507" t="s">
        <v>371</v>
      </c>
      <c r="E342" s="507"/>
      <c r="F342" s="507"/>
      <c r="G342" s="507"/>
      <c r="H342" s="507"/>
      <c r="I342" s="507"/>
      <c r="J342" s="507"/>
      <c r="K342" s="507"/>
      <c r="L342" s="507"/>
      <c r="M342" s="507"/>
      <c r="N342" s="507"/>
      <c r="O342" s="516"/>
      <c r="AE342" s="230"/>
      <c r="AF342" s="230"/>
      <c r="AG342" s="230"/>
      <c r="AL342" s="230"/>
      <c r="AM342" s="229" t="s">
        <v>371</v>
      </c>
    </row>
    <row r="343" spans="1:39" customFormat="1" ht="15" x14ac:dyDescent="0.25">
      <c r="A343" s="259"/>
      <c r="B343" s="260"/>
      <c r="C343" s="261"/>
      <c r="D343" s="514" t="s">
        <v>342</v>
      </c>
      <c r="E343" s="514"/>
      <c r="F343" s="514"/>
      <c r="G343" s="514"/>
      <c r="H343" s="514"/>
      <c r="I343" s="514"/>
      <c r="J343" s="514"/>
      <c r="K343" s="514"/>
      <c r="L343" s="514"/>
      <c r="M343" s="514"/>
      <c r="N343" s="514"/>
      <c r="O343" s="515"/>
      <c r="AE343" s="230"/>
      <c r="AF343" s="230"/>
      <c r="AG343" s="230"/>
      <c r="AH343" s="229" t="s">
        <v>342</v>
      </c>
      <c r="AL343" s="230"/>
    </row>
    <row r="344" spans="1:39" customFormat="1" ht="15" x14ac:dyDescent="0.25">
      <c r="A344" s="259"/>
      <c r="B344" s="260"/>
      <c r="C344" s="261"/>
      <c r="D344" s="514" t="s">
        <v>134</v>
      </c>
      <c r="E344" s="514"/>
      <c r="F344" s="514"/>
      <c r="G344" s="514"/>
      <c r="H344" s="514"/>
      <c r="I344" s="514"/>
      <c r="J344" s="514"/>
      <c r="K344" s="514"/>
      <c r="L344" s="514"/>
      <c r="M344" s="514"/>
      <c r="N344" s="514"/>
      <c r="O344" s="515"/>
      <c r="AE344" s="230"/>
      <c r="AF344" s="230"/>
      <c r="AG344" s="230"/>
      <c r="AH344" s="229" t="s">
        <v>134</v>
      </c>
      <c r="AL344" s="230"/>
    </row>
    <row r="345" spans="1:39" customFormat="1" ht="15" x14ac:dyDescent="0.25">
      <c r="A345" s="259"/>
      <c r="B345" s="282"/>
      <c r="C345" s="283"/>
      <c r="D345" s="511" t="s">
        <v>59</v>
      </c>
      <c r="E345" s="511"/>
      <c r="F345" s="511"/>
      <c r="G345" s="255"/>
      <c r="H345" s="284"/>
      <c r="I345" s="284"/>
      <c r="J345" s="284"/>
      <c r="K345" s="285"/>
      <c r="L345" s="284"/>
      <c r="M345" s="295">
        <v>3638.16</v>
      </c>
      <c r="N345" s="276"/>
      <c r="O345" s="287">
        <v>31833.9</v>
      </c>
      <c r="AE345" s="230"/>
      <c r="AF345" s="230"/>
      <c r="AG345" s="230"/>
      <c r="AL345" s="230" t="s">
        <v>59</v>
      </c>
    </row>
    <row r="346" spans="1:39" customFormat="1" ht="15" x14ac:dyDescent="0.25">
      <c r="A346" s="254" t="s">
        <v>258</v>
      </c>
      <c r="B346" s="255" t="s">
        <v>258</v>
      </c>
      <c r="C346" s="256" t="s">
        <v>372</v>
      </c>
      <c r="D346" s="512" t="s">
        <v>373</v>
      </c>
      <c r="E346" s="512"/>
      <c r="F346" s="512"/>
      <c r="G346" s="255" t="s">
        <v>94</v>
      </c>
      <c r="H346" s="255">
        <v>4.2000000000000003E-2</v>
      </c>
      <c r="I346" s="255" t="s">
        <v>41</v>
      </c>
      <c r="J346" s="255" t="s">
        <v>513</v>
      </c>
      <c r="K346" s="257"/>
      <c r="L346" s="255"/>
      <c r="M346" s="257"/>
      <c r="N346" s="255"/>
      <c r="O346" s="258"/>
      <c r="AE346" s="230"/>
      <c r="AF346" s="230"/>
      <c r="AG346" s="230" t="s">
        <v>373</v>
      </c>
      <c r="AL346" s="230"/>
    </row>
    <row r="347" spans="1:39" customFormat="1" ht="33.75" x14ac:dyDescent="0.25">
      <c r="A347" s="259"/>
      <c r="B347" s="260"/>
      <c r="C347" s="261" t="s">
        <v>43</v>
      </c>
      <c r="D347" s="514" t="s">
        <v>44</v>
      </c>
      <c r="E347" s="514"/>
      <c r="F347" s="514"/>
      <c r="G347" s="514"/>
      <c r="H347" s="514"/>
      <c r="I347" s="514"/>
      <c r="J347" s="514"/>
      <c r="K347" s="514"/>
      <c r="L347" s="514"/>
      <c r="M347" s="514"/>
      <c r="N347" s="514"/>
      <c r="O347" s="515"/>
      <c r="AE347" s="230"/>
      <c r="AF347" s="230"/>
      <c r="AG347" s="230"/>
      <c r="AH347" s="229" t="s">
        <v>44</v>
      </c>
      <c r="AL347" s="230"/>
    </row>
    <row r="348" spans="1:39" customFormat="1" ht="57" x14ac:dyDescent="0.25">
      <c r="A348" s="259"/>
      <c r="B348" s="260"/>
      <c r="C348" s="261" t="s">
        <v>45</v>
      </c>
      <c r="D348" s="514" t="s">
        <v>46</v>
      </c>
      <c r="E348" s="514"/>
      <c r="F348" s="514"/>
      <c r="G348" s="514"/>
      <c r="H348" s="514"/>
      <c r="I348" s="514"/>
      <c r="J348" s="514"/>
      <c r="K348" s="514"/>
      <c r="L348" s="514"/>
      <c r="M348" s="514"/>
      <c r="N348" s="514"/>
      <c r="O348" s="515"/>
      <c r="AE348" s="230"/>
      <c r="AF348" s="230"/>
      <c r="AG348" s="230"/>
      <c r="AH348" s="229" t="s">
        <v>46</v>
      </c>
      <c r="AL348" s="230"/>
    </row>
    <row r="349" spans="1:39" customFormat="1" ht="15" x14ac:dyDescent="0.25">
      <c r="A349" s="259"/>
      <c r="B349" s="262"/>
      <c r="C349" s="261" t="s">
        <v>25</v>
      </c>
      <c r="D349" s="507" t="s">
        <v>48</v>
      </c>
      <c r="E349" s="507"/>
      <c r="F349" s="507"/>
      <c r="G349" s="263"/>
      <c r="H349" s="264"/>
      <c r="I349" s="264"/>
      <c r="J349" s="264"/>
      <c r="K349" s="265">
        <v>39.1</v>
      </c>
      <c r="L349" s="292">
        <v>1.4375</v>
      </c>
      <c r="M349" s="265">
        <v>2.36</v>
      </c>
      <c r="N349" s="266">
        <v>14.01</v>
      </c>
      <c r="O349" s="269">
        <v>33.06</v>
      </c>
      <c r="AE349" s="230"/>
      <c r="AF349" s="230"/>
      <c r="AG349" s="230"/>
      <c r="AI349" s="229" t="s">
        <v>48</v>
      </c>
      <c r="AL349" s="230"/>
    </row>
    <row r="350" spans="1:39" customFormat="1" ht="15" x14ac:dyDescent="0.25">
      <c r="A350" s="259"/>
      <c r="B350" s="262"/>
      <c r="C350" s="261" t="s">
        <v>49</v>
      </c>
      <c r="D350" s="507" t="s">
        <v>50</v>
      </c>
      <c r="E350" s="507"/>
      <c r="F350" s="507"/>
      <c r="G350" s="263"/>
      <c r="H350" s="264"/>
      <c r="I350" s="264"/>
      <c r="J350" s="264"/>
      <c r="K350" s="265">
        <v>7.15</v>
      </c>
      <c r="L350" s="292">
        <v>1.4375</v>
      </c>
      <c r="M350" s="265">
        <v>0.43</v>
      </c>
      <c r="N350" s="266">
        <v>46.99</v>
      </c>
      <c r="O350" s="269">
        <v>20.21</v>
      </c>
      <c r="AE350" s="230"/>
      <c r="AF350" s="230"/>
      <c r="AG350" s="230"/>
      <c r="AI350" s="229" t="s">
        <v>50</v>
      </c>
      <c r="AL350" s="230"/>
    </row>
    <row r="351" spans="1:39" customFormat="1" ht="15" x14ac:dyDescent="0.25">
      <c r="A351" s="270"/>
      <c r="B351" s="262"/>
      <c r="C351" s="261"/>
      <c r="D351" s="507" t="s">
        <v>55</v>
      </c>
      <c r="E351" s="507"/>
      <c r="F351" s="507"/>
      <c r="G351" s="263" t="s">
        <v>54</v>
      </c>
      <c r="H351" s="266">
        <v>0.66</v>
      </c>
      <c r="I351" s="292">
        <v>1.4375</v>
      </c>
      <c r="J351" s="291">
        <v>3.9847500000000001E-2</v>
      </c>
      <c r="K351" s="272"/>
      <c r="L351" s="264"/>
      <c r="M351" s="272"/>
      <c r="N351" s="264"/>
      <c r="O351" s="273"/>
      <c r="AE351" s="230"/>
      <c r="AF351" s="230"/>
      <c r="AG351" s="230"/>
      <c r="AJ351" s="229" t="s">
        <v>55</v>
      </c>
      <c r="AL351" s="230"/>
    </row>
    <row r="352" spans="1:39" customFormat="1" ht="15" x14ac:dyDescent="0.25">
      <c r="A352" s="274"/>
      <c r="B352" s="263"/>
      <c r="C352" s="261"/>
      <c r="D352" s="513" t="s">
        <v>56</v>
      </c>
      <c r="E352" s="513"/>
      <c r="F352" s="513"/>
      <c r="G352" s="275"/>
      <c r="H352" s="276"/>
      <c r="I352" s="276"/>
      <c r="J352" s="276"/>
      <c r="K352" s="278">
        <v>39.1</v>
      </c>
      <c r="L352" s="276"/>
      <c r="M352" s="278">
        <v>2.36</v>
      </c>
      <c r="N352" s="276"/>
      <c r="O352" s="290">
        <v>33.06</v>
      </c>
      <c r="AE352" s="230"/>
      <c r="AF352" s="230"/>
      <c r="AG352" s="230"/>
      <c r="AK352" s="229" t="s">
        <v>56</v>
      </c>
      <c r="AL352" s="230"/>
    </row>
    <row r="353" spans="1:38" customFormat="1" ht="15" x14ac:dyDescent="0.25">
      <c r="A353" s="270"/>
      <c r="B353" s="262"/>
      <c r="C353" s="261"/>
      <c r="D353" s="507" t="s">
        <v>57</v>
      </c>
      <c r="E353" s="507"/>
      <c r="F353" s="507"/>
      <c r="G353" s="263"/>
      <c r="H353" s="264"/>
      <c r="I353" s="264"/>
      <c r="J353" s="264"/>
      <c r="K353" s="272"/>
      <c r="L353" s="264"/>
      <c r="M353" s="265">
        <v>0.43</v>
      </c>
      <c r="N353" s="264"/>
      <c r="O353" s="269">
        <v>20.21</v>
      </c>
      <c r="AE353" s="230"/>
      <c r="AF353" s="230"/>
      <c r="AG353" s="230"/>
      <c r="AJ353" s="229" t="s">
        <v>57</v>
      </c>
      <c r="AL353" s="230"/>
    </row>
    <row r="354" spans="1:38" customFormat="1" ht="56.25" x14ac:dyDescent="0.25">
      <c r="A354" s="270"/>
      <c r="B354" s="262"/>
      <c r="C354" s="261" t="s">
        <v>222</v>
      </c>
      <c r="D354" s="507" t="s">
        <v>223</v>
      </c>
      <c r="E354" s="507"/>
      <c r="F354" s="507"/>
      <c r="G354" s="263" t="s">
        <v>58</v>
      </c>
      <c r="H354" s="280">
        <v>147</v>
      </c>
      <c r="I354" s="264"/>
      <c r="J354" s="280">
        <v>147</v>
      </c>
      <c r="K354" s="272"/>
      <c r="L354" s="264"/>
      <c r="M354" s="265">
        <v>0.63</v>
      </c>
      <c r="N354" s="264"/>
      <c r="O354" s="269">
        <v>29.71</v>
      </c>
      <c r="AE354" s="230"/>
      <c r="AF354" s="230"/>
      <c r="AG354" s="230"/>
      <c r="AJ354" s="229" t="s">
        <v>223</v>
      </c>
      <c r="AL354" s="230"/>
    </row>
    <row r="355" spans="1:38" customFormat="1" ht="78.75" x14ac:dyDescent="0.25">
      <c r="A355" s="270"/>
      <c r="B355" s="262"/>
      <c r="C355" s="261" t="s">
        <v>224</v>
      </c>
      <c r="D355" s="507" t="s">
        <v>225</v>
      </c>
      <c r="E355" s="507"/>
      <c r="F355" s="507"/>
      <c r="G355" s="263" t="s">
        <v>58</v>
      </c>
      <c r="H355" s="280">
        <v>134</v>
      </c>
      <c r="I355" s="266">
        <v>0.85</v>
      </c>
      <c r="J355" s="281">
        <v>113.9</v>
      </c>
      <c r="K355" s="272"/>
      <c r="L355" s="264"/>
      <c r="M355" s="265">
        <v>0.49</v>
      </c>
      <c r="N355" s="264"/>
      <c r="O355" s="269">
        <v>23.02</v>
      </c>
      <c r="AE355" s="230"/>
      <c r="AF355" s="230"/>
      <c r="AG355" s="230"/>
      <c r="AJ355" s="229" t="s">
        <v>225</v>
      </c>
      <c r="AL355" s="230"/>
    </row>
    <row r="356" spans="1:38" customFormat="1" ht="15" x14ac:dyDescent="0.25">
      <c r="A356" s="259"/>
      <c r="B356" s="282"/>
      <c r="C356" s="283"/>
      <c r="D356" s="511" t="s">
        <v>59</v>
      </c>
      <c r="E356" s="511"/>
      <c r="F356" s="511"/>
      <c r="G356" s="255"/>
      <c r="H356" s="284"/>
      <c r="I356" s="284"/>
      <c r="J356" s="284"/>
      <c r="K356" s="285"/>
      <c r="L356" s="284"/>
      <c r="M356" s="286">
        <v>3.48</v>
      </c>
      <c r="N356" s="276"/>
      <c r="O356" s="288">
        <v>85.79</v>
      </c>
      <c r="AE356" s="230"/>
      <c r="AF356" s="230"/>
      <c r="AG356" s="230"/>
      <c r="AL356" s="230" t="s">
        <v>59</v>
      </c>
    </row>
    <row r="357" spans="1:38" customFormat="1" ht="23.25" x14ac:dyDescent="0.25">
      <c r="A357" s="254" t="s">
        <v>259</v>
      </c>
      <c r="B357" s="255" t="s">
        <v>259</v>
      </c>
      <c r="C357" s="256" t="s">
        <v>374</v>
      </c>
      <c r="D357" s="512" t="s">
        <v>375</v>
      </c>
      <c r="E357" s="512"/>
      <c r="F357" s="512"/>
      <c r="G357" s="255" t="s">
        <v>94</v>
      </c>
      <c r="H357" s="255">
        <v>4.2999999999999997E-2</v>
      </c>
      <c r="I357" s="255" t="s">
        <v>41</v>
      </c>
      <c r="J357" s="255" t="s">
        <v>514</v>
      </c>
      <c r="K357" s="257" t="s">
        <v>376</v>
      </c>
      <c r="L357" s="255"/>
      <c r="M357" s="257" t="s">
        <v>515</v>
      </c>
      <c r="N357" s="255" t="s">
        <v>325</v>
      </c>
      <c r="O357" s="258" t="s">
        <v>516</v>
      </c>
      <c r="AE357" s="230"/>
      <c r="AF357" s="230"/>
      <c r="AG357" s="230" t="s">
        <v>375</v>
      </c>
      <c r="AL357" s="230"/>
    </row>
    <row r="358" spans="1:38" customFormat="1" ht="15" x14ac:dyDescent="0.25">
      <c r="A358" s="259"/>
      <c r="B358" s="282"/>
      <c r="C358" s="283"/>
      <c r="D358" s="511" t="s">
        <v>59</v>
      </c>
      <c r="E358" s="511"/>
      <c r="F358" s="511"/>
      <c r="G358" s="255"/>
      <c r="H358" s="284"/>
      <c r="I358" s="284"/>
      <c r="J358" s="284"/>
      <c r="K358" s="285"/>
      <c r="L358" s="284"/>
      <c r="M358" s="286">
        <v>72.67</v>
      </c>
      <c r="N358" s="276"/>
      <c r="O358" s="288">
        <v>635.86</v>
      </c>
      <c r="AE358" s="230"/>
      <c r="AF358" s="230"/>
      <c r="AG358" s="230"/>
      <c r="AL358" s="230" t="s">
        <v>59</v>
      </c>
    </row>
    <row r="359" spans="1:38" customFormat="1" ht="45.75" x14ac:dyDescent="0.25">
      <c r="A359" s="254" t="s">
        <v>260</v>
      </c>
      <c r="B359" s="255" t="s">
        <v>260</v>
      </c>
      <c r="C359" s="256" t="s">
        <v>377</v>
      </c>
      <c r="D359" s="512" t="s">
        <v>378</v>
      </c>
      <c r="E359" s="512"/>
      <c r="F359" s="512"/>
      <c r="G359" s="255" t="s">
        <v>247</v>
      </c>
      <c r="H359" s="255">
        <v>0.05</v>
      </c>
      <c r="I359" s="255" t="s">
        <v>41</v>
      </c>
      <c r="J359" s="255" t="s">
        <v>496</v>
      </c>
      <c r="K359" s="257"/>
      <c r="L359" s="255"/>
      <c r="M359" s="257"/>
      <c r="N359" s="255"/>
      <c r="O359" s="258"/>
      <c r="AE359" s="230"/>
      <c r="AF359" s="230"/>
      <c r="AG359" s="230" t="s">
        <v>378</v>
      </c>
      <c r="AL359" s="230"/>
    </row>
    <row r="360" spans="1:38" customFormat="1" ht="33.75" x14ac:dyDescent="0.25">
      <c r="A360" s="259"/>
      <c r="B360" s="260"/>
      <c r="C360" s="261" t="s">
        <v>43</v>
      </c>
      <c r="D360" s="514" t="s">
        <v>44</v>
      </c>
      <c r="E360" s="514"/>
      <c r="F360" s="514"/>
      <c r="G360" s="514"/>
      <c r="H360" s="514"/>
      <c r="I360" s="514"/>
      <c r="J360" s="514"/>
      <c r="K360" s="514"/>
      <c r="L360" s="514"/>
      <c r="M360" s="514"/>
      <c r="N360" s="514"/>
      <c r="O360" s="515"/>
      <c r="AE360" s="230"/>
      <c r="AF360" s="230"/>
      <c r="AG360" s="230"/>
      <c r="AH360" s="229" t="s">
        <v>44</v>
      </c>
      <c r="AL360" s="230"/>
    </row>
    <row r="361" spans="1:38" customFormat="1" ht="57" x14ac:dyDescent="0.25">
      <c r="A361" s="259"/>
      <c r="B361" s="260"/>
      <c r="C361" s="261" t="s">
        <v>45</v>
      </c>
      <c r="D361" s="514" t="s">
        <v>46</v>
      </c>
      <c r="E361" s="514"/>
      <c r="F361" s="514"/>
      <c r="G361" s="514"/>
      <c r="H361" s="514"/>
      <c r="I361" s="514"/>
      <c r="J361" s="514"/>
      <c r="K361" s="514"/>
      <c r="L361" s="514"/>
      <c r="M361" s="514"/>
      <c r="N361" s="514"/>
      <c r="O361" s="515"/>
      <c r="AE361" s="230"/>
      <c r="AF361" s="230"/>
      <c r="AG361" s="230"/>
      <c r="AH361" s="229" t="s">
        <v>46</v>
      </c>
      <c r="AL361" s="230"/>
    </row>
    <row r="362" spans="1:38" customFormat="1" ht="15" x14ac:dyDescent="0.25">
      <c r="A362" s="259"/>
      <c r="B362" s="262"/>
      <c r="C362" s="261" t="s">
        <v>41</v>
      </c>
      <c r="D362" s="507" t="s">
        <v>47</v>
      </c>
      <c r="E362" s="507"/>
      <c r="F362" s="507"/>
      <c r="G362" s="263"/>
      <c r="H362" s="264"/>
      <c r="I362" s="264"/>
      <c r="J362" s="264"/>
      <c r="K362" s="265">
        <v>182.32</v>
      </c>
      <c r="L362" s="292">
        <v>1.3225</v>
      </c>
      <c r="M362" s="265">
        <v>12.06</v>
      </c>
      <c r="N362" s="266">
        <v>46.99</v>
      </c>
      <c r="O362" s="269">
        <v>566.70000000000005</v>
      </c>
      <c r="AE362" s="230"/>
      <c r="AF362" s="230"/>
      <c r="AG362" s="230"/>
      <c r="AI362" s="229" t="s">
        <v>47</v>
      </c>
      <c r="AL362" s="230"/>
    </row>
    <row r="363" spans="1:38" customFormat="1" ht="15" x14ac:dyDescent="0.25">
      <c r="A363" s="259"/>
      <c r="B363" s="262"/>
      <c r="C363" s="261" t="s">
        <v>25</v>
      </c>
      <c r="D363" s="507" t="s">
        <v>48</v>
      </c>
      <c r="E363" s="507"/>
      <c r="F363" s="507"/>
      <c r="G363" s="263"/>
      <c r="H363" s="264"/>
      <c r="I363" s="264"/>
      <c r="J363" s="264"/>
      <c r="K363" s="268">
        <v>7479.03</v>
      </c>
      <c r="L363" s="292">
        <v>1.4375</v>
      </c>
      <c r="M363" s="265">
        <v>537.55999999999995</v>
      </c>
      <c r="N363" s="266">
        <v>14.01</v>
      </c>
      <c r="O363" s="267">
        <v>7531.22</v>
      </c>
      <c r="AE363" s="230"/>
      <c r="AF363" s="230"/>
      <c r="AG363" s="230"/>
      <c r="AI363" s="229" t="s">
        <v>48</v>
      </c>
      <c r="AL363" s="230"/>
    </row>
    <row r="364" spans="1:38" customFormat="1" ht="15" x14ac:dyDescent="0.25">
      <c r="A364" s="259"/>
      <c r="B364" s="262"/>
      <c r="C364" s="261" t="s">
        <v>49</v>
      </c>
      <c r="D364" s="507" t="s">
        <v>50</v>
      </c>
      <c r="E364" s="507"/>
      <c r="F364" s="507"/>
      <c r="G364" s="263"/>
      <c r="H364" s="264"/>
      <c r="I364" s="264"/>
      <c r="J364" s="264"/>
      <c r="K364" s="265">
        <v>234.46</v>
      </c>
      <c r="L364" s="292">
        <v>1.4375</v>
      </c>
      <c r="M364" s="265">
        <v>16.850000000000001</v>
      </c>
      <c r="N364" s="266">
        <v>46.99</v>
      </c>
      <c r="O364" s="269">
        <v>791.78</v>
      </c>
      <c r="AE364" s="230"/>
      <c r="AF364" s="230"/>
      <c r="AG364" s="230"/>
      <c r="AI364" s="229" t="s">
        <v>50</v>
      </c>
      <c r="AL364" s="230"/>
    </row>
    <row r="365" spans="1:38" customFormat="1" ht="15" x14ac:dyDescent="0.25">
      <c r="A365" s="259"/>
      <c r="B365" s="262"/>
      <c r="C365" s="261" t="s">
        <v>51</v>
      </c>
      <c r="D365" s="507" t="s">
        <v>52</v>
      </c>
      <c r="E365" s="507"/>
      <c r="F365" s="507"/>
      <c r="G365" s="263"/>
      <c r="H365" s="264"/>
      <c r="I365" s="264"/>
      <c r="J365" s="264"/>
      <c r="K365" s="265">
        <v>874.78</v>
      </c>
      <c r="L365" s="264"/>
      <c r="M365" s="265">
        <v>43.74</v>
      </c>
      <c r="N365" s="266">
        <v>8.75</v>
      </c>
      <c r="O365" s="269">
        <v>382.73</v>
      </c>
      <c r="AE365" s="230"/>
      <c r="AF365" s="230"/>
      <c r="AG365" s="230"/>
      <c r="AI365" s="229" t="s">
        <v>52</v>
      </c>
      <c r="AL365" s="230"/>
    </row>
    <row r="366" spans="1:38" customFormat="1" ht="15" x14ac:dyDescent="0.25">
      <c r="A366" s="270"/>
      <c r="B366" s="262"/>
      <c r="C366" s="261"/>
      <c r="D366" s="507" t="s">
        <v>53</v>
      </c>
      <c r="E366" s="507"/>
      <c r="F366" s="507"/>
      <c r="G366" s="263" t="s">
        <v>54</v>
      </c>
      <c r="H366" s="266">
        <v>20.86</v>
      </c>
      <c r="I366" s="292">
        <v>1.3225</v>
      </c>
      <c r="J366" s="291">
        <v>1.3793675000000001</v>
      </c>
      <c r="K366" s="272"/>
      <c r="L366" s="264"/>
      <c r="M366" s="272"/>
      <c r="N366" s="264"/>
      <c r="O366" s="273"/>
      <c r="AE366" s="230"/>
      <c r="AF366" s="230"/>
      <c r="AG366" s="230"/>
      <c r="AJ366" s="229" t="s">
        <v>53</v>
      </c>
      <c r="AL366" s="230"/>
    </row>
    <row r="367" spans="1:38" customFormat="1" ht="15" x14ac:dyDescent="0.25">
      <c r="A367" s="270"/>
      <c r="B367" s="262"/>
      <c r="C367" s="261"/>
      <c r="D367" s="507" t="s">
        <v>55</v>
      </c>
      <c r="E367" s="507"/>
      <c r="F367" s="507"/>
      <c r="G367" s="263" t="s">
        <v>54</v>
      </c>
      <c r="H367" s="266">
        <v>18.850000000000001</v>
      </c>
      <c r="I367" s="292">
        <v>1.4375</v>
      </c>
      <c r="J367" s="291">
        <v>1.3548438</v>
      </c>
      <c r="K367" s="272"/>
      <c r="L367" s="264"/>
      <c r="M367" s="272"/>
      <c r="N367" s="264"/>
      <c r="O367" s="273"/>
      <c r="AE367" s="230"/>
      <c r="AF367" s="230"/>
      <c r="AG367" s="230"/>
      <c r="AJ367" s="229" t="s">
        <v>55</v>
      </c>
      <c r="AL367" s="230"/>
    </row>
    <row r="368" spans="1:38" customFormat="1" ht="15" x14ac:dyDescent="0.25">
      <c r="A368" s="274"/>
      <c r="B368" s="263"/>
      <c r="C368" s="261"/>
      <c r="D368" s="513" t="s">
        <v>56</v>
      </c>
      <c r="E368" s="513"/>
      <c r="F368" s="513"/>
      <c r="G368" s="275"/>
      <c r="H368" s="276"/>
      <c r="I368" s="276"/>
      <c r="J368" s="276"/>
      <c r="K368" s="277">
        <v>8536.1299999999992</v>
      </c>
      <c r="L368" s="276"/>
      <c r="M368" s="278">
        <v>593.36</v>
      </c>
      <c r="N368" s="276"/>
      <c r="O368" s="279">
        <v>8480.65</v>
      </c>
      <c r="AE368" s="230"/>
      <c r="AF368" s="230"/>
      <c r="AG368" s="230"/>
      <c r="AK368" s="229" t="s">
        <v>56</v>
      </c>
      <c r="AL368" s="230"/>
    </row>
    <row r="369" spans="1:38" customFormat="1" ht="15" x14ac:dyDescent="0.25">
      <c r="A369" s="270"/>
      <c r="B369" s="262"/>
      <c r="C369" s="261"/>
      <c r="D369" s="507" t="s">
        <v>57</v>
      </c>
      <c r="E369" s="507"/>
      <c r="F369" s="507"/>
      <c r="G369" s="263"/>
      <c r="H369" s="264"/>
      <c r="I369" s="264"/>
      <c r="J369" s="264"/>
      <c r="K369" s="272"/>
      <c r="L369" s="264"/>
      <c r="M369" s="265">
        <v>28.91</v>
      </c>
      <c r="N369" s="264"/>
      <c r="O369" s="267">
        <v>1358.48</v>
      </c>
      <c r="AE369" s="230"/>
      <c r="AF369" s="230"/>
      <c r="AG369" s="230"/>
      <c r="AJ369" s="229" t="s">
        <v>57</v>
      </c>
      <c r="AL369" s="230"/>
    </row>
    <row r="370" spans="1:38" customFormat="1" ht="56.25" x14ac:dyDescent="0.25">
      <c r="A370" s="270"/>
      <c r="B370" s="262"/>
      <c r="C370" s="261" t="s">
        <v>222</v>
      </c>
      <c r="D370" s="507" t="s">
        <v>223</v>
      </c>
      <c r="E370" s="507"/>
      <c r="F370" s="507"/>
      <c r="G370" s="263" t="s">
        <v>58</v>
      </c>
      <c r="H370" s="280">
        <v>147</v>
      </c>
      <c r="I370" s="264"/>
      <c r="J370" s="280">
        <v>147</v>
      </c>
      <c r="K370" s="272"/>
      <c r="L370" s="264"/>
      <c r="M370" s="265">
        <v>42.5</v>
      </c>
      <c r="N370" s="264"/>
      <c r="O370" s="267">
        <v>1996.97</v>
      </c>
      <c r="AE370" s="230"/>
      <c r="AF370" s="230"/>
      <c r="AG370" s="230"/>
      <c r="AJ370" s="229" t="s">
        <v>223</v>
      </c>
      <c r="AL370" s="230"/>
    </row>
    <row r="371" spans="1:38" customFormat="1" ht="78.75" x14ac:dyDescent="0.25">
      <c r="A371" s="270"/>
      <c r="B371" s="262"/>
      <c r="C371" s="261" t="s">
        <v>224</v>
      </c>
      <c r="D371" s="507" t="s">
        <v>225</v>
      </c>
      <c r="E371" s="507"/>
      <c r="F371" s="507"/>
      <c r="G371" s="263" t="s">
        <v>58</v>
      </c>
      <c r="H371" s="280">
        <v>134</v>
      </c>
      <c r="I371" s="266">
        <v>0.85</v>
      </c>
      <c r="J371" s="281">
        <v>113.9</v>
      </c>
      <c r="K371" s="272"/>
      <c r="L371" s="264"/>
      <c r="M371" s="265">
        <v>32.93</v>
      </c>
      <c r="N371" s="264"/>
      <c r="O371" s="267">
        <v>1547.31</v>
      </c>
      <c r="AE371" s="230"/>
      <c r="AF371" s="230"/>
      <c r="AG371" s="230"/>
      <c r="AJ371" s="229" t="s">
        <v>225</v>
      </c>
      <c r="AL371" s="230"/>
    </row>
    <row r="372" spans="1:38" customFormat="1" ht="15" x14ac:dyDescent="0.25">
      <c r="A372" s="259"/>
      <c r="B372" s="282"/>
      <c r="C372" s="283"/>
      <c r="D372" s="511" t="s">
        <v>59</v>
      </c>
      <c r="E372" s="511"/>
      <c r="F372" s="511"/>
      <c r="G372" s="255"/>
      <c r="H372" s="284"/>
      <c r="I372" s="284"/>
      <c r="J372" s="284"/>
      <c r="K372" s="285"/>
      <c r="L372" s="284"/>
      <c r="M372" s="286">
        <v>668.79</v>
      </c>
      <c r="N372" s="276"/>
      <c r="O372" s="287">
        <v>12024.93</v>
      </c>
      <c r="AE372" s="230"/>
      <c r="AF372" s="230"/>
      <c r="AG372" s="230"/>
      <c r="AL372" s="230" t="s">
        <v>59</v>
      </c>
    </row>
    <row r="373" spans="1:38" customFormat="1" ht="45.75" x14ac:dyDescent="0.25">
      <c r="A373" s="254" t="s">
        <v>261</v>
      </c>
      <c r="B373" s="255" t="s">
        <v>261</v>
      </c>
      <c r="C373" s="256" t="s">
        <v>379</v>
      </c>
      <c r="D373" s="512" t="s">
        <v>380</v>
      </c>
      <c r="E373" s="512"/>
      <c r="F373" s="512"/>
      <c r="G373" s="255" t="s">
        <v>247</v>
      </c>
      <c r="H373" s="255">
        <v>0.05</v>
      </c>
      <c r="I373" s="255" t="s">
        <v>41</v>
      </c>
      <c r="J373" s="255" t="s">
        <v>496</v>
      </c>
      <c r="K373" s="257"/>
      <c r="L373" s="255"/>
      <c r="M373" s="257"/>
      <c r="N373" s="255"/>
      <c r="O373" s="258"/>
      <c r="AE373" s="230"/>
      <c r="AF373" s="230"/>
      <c r="AG373" s="230" t="s">
        <v>380</v>
      </c>
      <c r="AL373" s="230"/>
    </row>
    <row r="374" spans="1:38" customFormat="1" ht="15" x14ac:dyDescent="0.25">
      <c r="A374" s="259"/>
      <c r="B374" s="260"/>
      <c r="C374" s="261"/>
      <c r="D374" s="514" t="s">
        <v>381</v>
      </c>
      <c r="E374" s="514"/>
      <c r="F374" s="514"/>
      <c r="G374" s="514"/>
      <c r="H374" s="514"/>
      <c r="I374" s="514"/>
      <c r="J374" s="514"/>
      <c r="K374" s="514"/>
      <c r="L374" s="514"/>
      <c r="M374" s="514"/>
      <c r="N374" s="514"/>
      <c r="O374" s="515"/>
      <c r="AE374" s="230"/>
      <c r="AF374" s="230"/>
      <c r="AG374" s="230"/>
      <c r="AH374" s="229" t="s">
        <v>381</v>
      </c>
      <c r="AL374" s="230"/>
    </row>
    <row r="375" spans="1:38" customFormat="1" ht="33.75" x14ac:dyDescent="0.25">
      <c r="A375" s="259"/>
      <c r="B375" s="260"/>
      <c r="C375" s="261" t="s">
        <v>43</v>
      </c>
      <c r="D375" s="514" t="s">
        <v>44</v>
      </c>
      <c r="E375" s="514"/>
      <c r="F375" s="514"/>
      <c r="G375" s="514"/>
      <c r="H375" s="514"/>
      <c r="I375" s="514"/>
      <c r="J375" s="514"/>
      <c r="K375" s="514"/>
      <c r="L375" s="514"/>
      <c r="M375" s="514"/>
      <c r="N375" s="514"/>
      <c r="O375" s="515"/>
      <c r="AE375" s="230"/>
      <c r="AF375" s="230"/>
      <c r="AG375" s="230"/>
      <c r="AH375" s="229" t="s">
        <v>44</v>
      </c>
      <c r="AL375" s="230"/>
    </row>
    <row r="376" spans="1:38" customFormat="1" ht="57" x14ac:dyDescent="0.25">
      <c r="A376" s="259"/>
      <c r="B376" s="260"/>
      <c r="C376" s="261" t="s">
        <v>45</v>
      </c>
      <c r="D376" s="514" t="s">
        <v>46</v>
      </c>
      <c r="E376" s="514"/>
      <c r="F376" s="514"/>
      <c r="G376" s="514"/>
      <c r="H376" s="514"/>
      <c r="I376" s="514"/>
      <c r="J376" s="514"/>
      <c r="K376" s="514"/>
      <c r="L376" s="514"/>
      <c r="M376" s="514"/>
      <c r="N376" s="514"/>
      <c r="O376" s="515"/>
      <c r="AE376" s="230"/>
      <c r="AF376" s="230"/>
      <c r="AG376" s="230"/>
      <c r="AH376" s="229" t="s">
        <v>46</v>
      </c>
      <c r="AL376" s="230"/>
    </row>
    <row r="377" spans="1:38" customFormat="1" ht="15" x14ac:dyDescent="0.25">
      <c r="A377" s="259"/>
      <c r="B377" s="262"/>
      <c r="C377" s="261" t="s">
        <v>41</v>
      </c>
      <c r="D377" s="507" t="s">
        <v>47</v>
      </c>
      <c r="E377" s="507"/>
      <c r="F377" s="507"/>
      <c r="G377" s="263"/>
      <c r="H377" s="264"/>
      <c r="I377" s="264"/>
      <c r="J377" s="264"/>
      <c r="K377" s="265">
        <v>3.29</v>
      </c>
      <c r="L377" s="266">
        <v>5.29</v>
      </c>
      <c r="M377" s="265">
        <v>0.87</v>
      </c>
      <c r="N377" s="266">
        <v>46.99</v>
      </c>
      <c r="O377" s="269">
        <v>40.880000000000003</v>
      </c>
      <c r="AE377" s="230"/>
      <c r="AF377" s="230"/>
      <c r="AG377" s="230"/>
      <c r="AI377" s="229" t="s">
        <v>47</v>
      </c>
      <c r="AL377" s="230"/>
    </row>
    <row r="378" spans="1:38" customFormat="1" ht="15" x14ac:dyDescent="0.25">
      <c r="A378" s="259"/>
      <c r="B378" s="262"/>
      <c r="C378" s="261" t="s">
        <v>25</v>
      </c>
      <c r="D378" s="507" t="s">
        <v>48</v>
      </c>
      <c r="E378" s="507"/>
      <c r="F378" s="507"/>
      <c r="G378" s="263"/>
      <c r="H378" s="264"/>
      <c r="I378" s="264"/>
      <c r="J378" s="264"/>
      <c r="K378" s="265">
        <v>254.89</v>
      </c>
      <c r="L378" s="266">
        <v>5.75</v>
      </c>
      <c r="M378" s="265">
        <v>73.28</v>
      </c>
      <c r="N378" s="266">
        <v>14.01</v>
      </c>
      <c r="O378" s="267">
        <v>1026.6500000000001</v>
      </c>
      <c r="AE378" s="230"/>
      <c r="AF378" s="230"/>
      <c r="AG378" s="230"/>
      <c r="AI378" s="229" t="s">
        <v>48</v>
      </c>
      <c r="AL378" s="230"/>
    </row>
    <row r="379" spans="1:38" customFormat="1" ht="15" x14ac:dyDescent="0.25">
      <c r="A379" s="259"/>
      <c r="B379" s="262"/>
      <c r="C379" s="261" t="s">
        <v>49</v>
      </c>
      <c r="D379" s="507" t="s">
        <v>50</v>
      </c>
      <c r="E379" s="507"/>
      <c r="F379" s="507"/>
      <c r="G379" s="263"/>
      <c r="H379" s="264"/>
      <c r="I379" s="264"/>
      <c r="J379" s="264"/>
      <c r="K379" s="265">
        <v>5.95</v>
      </c>
      <c r="L379" s="266">
        <v>5.75</v>
      </c>
      <c r="M379" s="265">
        <v>1.71</v>
      </c>
      <c r="N379" s="266">
        <v>46.99</v>
      </c>
      <c r="O379" s="269">
        <v>80.349999999999994</v>
      </c>
      <c r="AE379" s="230"/>
      <c r="AF379" s="230"/>
      <c r="AG379" s="230"/>
      <c r="AI379" s="229" t="s">
        <v>50</v>
      </c>
      <c r="AL379" s="230"/>
    </row>
    <row r="380" spans="1:38" customFormat="1" ht="15" x14ac:dyDescent="0.25">
      <c r="A380" s="259"/>
      <c r="B380" s="262"/>
      <c r="C380" s="261" t="s">
        <v>51</v>
      </c>
      <c r="D380" s="507" t="s">
        <v>52</v>
      </c>
      <c r="E380" s="507"/>
      <c r="F380" s="507"/>
      <c r="G380" s="263"/>
      <c r="H380" s="264"/>
      <c r="I380" s="264"/>
      <c r="J380" s="264"/>
      <c r="K380" s="265">
        <v>2.94</v>
      </c>
      <c r="L380" s="280">
        <v>4</v>
      </c>
      <c r="M380" s="265">
        <v>0.59</v>
      </c>
      <c r="N380" s="266">
        <v>8.75</v>
      </c>
      <c r="O380" s="269">
        <v>5.16</v>
      </c>
      <c r="AE380" s="230"/>
      <c r="AF380" s="230"/>
      <c r="AG380" s="230"/>
      <c r="AI380" s="229" t="s">
        <v>52</v>
      </c>
      <c r="AL380" s="230"/>
    </row>
    <row r="381" spans="1:38" customFormat="1" ht="15" x14ac:dyDescent="0.25">
      <c r="A381" s="270"/>
      <c r="B381" s="262"/>
      <c r="C381" s="261"/>
      <c r="D381" s="507" t="s">
        <v>53</v>
      </c>
      <c r="E381" s="507"/>
      <c r="F381" s="507"/>
      <c r="G381" s="263" t="s">
        <v>54</v>
      </c>
      <c r="H381" s="266">
        <v>0.35</v>
      </c>
      <c r="I381" s="266">
        <v>5.29</v>
      </c>
      <c r="J381" s="289">
        <v>9.2575000000000005E-2</v>
      </c>
      <c r="K381" s="272"/>
      <c r="L381" s="264"/>
      <c r="M381" s="272"/>
      <c r="N381" s="264"/>
      <c r="O381" s="273"/>
      <c r="AE381" s="230"/>
      <c r="AF381" s="230"/>
      <c r="AG381" s="230"/>
      <c r="AJ381" s="229" t="s">
        <v>53</v>
      </c>
      <c r="AL381" s="230"/>
    </row>
    <row r="382" spans="1:38" customFormat="1" ht="15" x14ac:dyDescent="0.25">
      <c r="A382" s="270"/>
      <c r="B382" s="262"/>
      <c r="C382" s="261"/>
      <c r="D382" s="507" t="s">
        <v>55</v>
      </c>
      <c r="E382" s="507"/>
      <c r="F382" s="507"/>
      <c r="G382" s="263" t="s">
        <v>54</v>
      </c>
      <c r="H382" s="266">
        <v>0.47</v>
      </c>
      <c r="I382" s="266">
        <v>5.75</v>
      </c>
      <c r="J382" s="289">
        <v>0.135125</v>
      </c>
      <c r="K382" s="272"/>
      <c r="L382" s="264"/>
      <c r="M382" s="272"/>
      <c r="N382" s="264"/>
      <c r="O382" s="273"/>
      <c r="AE382" s="230"/>
      <c r="AF382" s="230"/>
      <c r="AG382" s="230"/>
      <c r="AJ382" s="229" t="s">
        <v>55</v>
      </c>
      <c r="AL382" s="230"/>
    </row>
    <row r="383" spans="1:38" customFormat="1" ht="15" x14ac:dyDescent="0.25">
      <c r="A383" s="274"/>
      <c r="B383" s="263"/>
      <c r="C383" s="261"/>
      <c r="D383" s="513" t="s">
        <v>56</v>
      </c>
      <c r="E383" s="513"/>
      <c r="F383" s="513"/>
      <c r="G383" s="275"/>
      <c r="H383" s="276"/>
      <c r="I383" s="276"/>
      <c r="J383" s="276"/>
      <c r="K383" s="278">
        <v>261.12</v>
      </c>
      <c r="L383" s="276"/>
      <c r="M383" s="278">
        <v>74.739999999999995</v>
      </c>
      <c r="N383" s="276"/>
      <c r="O383" s="279">
        <v>1072.69</v>
      </c>
      <c r="AE383" s="230"/>
      <c r="AF383" s="230"/>
      <c r="AG383" s="230"/>
      <c r="AK383" s="229" t="s">
        <v>56</v>
      </c>
      <c r="AL383" s="230"/>
    </row>
    <row r="384" spans="1:38" customFormat="1" ht="15" x14ac:dyDescent="0.25">
      <c r="A384" s="270"/>
      <c r="B384" s="262"/>
      <c r="C384" s="261"/>
      <c r="D384" s="507" t="s">
        <v>57</v>
      </c>
      <c r="E384" s="507"/>
      <c r="F384" s="507"/>
      <c r="G384" s="263"/>
      <c r="H384" s="264"/>
      <c r="I384" s="264"/>
      <c r="J384" s="264"/>
      <c r="K384" s="272"/>
      <c r="L384" s="264"/>
      <c r="M384" s="265">
        <v>2.58</v>
      </c>
      <c r="N384" s="264"/>
      <c r="O384" s="269">
        <v>121.23</v>
      </c>
      <c r="AE384" s="230"/>
      <c r="AF384" s="230"/>
      <c r="AG384" s="230"/>
      <c r="AJ384" s="229" t="s">
        <v>57</v>
      </c>
      <c r="AL384" s="230"/>
    </row>
    <row r="385" spans="1:38" customFormat="1" ht="56.25" x14ac:dyDescent="0.25">
      <c r="A385" s="270"/>
      <c r="B385" s="262"/>
      <c r="C385" s="261" t="s">
        <v>222</v>
      </c>
      <c r="D385" s="507" t="s">
        <v>223</v>
      </c>
      <c r="E385" s="507"/>
      <c r="F385" s="507"/>
      <c r="G385" s="263" t="s">
        <v>58</v>
      </c>
      <c r="H385" s="280">
        <v>147</v>
      </c>
      <c r="I385" s="264"/>
      <c r="J385" s="280">
        <v>147</v>
      </c>
      <c r="K385" s="272"/>
      <c r="L385" s="264"/>
      <c r="M385" s="265">
        <v>3.79</v>
      </c>
      <c r="N385" s="264"/>
      <c r="O385" s="269">
        <v>178.21</v>
      </c>
      <c r="AE385" s="230"/>
      <c r="AF385" s="230"/>
      <c r="AG385" s="230"/>
      <c r="AJ385" s="229" t="s">
        <v>223</v>
      </c>
      <c r="AL385" s="230"/>
    </row>
    <row r="386" spans="1:38" customFormat="1" ht="78.75" x14ac:dyDescent="0.25">
      <c r="A386" s="270"/>
      <c r="B386" s="262"/>
      <c r="C386" s="261" t="s">
        <v>224</v>
      </c>
      <c r="D386" s="507" t="s">
        <v>225</v>
      </c>
      <c r="E386" s="507"/>
      <c r="F386" s="507"/>
      <c r="G386" s="263" t="s">
        <v>58</v>
      </c>
      <c r="H386" s="280">
        <v>134</v>
      </c>
      <c r="I386" s="266">
        <v>0.85</v>
      </c>
      <c r="J386" s="281">
        <v>113.9</v>
      </c>
      <c r="K386" s="272"/>
      <c r="L386" s="264"/>
      <c r="M386" s="265">
        <v>2.94</v>
      </c>
      <c r="N386" s="264"/>
      <c r="O386" s="269">
        <v>138.08000000000001</v>
      </c>
      <c r="AE386" s="230"/>
      <c r="AF386" s="230"/>
      <c r="AG386" s="230"/>
      <c r="AJ386" s="229" t="s">
        <v>225</v>
      </c>
      <c r="AL386" s="230"/>
    </row>
    <row r="387" spans="1:38" customFormat="1" ht="15" x14ac:dyDescent="0.25">
      <c r="A387" s="259"/>
      <c r="B387" s="282"/>
      <c r="C387" s="283"/>
      <c r="D387" s="511" t="s">
        <v>59</v>
      </c>
      <c r="E387" s="511"/>
      <c r="F387" s="511"/>
      <c r="G387" s="255"/>
      <c r="H387" s="284"/>
      <c r="I387" s="284"/>
      <c r="J387" s="284"/>
      <c r="K387" s="285"/>
      <c r="L387" s="284"/>
      <c r="M387" s="286">
        <v>81.47</v>
      </c>
      <c r="N387" s="276"/>
      <c r="O387" s="287">
        <v>1388.98</v>
      </c>
      <c r="AE387" s="230"/>
      <c r="AF387" s="230"/>
      <c r="AG387" s="230"/>
      <c r="AL387" s="230" t="s">
        <v>59</v>
      </c>
    </row>
    <row r="388" spans="1:38" customFormat="1" ht="23.25" x14ac:dyDescent="0.25">
      <c r="A388" s="254" t="s">
        <v>262</v>
      </c>
      <c r="B388" s="255" t="s">
        <v>262</v>
      </c>
      <c r="C388" s="256" t="s">
        <v>382</v>
      </c>
      <c r="D388" s="512" t="s">
        <v>383</v>
      </c>
      <c r="E388" s="512"/>
      <c r="F388" s="512"/>
      <c r="G388" s="255" t="s">
        <v>94</v>
      </c>
      <c r="H388" s="255">
        <v>7.05</v>
      </c>
      <c r="I388" s="255" t="s">
        <v>41</v>
      </c>
      <c r="J388" s="255" t="s">
        <v>517</v>
      </c>
      <c r="K388" s="257" t="s">
        <v>384</v>
      </c>
      <c r="L388" s="255"/>
      <c r="M388" s="257" t="s">
        <v>518</v>
      </c>
      <c r="N388" s="255" t="s">
        <v>325</v>
      </c>
      <c r="O388" s="258" t="s">
        <v>519</v>
      </c>
      <c r="AE388" s="230"/>
      <c r="AF388" s="230"/>
      <c r="AG388" s="230" t="s">
        <v>383</v>
      </c>
      <c r="AL388" s="230"/>
    </row>
    <row r="389" spans="1:38" customFormat="1" ht="15" x14ac:dyDescent="0.25">
      <c r="A389" s="259"/>
      <c r="B389" s="282"/>
      <c r="C389" s="283"/>
      <c r="D389" s="511" t="s">
        <v>59</v>
      </c>
      <c r="E389" s="511"/>
      <c r="F389" s="511"/>
      <c r="G389" s="255"/>
      <c r="H389" s="284"/>
      <c r="I389" s="284"/>
      <c r="J389" s="284"/>
      <c r="K389" s="285"/>
      <c r="L389" s="284"/>
      <c r="M389" s="295">
        <v>3461.62</v>
      </c>
      <c r="N389" s="276"/>
      <c r="O389" s="287">
        <v>30289.18</v>
      </c>
      <c r="AE389" s="230"/>
      <c r="AF389" s="230"/>
      <c r="AG389" s="230"/>
      <c r="AL389" s="230" t="s">
        <v>59</v>
      </c>
    </row>
    <row r="390" spans="1:38" customFormat="1" ht="15" x14ac:dyDescent="0.25">
      <c r="A390" s="254" t="s">
        <v>266</v>
      </c>
      <c r="B390" s="255" t="s">
        <v>266</v>
      </c>
      <c r="C390" s="256" t="s">
        <v>372</v>
      </c>
      <c r="D390" s="512" t="s">
        <v>373</v>
      </c>
      <c r="E390" s="512"/>
      <c r="F390" s="512"/>
      <c r="G390" s="255" t="s">
        <v>94</v>
      </c>
      <c r="H390" s="255">
        <v>2.1000000000000001E-2</v>
      </c>
      <c r="I390" s="255" t="s">
        <v>41</v>
      </c>
      <c r="J390" s="255" t="s">
        <v>520</v>
      </c>
      <c r="K390" s="257"/>
      <c r="L390" s="255"/>
      <c r="M390" s="257"/>
      <c r="N390" s="255"/>
      <c r="O390" s="258"/>
      <c r="AE390" s="230"/>
      <c r="AF390" s="230"/>
      <c r="AG390" s="230" t="s">
        <v>373</v>
      </c>
      <c r="AL390" s="230"/>
    </row>
    <row r="391" spans="1:38" customFormat="1" ht="33.75" x14ac:dyDescent="0.25">
      <c r="A391" s="259"/>
      <c r="B391" s="260"/>
      <c r="C391" s="261" t="s">
        <v>43</v>
      </c>
      <c r="D391" s="514" t="s">
        <v>44</v>
      </c>
      <c r="E391" s="514"/>
      <c r="F391" s="514"/>
      <c r="G391" s="514"/>
      <c r="H391" s="514"/>
      <c r="I391" s="514"/>
      <c r="J391" s="514"/>
      <c r="K391" s="514"/>
      <c r="L391" s="514"/>
      <c r="M391" s="514"/>
      <c r="N391" s="514"/>
      <c r="O391" s="515"/>
      <c r="AE391" s="230"/>
      <c r="AF391" s="230"/>
      <c r="AG391" s="230"/>
      <c r="AH391" s="229" t="s">
        <v>44</v>
      </c>
      <c r="AL391" s="230"/>
    </row>
    <row r="392" spans="1:38" customFormat="1" ht="57" x14ac:dyDescent="0.25">
      <c r="A392" s="259"/>
      <c r="B392" s="260"/>
      <c r="C392" s="261" t="s">
        <v>45</v>
      </c>
      <c r="D392" s="514" t="s">
        <v>46</v>
      </c>
      <c r="E392" s="514"/>
      <c r="F392" s="514"/>
      <c r="G392" s="514"/>
      <c r="H392" s="514"/>
      <c r="I392" s="514"/>
      <c r="J392" s="514"/>
      <c r="K392" s="514"/>
      <c r="L392" s="514"/>
      <c r="M392" s="514"/>
      <c r="N392" s="514"/>
      <c r="O392" s="515"/>
      <c r="AE392" s="230"/>
      <c r="AF392" s="230"/>
      <c r="AG392" s="230"/>
      <c r="AH392" s="229" t="s">
        <v>46</v>
      </c>
      <c r="AL392" s="230"/>
    </row>
    <row r="393" spans="1:38" customFormat="1" ht="15" x14ac:dyDescent="0.25">
      <c r="A393" s="259"/>
      <c r="B393" s="262"/>
      <c r="C393" s="261" t="s">
        <v>25</v>
      </c>
      <c r="D393" s="507" t="s">
        <v>48</v>
      </c>
      <c r="E393" s="507"/>
      <c r="F393" s="507"/>
      <c r="G393" s="263"/>
      <c r="H393" s="264"/>
      <c r="I393" s="264"/>
      <c r="J393" s="264"/>
      <c r="K393" s="265">
        <v>39.1</v>
      </c>
      <c r="L393" s="292">
        <v>1.4375</v>
      </c>
      <c r="M393" s="265">
        <v>1.18</v>
      </c>
      <c r="N393" s="266">
        <v>14.01</v>
      </c>
      <c r="O393" s="269">
        <v>16.53</v>
      </c>
      <c r="AE393" s="230"/>
      <c r="AF393" s="230"/>
      <c r="AG393" s="230"/>
      <c r="AI393" s="229" t="s">
        <v>48</v>
      </c>
      <c r="AL393" s="230"/>
    </row>
    <row r="394" spans="1:38" customFormat="1" ht="15" x14ac:dyDescent="0.25">
      <c r="A394" s="259"/>
      <c r="B394" s="262"/>
      <c r="C394" s="261" t="s">
        <v>49</v>
      </c>
      <c r="D394" s="507" t="s">
        <v>50</v>
      </c>
      <c r="E394" s="507"/>
      <c r="F394" s="507"/>
      <c r="G394" s="263"/>
      <c r="H394" s="264"/>
      <c r="I394" s="264"/>
      <c r="J394" s="264"/>
      <c r="K394" s="265">
        <v>7.15</v>
      </c>
      <c r="L394" s="292">
        <v>1.4375</v>
      </c>
      <c r="M394" s="265">
        <v>0.22</v>
      </c>
      <c r="N394" s="266">
        <v>46.99</v>
      </c>
      <c r="O394" s="269">
        <v>10.34</v>
      </c>
      <c r="AE394" s="230"/>
      <c r="AF394" s="230"/>
      <c r="AG394" s="230"/>
      <c r="AI394" s="229" t="s">
        <v>50</v>
      </c>
      <c r="AL394" s="230"/>
    </row>
    <row r="395" spans="1:38" customFormat="1" ht="15" x14ac:dyDescent="0.25">
      <c r="A395" s="270"/>
      <c r="B395" s="262"/>
      <c r="C395" s="261"/>
      <c r="D395" s="507" t="s">
        <v>55</v>
      </c>
      <c r="E395" s="507"/>
      <c r="F395" s="507"/>
      <c r="G395" s="263" t="s">
        <v>54</v>
      </c>
      <c r="H395" s="266">
        <v>0.66</v>
      </c>
      <c r="I395" s="292">
        <v>1.4375</v>
      </c>
      <c r="J395" s="291">
        <v>1.9923799999999998E-2</v>
      </c>
      <c r="K395" s="272"/>
      <c r="L395" s="264"/>
      <c r="M395" s="272"/>
      <c r="N395" s="264"/>
      <c r="O395" s="273"/>
      <c r="AE395" s="230"/>
      <c r="AF395" s="230"/>
      <c r="AG395" s="230"/>
      <c r="AJ395" s="229" t="s">
        <v>55</v>
      </c>
      <c r="AL395" s="230"/>
    </row>
    <row r="396" spans="1:38" customFormat="1" ht="15" x14ac:dyDescent="0.25">
      <c r="A396" s="274"/>
      <c r="B396" s="263"/>
      <c r="C396" s="261"/>
      <c r="D396" s="513" t="s">
        <v>56</v>
      </c>
      <c r="E396" s="513"/>
      <c r="F396" s="513"/>
      <c r="G396" s="275"/>
      <c r="H396" s="276"/>
      <c r="I396" s="276"/>
      <c r="J396" s="276"/>
      <c r="K396" s="278">
        <v>39.1</v>
      </c>
      <c r="L396" s="276"/>
      <c r="M396" s="278">
        <v>1.18</v>
      </c>
      <c r="N396" s="276"/>
      <c r="O396" s="290">
        <v>16.53</v>
      </c>
      <c r="AE396" s="230"/>
      <c r="AF396" s="230"/>
      <c r="AG396" s="230"/>
      <c r="AK396" s="229" t="s">
        <v>56</v>
      </c>
      <c r="AL396" s="230"/>
    </row>
    <row r="397" spans="1:38" customFormat="1" ht="15" x14ac:dyDescent="0.25">
      <c r="A397" s="270"/>
      <c r="B397" s="262"/>
      <c r="C397" s="261"/>
      <c r="D397" s="507" t="s">
        <v>57</v>
      </c>
      <c r="E397" s="507"/>
      <c r="F397" s="507"/>
      <c r="G397" s="263"/>
      <c r="H397" s="264"/>
      <c r="I397" s="264"/>
      <c r="J397" s="264"/>
      <c r="K397" s="272"/>
      <c r="L397" s="264"/>
      <c r="M397" s="265">
        <v>0.22</v>
      </c>
      <c r="N397" s="264"/>
      <c r="O397" s="269">
        <v>10.34</v>
      </c>
      <c r="AE397" s="230"/>
      <c r="AF397" s="230"/>
      <c r="AG397" s="230"/>
      <c r="AJ397" s="229" t="s">
        <v>57</v>
      </c>
      <c r="AL397" s="230"/>
    </row>
    <row r="398" spans="1:38" customFormat="1" ht="56.25" x14ac:dyDescent="0.25">
      <c r="A398" s="270"/>
      <c r="B398" s="262"/>
      <c r="C398" s="261" t="s">
        <v>222</v>
      </c>
      <c r="D398" s="507" t="s">
        <v>223</v>
      </c>
      <c r="E398" s="507"/>
      <c r="F398" s="507"/>
      <c r="G398" s="263" t="s">
        <v>58</v>
      </c>
      <c r="H398" s="280">
        <v>147</v>
      </c>
      <c r="I398" s="264"/>
      <c r="J398" s="280">
        <v>147</v>
      </c>
      <c r="K398" s="272"/>
      <c r="L398" s="264"/>
      <c r="M398" s="265">
        <v>0.32</v>
      </c>
      <c r="N398" s="264"/>
      <c r="O398" s="269">
        <v>15.2</v>
      </c>
      <c r="AE398" s="230"/>
      <c r="AF398" s="230"/>
      <c r="AG398" s="230"/>
      <c r="AJ398" s="229" t="s">
        <v>223</v>
      </c>
      <c r="AL398" s="230"/>
    </row>
    <row r="399" spans="1:38" customFormat="1" ht="78.75" x14ac:dyDescent="0.25">
      <c r="A399" s="270"/>
      <c r="B399" s="262"/>
      <c r="C399" s="261" t="s">
        <v>224</v>
      </c>
      <c r="D399" s="507" t="s">
        <v>225</v>
      </c>
      <c r="E399" s="507"/>
      <c r="F399" s="507"/>
      <c r="G399" s="263" t="s">
        <v>58</v>
      </c>
      <c r="H399" s="280">
        <v>134</v>
      </c>
      <c r="I399" s="266">
        <v>0.85</v>
      </c>
      <c r="J399" s="281">
        <v>113.9</v>
      </c>
      <c r="K399" s="272"/>
      <c r="L399" s="264"/>
      <c r="M399" s="265">
        <v>0.25</v>
      </c>
      <c r="N399" s="264"/>
      <c r="O399" s="269">
        <v>11.78</v>
      </c>
      <c r="AE399" s="230"/>
      <c r="AF399" s="230"/>
      <c r="AG399" s="230"/>
      <c r="AJ399" s="229" t="s">
        <v>225</v>
      </c>
      <c r="AL399" s="230"/>
    </row>
    <row r="400" spans="1:38" customFormat="1" ht="15" x14ac:dyDescent="0.25">
      <c r="A400" s="259"/>
      <c r="B400" s="282"/>
      <c r="C400" s="283"/>
      <c r="D400" s="511" t="s">
        <v>59</v>
      </c>
      <c r="E400" s="511"/>
      <c r="F400" s="511"/>
      <c r="G400" s="255"/>
      <c r="H400" s="284"/>
      <c r="I400" s="284"/>
      <c r="J400" s="284"/>
      <c r="K400" s="285"/>
      <c r="L400" s="284"/>
      <c r="M400" s="286">
        <v>1.75</v>
      </c>
      <c r="N400" s="276"/>
      <c r="O400" s="288">
        <v>43.51</v>
      </c>
      <c r="AE400" s="230"/>
      <c r="AF400" s="230"/>
      <c r="AG400" s="230"/>
      <c r="AL400" s="230" t="s">
        <v>59</v>
      </c>
    </row>
    <row r="401" spans="1:38" customFormat="1" ht="23.25" x14ac:dyDescent="0.25">
      <c r="A401" s="254" t="s">
        <v>267</v>
      </c>
      <c r="B401" s="255" t="s">
        <v>267</v>
      </c>
      <c r="C401" s="256" t="s">
        <v>374</v>
      </c>
      <c r="D401" s="512" t="s">
        <v>375</v>
      </c>
      <c r="E401" s="512"/>
      <c r="F401" s="512"/>
      <c r="G401" s="255" t="s">
        <v>94</v>
      </c>
      <c r="H401" s="255">
        <v>2.1999999999999999E-2</v>
      </c>
      <c r="I401" s="255" t="s">
        <v>41</v>
      </c>
      <c r="J401" s="255" t="s">
        <v>521</v>
      </c>
      <c r="K401" s="257" t="s">
        <v>376</v>
      </c>
      <c r="L401" s="255"/>
      <c r="M401" s="257" t="s">
        <v>522</v>
      </c>
      <c r="N401" s="255" t="s">
        <v>325</v>
      </c>
      <c r="O401" s="258" t="s">
        <v>523</v>
      </c>
      <c r="AE401" s="230"/>
      <c r="AF401" s="230"/>
      <c r="AG401" s="230" t="s">
        <v>375</v>
      </c>
      <c r="AL401" s="230"/>
    </row>
    <row r="402" spans="1:38" customFormat="1" ht="15" x14ac:dyDescent="0.25">
      <c r="A402" s="259"/>
      <c r="B402" s="282"/>
      <c r="C402" s="283"/>
      <c r="D402" s="511" t="s">
        <v>59</v>
      </c>
      <c r="E402" s="511"/>
      <c r="F402" s="511"/>
      <c r="G402" s="255"/>
      <c r="H402" s="284"/>
      <c r="I402" s="284"/>
      <c r="J402" s="284"/>
      <c r="K402" s="285"/>
      <c r="L402" s="284"/>
      <c r="M402" s="286">
        <v>37.18</v>
      </c>
      <c r="N402" s="276"/>
      <c r="O402" s="288">
        <v>325.33</v>
      </c>
      <c r="AE402" s="230"/>
      <c r="AF402" s="230"/>
      <c r="AG402" s="230"/>
      <c r="AL402" s="230" t="s">
        <v>59</v>
      </c>
    </row>
    <row r="403" spans="1:38" customFormat="1" ht="45.75" x14ac:dyDescent="0.25">
      <c r="A403" s="254" t="s">
        <v>238</v>
      </c>
      <c r="B403" s="255" t="s">
        <v>238</v>
      </c>
      <c r="C403" s="256" t="s">
        <v>377</v>
      </c>
      <c r="D403" s="512" t="s">
        <v>378</v>
      </c>
      <c r="E403" s="512"/>
      <c r="F403" s="512"/>
      <c r="G403" s="255" t="s">
        <v>247</v>
      </c>
      <c r="H403" s="255">
        <v>0.05</v>
      </c>
      <c r="I403" s="255" t="s">
        <v>41</v>
      </c>
      <c r="J403" s="255" t="s">
        <v>496</v>
      </c>
      <c r="K403" s="257"/>
      <c r="L403" s="255"/>
      <c r="M403" s="257"/>
      <c r="N403" s="255"/>
      <c r="O403" s="258"/>
      <c r="AE403" s="230"/>
      <c r="AF403" s="230"/>
      <c r="AG403" s="230" t="s">
        <v>378</v>
      </c>
      <c r="AL403" s="230"/>
    </row>
    <row r="404" spans="1:38" customFormat="1" ht="33.75" x14ac:dyDescent="0.25">
      <c r="A404" s="259"/>
      <c r="B404" s="260"/>
      <c r="C404" s="261" t="s">
        <v>43</v>
      </c>
      <c r="D404" s="514" t="s">
        <v>44</v>
      </c>
      <c r="E404" s="514"/>
      <c r="F404" s="514"/>
      <c r="G404" s="514"/>
      <c r="H404" s="514"/>
      <c r="I404" s="514"/>
      <c r="J404" s="514"/>
      <c r="K404" s="514"/>
      <c r="L404" s="514"/>
      <c r="M404" s="514"/>
      <c r="N404" s="514"/>
      <c r="O404" s="515"/>
      <c r="AE404" s="230"/>
      <c r="AF404" s="230"/>
      <c r="AG404" s="230"/>
      <c r="AH404" s="229" t="s">
        <v>44</v>
      </c>
      <c r="AL404" s="230"/>
    </row>
    <row r="405" spans="1:38" customFormat="1" ht="57" x14ac:dyDescent="0.25">
      <c r="A405" s="259"/>
      <c r="B405" s="260"/>
      <c r="C405" s="261" t="s">
        <v>45</v>
      </c>
      <c r="D405" s="514" t="s">
        <v>46</v>
      </c>
      <c r="E405" s="514"/>
      <c r="F405" s="514"/>
      <c r="G405" s="514"/>
      <c r="H405" s="514"/>
      <c r="I405" s="514"/>
      <c r="J405" s="514"/>
      <c r="K405" s="514"/>
      <c r="L405" s="514"/>
      <c r="M405" s="514"/>
      <c r="N405" s="514"/>
      <c r="O405" s="515"/>
      <c r="AE405" s="230"/>
      <c r="AF405" s="230"/>
      <c r="AG405" s="230"/>
      <c r="AH405" s="229" t="s">
        <v>46</v>
      </c>
      <c r="AL405" s="230"/>
    </row>
    <row r="406" spans="1:38" customFormat="1" ht="15" x14ac:dyDescent="0.25">
      <c r="A406" s="259"/>
      <c r="B406" s="262"/>
      <c r="C406" s="261" t="s">
        <v>41</v>
      </c>
      <c r="D406" s="507" t="s">
        <v>47</v>
      </c>
      <c r="E406" s="507"/>
      <c r="F406" s="507"/>
      <c r="G406" s="263"/>
      <c r="H406" s="264"/>
      <c r="I406" s="264"/>
      <c r="J406" s="264"/>
      <c r="K406" s="265">
        <v>182.32</v>
      </c>
      <c r="L406" s="292">
        <v>1.3225</v>
      </c>
      <c r="M406" s="265">
        <v>12.06</v>
      </c>
      <c r="N406" s="266">
        <v>46.99</v>
      </c>
      <c r="O406" s="269">
        <v>566.70000000000005</v>
      </c>
      <c r="AE406" s="230"/>
      <c r="AF406" s="230"/>
      <c r="AG406" s="230"/>
      <c r="AI406" s="229" t="s">
        <v>47</v>
      </c>
      <c r="AL406" s="230"/>
    </row>
    <row r="407" spans="1:38" customFormat="1" ht="15" x14ac:dyDescent="0.25">
      <c r="A407" s="259"/>
      <c r="B407" s="262"/>
      <c r="C407" s="261" t="s">
        <v>25</v>
      </c>
      <c r="D407" s="507" t="s">
        <v>48</v>
      </c>
      <c r="E407" s="507"/>
      <c r="F407" s="507"/>
      <c r="G407" s="263"/>
      <c r="H407" s="264"/>
      <c r="I407" s="264"/>
      <c r="J407" s="264"/>
      <c r="K407" s="268">
        <v>7479.03</v>
      </c>
      <c r="L407" s="292">
        <v>1.4375</v>
      </c>
      <c r="M407" s="265">
        <v>537.55999999999995</v>
      </c>
      <c r="N407" s="266">
        <v>14.01</v>
      </c>
      <c r="O407" s="267">
        <v>7531.22</v>
      </c>
      <c r="AE407" s="230"/>
      <c r="AF407" s="230"/>
      <c r="AG407" s="230"/>
      <c r="AI407" s="229" t="s">
        <v>48</v>
      </c>
      <c r="AL407" s="230"/>
    </row>
    <row r="408" spans="1:38" customFormat="1" ht="15" x14ac:dyDescent="0.25">
      <c r="A408" s="259"/>
      <c r="B408" s="262"/>
      <c r="C408" s="261" t="s">
        <v>49</v>
      </c>
      <c r="D408" s="507" t="s">
        <v>50</v>
      </c>
      <c r="E408" s="507"/>
      <c r="F408" s="507"/>
      <c r="G408" s="263"/>
      <c r="H408" s="264"/>
      <c r="I408" s="264"/>
      <c r="J408" s="264"/>
      <c r="K408" s="265">
        <v>234.46</v>
      </c>
      <c r="L408" s="292">
        <v>1.4375</v>
      </c>
      <c r="M408" s="265">
        <v>16.850000000000001</v>
      </c>
      <c r="N408" s="266">
        <v>46.99</v>
      </c>
      <c r="O408" s="269">
        <v>791.78</v>
      </c>
      <c r="AE408" s="230"/>
      <c r="AF408" s="230"/>
      <c r="AG408" s="230"/>
      <c r="AI408" s="229" t="s">
        <v>50</v>
      </c>
      <c r="AL408" s="230"/>
    </row>
    <row r="409" spans="1:38" customFormat="1" ht="15" x14ac:dyDescent="0.25">
      <c r="A409" s="259"/>
      <c r="B409" s="262"/>
      <c r="C409" s="261" t="s">
        <v>51</v>
      </c>
      <c r="D409" s="507" t="s">
        <v>52</v>
      </c>
      <c r="E409" s="507"/>
      <c r="F409" s="507"/>
      <c r="G409" s="263"/>
      <c r="H409" s="264"/>
      <c r="I409" s="264"/>
      <c r="J409" s="264"/>
      <c r="K409" s="265">
        <v>874.78</v>
      </c>
      <c r="L409" s="264"/>
      <c r="M409" s="265">
        <v>43.74</v>
      </c>
      <c r="N409" s="266">
        <v>8.75</v>
      </c>
      <c r="O409" s="269">
        <v>382.73</v>
      </c>
      <c r="AE409" s="230"/>
      <c r="AF409" s="230"/>
      <c r="AG409" s="230"/>
      <c r="AI409" s="229" t="s">
        <v>52</v>
      </c>
      <c r="AL409" s="230"/>
    </row>
    <row r="410" spans="1:38" customFormat="1" ht="15" x14ac:dyDescent="0.25">
      <c r="A410" s="270"/>
      <c r="B410" s="262"/>
      <c r="C410" s="261"/>
      <c r="D410" s="507" t="s">
        <v>53</v>
      </c>
      <c r="E410" s="507"/>
      <c r="F410" s="507"/>
      <c r="G410" s="263" t="s">
        <v>54</v>
      </c>
      <c r="H410" s="266">
        <v>20.86</v>
      </c>
      <c r="I410" s="292">
        <v>1.3225</v>
      </c>
      <c r="J410" s="291">
        <v>1.3793675000000001</v>
      </c>
      <c r="K410" s="272"/>
      <c r="L410" s="264"/>
      <c r="M410" s="272"/>
      <c r="N410" s="264"/>
      <c r="O410" s="273"/>
      <c r="AE410" s="230"/>
      <c r="AF410" s="230"/>
      <c r="AG410" s="230"/>
      <c r="AJ410" s="229" t="s">
        <v>53</v>
      </c>
      <c r="AL410" s="230"/>
    </row>
    <row r="411" spans="1:38" customFormat="1" ht="15" x14ac:dyDescent="0.25">
      <c r="A411" s="270"/>
      <c r="B411" s="262"/>
      <c r="C411" s="261"/>
      <c r="D411" s="507" t="s">
        <v>55</v>
      </c>
      <c r="E411" s="507"/>
      <c r="F411" s="507"/>
      <c r="G411" s="263" t="s">
        <v>54</v>
      </c>
      <c r="H411" s="266">
        <v>18.850000000000001</v>
      </c>
      <c r="I411" s="292">
        <v>1.4375</v>
      </c>
      <c r="J411" s="291">
        <v>1.3548438</v>
      </c>
      <c r="K411" s="272"/>
      <c r="L411" s="264"/>
      <c r="M411" s="272"/>
      <c r="N411" s="264"/>
      <c r="O411" s="273"/>
      <c r="AE411" s="230"/>
      <c r="AF411" s="230"/>
      <c r="AG411" s="230"/>
      <c r="AJ411" s="229" t="s">
        <v>55</v>
      </c>
      <c r="AL411" s="230"/>
    </row>
    <row r="412" spans="1:38" customFormat="1" ht="15" x14ac:dyDescent="0.25">
      <c r="A412" s="274"/>
      <c r="B412" s="263"/>
      <c r="C412" s="261"/>
      <c r="D412" s="513" t="s">
        <v>56</v>
      </c>
      <c r="E412" s="513"/>
      <c r="F412" s="513"/>
      <c r="G412" s="275"/>
      <c r="H412" s="276"/>
      <c r="I412" s="276"/>
      <c r="J412" s="276"/>
      <c r="K412" s="277">
        <v>8536.1299999999992</v>
      </c>
      <c r="L412" s="276"/>
      <c r="M412" s="278">
        <v>593.36</v>
      </c>
      <c r="N412" s="276"/>
      <c r="O412" s="279">
        <v>8480.65</v>
      </c>
      <c r="AE412" s="230"/>
      <c r="AF412" s="230"/>
      <c r="AG412" s="230"/>
      <c r="AK412" s="229" t="s">
        <v>56</v>
      </c>
      <c r="AL412" s="230"/>
    </row>
    <row r="413" spans="1:38" customFormat="1" ht="15" x14ac:dyDescent="0.25">
      <c r="A413" s="270"/>
      <c r="B413" s="262"/>
      <c r="C413" s="261"/>
      <c r="D413" s="507" t="s">
        <v>57</v>
      </c>
      <c r="E413" s="507"/>
      <c r="F413" s="507"/>
      <c r="G413" s="263"/>
      <c r="H413" s="264"/>
      <c r="I413" s="264"/>
      <c r="J413" s="264"/>
      <c r="K413" s="272"/>
      <c r="L413" s="264"/>
      <c r="M413" s="265">
        <v>28.91</v>
      </c>
      <c r="N413" s="264"/>
      <c r="O413" s="267">
        <v>1358.48</v>
      </c>
      <c r="AE413" s="230"/>
      <c r="AF413" s="230"/>
      <c r="AG413" s="230"/>
      <c r="AJ413" s="229" t="s">
        <v>57</v>
      </c>
      <c r="AL413" s="230"/>
    </row>
    <row r="414" spans="1:38" customFormat="1" ht="56.25" x14ac:dyDescent="0.25">
      <c r="A414" s="270"/>
      <c r="B414" s="262"/>
      <c r="C414" s="261" t="s">
        <v>222</v>
      </c>
      <c r="D414" s="507" t="s">
        <v>223</v>
      </c>
      <c r="E414" s="507"/>
      <c r="F414" s="507"/>
      <c r="G414" s="263" t="s">
        <v>58</v>
      </c>
      <c r="H414" s="280">
        <v>147</v>
      </c>
      <c r="I414" s="264"/>
      <c r="J414" s="280">
        <v>147</v>
      </c>
      <c r="K414" s="272"/>
      <c r="L414" s="264"/>
      <c r="M414" s="265">
        <v>42.5</v>
      </c>
      <c r="N414" s="264"/>
      <c r="O414" s="267">
        <v>1996.97</v>
      </c>
      <c r="AE414" s="230"/>
      <c r="AF414" s="230"/>
      <c r="AG414" s="230"/>
      <c r="AJ414" s="229" t="s">
        <v>223</v>
      </c>
      <c r="AL414" s="230"/>
    </row>
    <row r="415" spans="1:38" customFormat="1" ht="78.75" x14ac:dyDescent="0.25">
      <c r="A415" s="270"/>
      <c r="B415" s="262"/>
      <c r="C415" s="261" t="s">
        <v>224</v>
      </c>
      <c r="D415" s="507" t="s">
        <v>225</v>
      </c>
      <c r="E415" s="507"/>
      <c r="F415" s="507"/>
      <c r="G415" s="263" t="s">
        <v>58</v>
      </c>
      <c r="H415" s="280">
        <v>134</v>
      </c>
      <c r="I415" s="266">
        <v>0.85</v>
      </c>
      <c r="J415" s="281">
        <v>113.9</v>
      </c>
      <c r="K415" s="272"/>
      <c r="L415" s="264"/>
      <c r="M415" s="265">
        <v>32.93</v>
      </c>
      <c r="N415" s="264"/>
      <c r="O415" s="267">
        <v>1547.31</v>
      </c>
      <c r="AE415" s="230"/>
      <c r="AF415" s="230"/>
      <c r="AG415" s="230"/>
      <c r="AJ415" s="229" t="s">
        <v>225</v>
      </c>
      <c r="AL415" s="230"/>
    </row>
    <row r="416" spans="1:38" customFormat="1" ht="15" x14ac:dyDescent="0.25">
      <c r="A416" s="259"/>
      <c r="B416" s="282"/>
      <c r="C416" s="283"/>
      <c r="D416" s="511" t="s">
        <v>59</v>
      </c>
      <c r="E416" s="511"/>
      <c r="F416" s="511"/>
      <c r="G416" s="255"/>
      <c r="H416" s="284"/>
      <c r="I416" s="284"/>
      <c r="J416" s="284"/>
      <c r="K416" s="285"/>
      <c r="L416" s="284"/>
      <c r="M416" s="286">
        <v>668.79</v>
      </c>
      <c r="N416" s="276"/>
      <c r="O416" s="287">
        <v>12024.93</v>
      </c>
      <c r="AE416" s="230"/>
      <c r="AF416" s="230"/>
      <c r="AG416" s="230"/>
      <c r="AL416" s="230" t="s">
        <v>59</v>
      </c>
    </row>
    <row r="417" spans="1:42" customFormat="1" ht="23.25" x14ac:dyDescent="0.25">
      <c r="A417" s="254" t="s">
        <v>244</v>
      </c>
      <c r="B417" s="255" t="s">
        <v>244</v>
      </c>
      <c r="C417" s="256" t="s">
        <v>385</v>
      </c>
      <c r="D417" s="512" t="s">
        <v>386</v>
      </c>
      <c r="E417" s="512"/>
      <c r="F417" s="512"/>
      <c r="G417" s="255" t="s">
        <v>94</v>
      </c>
      <c r="H417" s="255">
        <v>4.7</v>
      </c>
      <c r="I417" s="255" t="s">
        <v>41</v>
      </c>
      <c r="J417" s="255" t="s">
        <v>350</v>
      </c>
      <c r="K417" s="257" t="s">
        <v>387</v>
      </c>
      <c r="L417" s="255"/>
      <c r="M417" s="257" t="s">
        <v>524</v>
      </c>
      <c r="N417" s="255" t="s">
        <v>325</v>
      </c>
      <c r="O417" s="258" t="s">
        <v>525</v>
      </c>
      <c r="AE417" s="230"/>
      <c r="AF417" s="230"/>
      <c r="AG417" s="230" t="s">
        <v>386</v>
      </c>
      <c r="AL417" s="230"/>
    </row>
    <row r="418" spans="1:42" customFormat="1" ht="15" x14ac:dyDescent="0.25">
      <c r="A418" s="259"/>
      <c r="B418" s="282"/>
      <c r="C418" s="283"/>
      <c r="D418" s="511" t="s">
        <v>59</v>
      </c>
      <c r="E418" s="511"/>
      <c r="F418" s="511"/>
      <c r="G418" s="255"/>
      <c r="H418" s="284"/>
      <c r="I418" s="284"/>
      <c r="J418" s="284"/>
      <c r="K418" s="285"/>
      <c r="L418" s="284"/>
      <c r="M418" s="295">
        <v>2366.83</v>
      </c>
      <c r="N418" s="276"/>
      <c r="O418" s="287">
        <v>20709.759999999998</v>
      </c>
      <c r="AE418" s="230"/>
      <c r="AF418" s="230"/>
      <c r="AG418" s="230"/>
      <c r="AL418" s="230" t="s">
        <v>59</v>
      </c>
    </row>
    <row r="419" spans="1:42" customFormat="1" ht="15" x14ac:dyDescent="0.25">
      <c r="A419" s="296"/>
      <c r="B419" s="237"/>
      <c r="C419" s="257"/>
      <c r="D419" s="511" t="s">
        <v>526</v>
      </c>
      <c r="E419" s="511"/>
      <c r="F419" s="511"/>
      <c r="G419" s="511"/>
      <c r="H419" s="511"/>
      <c r="I419" s="511"/>
      <c r="J419" s="511"/>
      <c r="K419" s="511"/>
      <c r="L419" s="511"/>
      <c r="M419" s="297">
        <v>260637.56</v>
      </c>
      <c r="N419" s="298"/>
      <c r="O419" s="299"/>
      <c r="AE419" s="230"/>
      <c r="AF419" s="230"/>
      <c r="AG419" s="230"/>
      <c r="AL419" s="230"/>
      <c r="AN419" s="230" t="s">
        <v>526</v>
      </c>
    </row>
    <row r="420" spans="1:42" customFormat="1" ht="15" x14ac:dyDescent="0.25">
      <c r="A420" s="296"/>
      <c r="B420" s="237"/>
      <c r="C420" s="257"/>
      <c r="D420" s="511" t="s">
        <v>114</v>
      </c>
      <c r="E420" s="511"/>
      <c r="F420" s="511"/>
      <c r="G420" s="511"/>
      <c r="H420" s="511"/>
      <c r="I420" s="511"/>
      <c r="J420" s="511"/>
      <c r="K420" s="511"/>
      <c r="L420" s="511"/>
      <c r="M420" s="300"/>
      <c r="N420" s="298"/>
      <c r="O420" s="299"/>
      <c r="AO420" s="230" t="s">
        <v>114</v>
      </c>
    </row>
    <row r="421" spans="1:42" customFormat="1" ht="15" x14ac:dyDescent="0.25">
      <c r="A421" s="259"/>
      <c r="B421" s="234"/>
      <c r="C421" s="261"/>
      <c r="D421" s="507" t="s">
        <v>77</v>
      </c>
      <c r="E421" s="507"/>
      <c r="F421" s="507"/>
      <c r="G421" s="507"/>
      <c r="H421" s="507"/>
      <c r="I421" s="507"/>
      <c r="J421" s="507"/>
      <c r="K421" s="507"/>
      <c r="L421" s="507"/>
      <c r="M421" s="301">
        <v>249464.42</v>
      </c>
      <c r="N421" s="302"/>
      <c r="O421" s="303">
        <v>2463131.87</v>
      </c>
      <c r="AO421" s="230"/>
      <c r="AP421" s="229" t="s">
        <v>77</v>
      </c>
    </row>
    <row r="422" spans="1:42" customFormat="1" ht="15" x14ac:dyDescent="0.25">
      <c r="A422" s="259"/>
      <c r="B422" s="234"/>
      <c r="C422" s="261"/>
      <c r="D422" s="507" t="s">
        <v>78</v>
      </c>
      <c r="E422" s="507"/>
      <c r="F422" s="507"/>
      <c r="G422" s="507"/>
      <c r="H422" s="507"/>
      <c r="I422" s="507"/>
      <c r="J422" s="507"/>
      <c r="K422" s="507"/>
      <c r="L422" s="507"/>
      <c r="M422" s="304"/>
      <c r="N422" s="302"/>
      <c r="O422" s="305"/>
      <c r="AO422" s="230"/>
      <c r="AP422" s="229" t="s">
        <v>78</v>
      </c>
    </row>
    <row r="423" spans="1:42" customFormat="1" ht="15" x14ac:dyDescent="0.25">
      <c r="A423" s="259"/>
      <c r="B423" s="234"/>
      <c r="C423" s="261"/>
      <c r="D423" s="507" t="s">
        <v>79</v>
      </c>
      <c r="E423" s="507"/>
      <c r="F423" s="507"/>
      <c r="G423" s="507"/>
      <c r="H423" s="507"/>
      <c r="I423" s="507"/>
      <c r="J423" s="507"/>
      <c r="K423" s="507"/>
      <c r="L423" s="507"/>
      <c r="M423" s="301">
        <v>5461.28</v>
      </c>
      <c r="N423" s="302"/>
      <c r="O423" s="303">
        <v>256625.55</v>
      </c>
      <c r="AO423" s="230"/>
      <c r="AP423" s="229" t="s">
        <v>79</v>
      </c>
    </row>
    <row r="424" spans="1:42" customFormat="1" ht="15" x14ac:dyDescent="0.25">
      <c r="A424" s="259"/>
      <c r="B424" s="234"/>
      <c r="C424" s="261"/>
      <c r="D424" s="507" t="s">
        <v>80</v>
      </c>
      <c r="E424" s="507"/>
      <c r="F424" s="507"/>
      <c r="G424" s="507"/>
      <c r="H424" s="507"/>
      <c r="I424" s="507"/>
      <c r="J424" s="507"/>
      <c r="K424" s="507"/>
      <c r="L424" s="507"/>
      <c r="M424" s="301">
        <v>13351.76</v>
      </c>
      <c r="N424" s="302"/>
      <c r="O424" s="303">
        <v>187058.16</v>
      </c>
      <c r="AO424" s="230"/>
      <c r="AP424" s="229" t="s">
        <v>80</v>
      </c>
    </row>
    <row r="425" spans="1:42" customFormat="1" ht="15" x14ac:dyDescent="0.25">
      <c r="A425" s="259"/>
      <c r="B425" s="234"/>
      <c r="C425" s="261"/>
      <c r="D425" s="507" t="s">
        <v>81</v>
      </c>
      <c r="E425" s="507"/>
      <c r="F425" s="507"/>
      <c r="G425" s="507"/>
      <c r="H425" s="507"/>
      <c r="I425" s="507"/>
      <c r="J425" s="507"/>
      <c r="K425" s="507"/>
      <c r="L425" s="507"/>
      <c r="M425" s="301">
        <v>1210.06</v>
      </c>
      <c r="N425" s="302"/>
      <c r="O425" s="303">
        <v>56860.72</v>
      </c>
      <c r="AO425" s="230"/>
      <c r="AP425" s="229" t="s">
        <v>81</v>
      </c>
    </row>
    <row r="426" spans="1:42" customFormat="1" ht="15" x14ac:dyDescent="0.25">
      <c r="A426" s="259"/>
      <c r="B426" s="234"/>
      <c r="C426" s="261"/>
      <c r="D426" s="507" t="s">
        <v>82</v>
      </c>
      <c r="E426" s="507"/>
      <c r="F426" s="507"/>
      <c r="G426" s="507"/>
      <c r="H426" s="507"/>
      <c r="I426" s="507"/>
      <c r="J426" s="507"/>
      <c r="K426" s="507"/>
      <c r="L426" s="507"/>
      <c r="M426" s="301">
        <v>230485.46</v>
      </c>
      <c r="N426" s="302"/>
      <c r="O426" s="303">
        <v>2017123.62</v>
      </c>
      <c r="AO426" s="230"/>
      <c r="AP426" s="229" t="s">
        <v>82</v>
      </c>
    </row>
    <row r="427" spans="1:42" customFormat="1" ht="15" x14ac:dyDescent="0.25">
      <c r="A427" s="259"/>
      <c r="B427" s="234"/>
      <c r="C427" s="261"/>
      <c r="D427" s="507" t="s">
        <v>403</v>
      </c>
      <c r="E427" s="507"/>
      <c r="F427" s="507"/>
      <c r="G427" s="507"/>
      <c r="H427" s="507"/>
      <c r="I427" s="507"/>
      <c r="J427" s="507"/>
      <c r="K427" s="507"/>
      <c r="L427" s="507"/>
      <c r="M427" s="306">
        <v>165.92</v>
      </c>
      <c r="N427" s="302"/>
      <c r="O427" s="303">
        <v>2324.54</v>
      </c>
      <c r="AO427" s="230"/>
      <c r="AP427" s="229" t="s">
        <v>403</v>
      </c>
    </row>
    <row r="428" spans="1:42" customFormat="1" ht="15" x14ac:dyDescent="0.25">
      <c r="A428" s="259"/>
      <c r="B428" s="234"/>
      <c r="C428" s="261"/>
      <c r="D428" s="507" t="s">
        <v>83</v>
      </c>
      <c r="E428" s="507"/>
      <c r="F428" s="507"/>
      <c r="G428" s="507"/>
      <c r="H428" s="507"/>
      <c r="I428" s="507"/>
      <c r="J428" s="507"/>
      <c r="K428" s="507"/>
      <c r="L428" s="507"/>
      <c r="M428" s="301">
        <v>260637.56</v>
      </c>
      <c r="N428" s="302"/>
      <c r="O428" s="303">
        <v>2988157.19</v>
      </c>
      <c r="AO428" s="230"/>
      <c r="AP428" s="229" t="s">
        <v>83</v>
      </c>
    </row>
    <row r="429" spans="1:42" customFormat="1" ht="15" x14ac:dyDescent="0.25">
      <c r="A429" s="259"/>
      <c r="B429" s="234"/>
      <c r="C429" s="261"/>
      <c r="D429" s="507" t="s">
        <v>230</v>
      </c>
      <c r="E429" s="507"/>
      <c r="F429" s="507"/>
      <c r="G429" s="507"/>
      <c r="H429" s="507"/>
      <c r="I429" s="507"/>
      <c r="J429" s="507"/>
      <c r="K429" s="507"/>
      <c r="L429" s="507"/>
      <c r="M429" s="301">
        <v>260471.64</v>
      </c>
      <c r="N429" s="302"/>
      <c r="O429" s="303">
        <v>2985832.65</v>
      </c>
      <c r="AO429" s="230"/>
      <c r="AP429" s="229" t="s">
        <v>230</v>
      </c>
    </row>
    <row r="430" spans="1:42" customFormat="1" ht="15" x14ac:dyDescent="0.25">
      <c r="A430" s="259"/>
      <c r="B430" s="234"/>
      <c r="C430" s="261"/>
      <c r="D430" s="507" t="s">
        <v>231</v>
      </c>
      <c r="E430" s="507"/>
      <c r="F430" s="507"/>
      <c r="G430" s="507"/>
      <c r="H430" s="507"/>
      <c r="I430" s="507"/>
      <c r="J430" s="507"/>
      <c r="K430" s="507"/>
      <c r="L430" s="507"/>
      <c r="M430" s="304"/>
      <c r="N430" s="302"/>
      <c r="O430" s="305"/>
      <c r="AO430" s="230"/>
      <c r="AP430" s="229" t="s">
        <v>231</v>
      </c>
    </row>
    <row r="431" spans="1:42" customFormat="1" ht="15" x14ac:dyDescent="0.25">
      <c r="A431" s="259"/>
      <c r="B431" s="234"/>
      <c r="C431" s="261"/>
      <c r="D431" s="507" t="s">
        <v>232</v>
      </c>
      <c r="E431" s="507"/>
      <c r="F431" s="507"/>
      <c r="G431" s="507"/>
      <c r="H431" s="507"/>
      <c r="I431" s="507"/>
      <c r="J431" s="507"/>
      <c r="K431" s="507"/>
      <c r="L431" s="507"/>
      <c r="M431" s="301">
        <v>5461.28</v>
      </c>
      <c r="N431" s="302"/>
      <c r="O431" s="303">
        <v>256625.55</v>
      </c>
      <c r="AO431" s="230"/>
      <c r="AP431" s="229" t="s">
        <v>232</v>
      </c>
    </row>
    <row r="432" spans="1:42" customFormat="1" ht="15" x14ac:dyDescent="0.25">
      <c r="A432" s="259"/>
      <c r="B432" s="234"/>
      <c r="C432" s="261"/>
      <c r="D432" s="507" t="s">
        <v>233</v>
      </c>
      <c r="E432" s="507"/>
      <c r="F432" s="507"/>
      <c r="G432" s="507"/>
      <c r="H432" s="507"/>
      <c r="I432" s="507"/>
      <c r="J432" s="507"/>
      <c r="K432" s="507"/>
      <c r="L432" s="507"/>
      <c r="M432" s="301">
        <v>13351.76</v>
      </c>
      <c r="N432" s="302"/>
      <c r="O432" s="303">
        <v>187058.16</v>
      </c>
      <c r="AO432" s="230"/>
      <c r="AP432" s="229" t="s">
        <v>233</v>
      </c>
    </row>
    <row r="433" spans="1:52" customFormat="1" ht="15" x14ac:dyDescent="0.25">
      <c r="A433" s="259"/>
      <c r="B433" s="234"/>
      <c r="C433" s="261"/>
      <c r="D433" s="507" t="s">
        <v>234</v>
      </c>
      <c r="E433" s="507"/>
      <c r="F433" s="507"/>
      <c r="G433" s="507"/>
      <c r="H433" s="507"/>
      <c r="I433" s="507"/>
      <c r="J433" s="507"/>
      <c r="K433" s="507"/>
      <c r="L433" s="507"/>
      <c r="M433" s="301">
        <v>1210.06</v>
      </c>
      <c r="N433" s="302"/>
      <c r="O433" s="303">
        <v>56860.72</v>
      </c>
      <c r="AO433" s="230"/>
      <c r="AP433" s="229" t="s">
        <v>234</v>
      </c>
    </row>
    <row r="434" spans="1:52" customFormat="1" ht="15" x14ac:dyDescent="0.25">
      <c r="A434" s="259"/>
      <c r="B434" s="234"/>
      <c r="C434" s="261"/>
      <c r="D434" s="507" t="s">
        <v>235</v>
      </c>
      <c r="E434" s="507"/>
      <c r="F434" s="507"/>
      <c r="G434" s="507"/>
      <c r="H434" s="507"/>
      <c r="I434" s="507"/>
      <c r="J434" s="507"/>
      <c r="K434" s="507"/>
      <c r="L434" s="507"/>
      <c r="M434" s="301">
        <v>230485.46</v>
      </c>
      <c r="N434" s="302"/>
      <c r="O434" s="303">
        <v>2017123.62</v>
      </c>
      <c r="AO434" s="230"/>
      <c r="AP434" s="229" t="s">
        <v>235</v>
      </c>
    </row>
    <row r="435" spans="1:52" customFormat="1" ht="15" x14ac:dyDescent="0.25">
      <c r="A435" s="259"/>
      <c r="B435" s="234"/>
      <c r="C435" s="261"/>
      <c r="D435" s="507" t="s">
        <v>236</v>
      </c>
      <c r="E435" s="507"/>
      <c r="F435" s="507"/>
      <c r="G435" s="507"/>
      <c r="H435" s="507"/>
      <c r="I435" s="507"/>
      <c r="J435" s="507"/>
      <c r="K435" s="507"/>
      <c r="L435" s="507"/>
      <c r="M435" s="301">
        <v>7339.27</v>
      </c>
      <c r="N435" s="302"/>
      <c r="O435" s="303">
        <v>344872.31</v>
      </c>
      <c r="AO435" s="230"/>
      <c r="AP435" s="229" t="s">
        <v>236</v>
      </c>
    </row>
    <row r="436" spans="1:52" customFormat="1" ht="15" x14ac:dyDescent="0.25">
      <c r="A436" s="259"/>
      <c r="B436" s="234"/>
      <c r="C436" s="261"/>
      <c r="D436" s="507" t="s">
        <v>237</v>
      </c>
      <c r="E436" s="507"/>
      <c r="F436" s="507"/>
      <c r="G436" s="507"/>
      <c r="H436" s="507"/>
      <c r="I436" s="507"/>
      <c r="J436" s="507"/>
      <c r="K436" s="507"/>
      <c r="L436" s="507"/>
      <c r="M436" s="301">
        <v>3833.87</v>
      </c>
      <c r="N436" s="302"/>
      <c r="O436" s="303">
        <v>180153.01</v>
      </c>
      <c r="AO436" s="230"/>
      <c r="AP436" s="229" t="s">
        <v>237</v>
      </c>
    </row>
    <row r="437" spans="1:52" customFormat="1" ht="15" x14ac:dyDescent="0.25">
      <c r="A437" s="259"/>
      <c r="B437" s="234"/>
      <c r="C437" s="261"/>
      <c r="D437" s="507" t="s">
        <v>404</v>
      </c>
      <c r="E437" s="507"/>
      <c r="F437" s="507"/>
      <c r="G437" s="507"/>
      <c r="H437" s="507"/>
      <c r="I437" s="507"/>
      <c r="J437" s="507"/>
      <c r="K437" s="507"/>
      <c r="L437" s="507"/>
      <c r="M437" s="306">
        <v>165.92</v>
      </c>
      <c r="N437" s="302"/>
      <c r="O437" s="303">
        <v>2324.54</v>
      </c>
      <c r="AO437" s="230"/>
      <c r="AP437" s="229" t="s">
        <v>404</v>
      </c>
    </row>
    <row r="438" spans="1:52" customFormat="1" ht="15" x14ac:dyDescent="0.25">
      <c r="A438" s="259"/>
      <c r="B438" s="234"/>
      <c r="C438" s="261"/>
      <c r="D438" s="507" t="s">
        <v>84</v>
      </c>
      <c r="E438" s="507"/>
      <c r="F438" s="507"/>
      <c r="G438" s="507"/>
      <c r="H438" s="507"/>
      <c r="I438" s="507"/>
      <c r="J438" s="507"/>
      <c r="K438" s="507"/>
      <c r="L438" s="507"/>
      <c r="M438" s="301">
        <v>6671.34</v>
      </c>
      <c r="N438" s="302"/>
      <c r="O438" s="303">
        <v>313486.27</v>
      </c>
      <c r="AO438" s="230"/>
      <c r="AP438" s="229" t="s">
        <v>84</v>
      </c>
    </row>
    <row r="439" spans="1:52" customFormat="1" ht="15" x14ac:dyDescent="0.25">
      <c r="A439" s="259"/>
      <c r="B439" s="234"/>
      <c r="C439" s="261"/>
      <c r="D439" s="507" t="s">
        <v>85</v>
      </c>
      <c r="E439" s="507"/>
      <c r="F439" s="507"/>
      <c r="G439" s="507"/>
      <c r="H439" s="507"/>
      <c r="I439" s="507"/>
      <c r="J439" s="507"/>
      <c r="K439" s="507"/>
      <c r="L439" s="507"/>
      <c r="M439" s="301">
        <v>7339.27</v>
      </c>
      <c r="N439" s="302"/>
      <c r="O439" s="303">
        <v>344872.31</v>
      </c>
      <c r="AO439" s="230"/>
      <c r="AP439" s="229" t="s">
        <v>85</v>
      </c>
    </row>
    <row r="440" spans="1:52" customFormat="1" ht="15" x14ac:dyDescent="0.25">
      <c r="A440" s="259"/>
      <c r="B440" s="234"/>
      <c r="C440" s="261"/>
      <c r="D440" s="507" t="s">
        <v>86</v>
      </c>
      <c r="E440" s="507"/>
      <c r="F440" s="507"/>
      <c r="G440" s="507"/>
      <c r="H440" s="507"/>
      <c r="I440" s="507"/>
      <c r="J440" s="507"/>
      <c r="K440" s="507"/>
      <c r="L440" s="507"/>
      <c r="M440" s="301">
        <v>3833.87</v>
      </c>
      <c r="N440" s="302"/>
      <c r="O440" s="303">
        <v>180153.01</v>
      </c>
      <c r="AO440" s="230"/>
      <c r="AP440" s="229" t="s">
        <v>86</v>
      </c>
    </row>
    <row r="441" spans="1:52" customFormat="1" ht="15" x14ac:dyDescent="0.25">
      <c r="A441" s="259"/>
      <c r="B441" s="234"/>
      <c r="C441" s="261"/>
      <c r="D441" s="507" t="s">
        <v>530</v>
      </c>
      <c r="E441" s="507"/>
      <c r="F441" s="507"/>
      <c r="G441" s="507"/>
      <c r="H441" s="507"/>
      <c r="I441" s="507"/>
      <c r="J441" s="507"/>
      <c r="K441" s="507"/>
      <c r="L441" s="507"/>
      <c r="M441" s="301">
        <v>7819.13</v>
      </c>
      <c r="N441" s="302"/>
      <c r="O441" s="303">
        <v>89644.72</v>
      </c>
      <c r="AO441" s="230"/>
      <c r="AP441" s="229" t="s">
        <v>405</v>
      </c>
    </row>
    <row r="442" spans="1:52" customFormat="1" ht="15" x14ac:dyDescent="0.25">
      <c r="A442" s="259"/>
      <c r="B442" s="234"/>
      <c r="C442" s="307"/>
      <c r="D442" s="508" t="s">
        <v>411</v>
      </c>
      <c r="E442" s="508"/>
      <c r="F442" s="508"/>
      <c r="G442" s="508"/>
      <c r="H442" s="508"/>
      <c r="I442" s="508"/>
      <c r="J442" s="508"/>
      <c r="K442" s="508"/>
      <c r="L442" s="508"/>
      <c r="M442" s="308">
        <v>268456.69</v>
      </c>
      <c r="N442" s="309"/>
      <c r="O442" s="310">
        <v>3077801.91</v>
      </c>
      <c r="AO442" s="230"/>
      <c r="AQ442" s="230" t="s">
        <v>406</v>
      </c>
    </row>
    <row r="443" spans="1:52" customFormat="1" ht="15" hidden="1" x14ac:dyDescent="0.25">
      <c r="A443" s="259"/>
      <c r="B443" s="234"/>
      <c r="C443" s="261"/>
      <c r="D443" s="507" t="s">
        <v>407</v>
      </c>
      <c r="E443" s="507"/>
      <c r="F443" s="507"/>
      <c r="G443" s="507"/>
      <c r="H443" s="507"/>
      <c r="I443" s="507"/>
      <c r="J443" s="507"/>
      <c r="K443" s="507"/>
      <c r="L443" s="507"/>
      <c r="M443" s="301">
        <v>53691.34</v>
      </c>
      <c r="N443" s="302"/>
      <c r="O443" s="303">
        <v>615560.38</v>
      </c>
      <c r="AO443" s="230"/>
      <c r="AQ443" s="230"/>
      <c r="AR443" s="229" t="s">
        <v>407</v>
      </c>
    </row>
    <row r="444" spans="1:52" customFormat="1" ht="15" hidden="1" x14ac:dyDescent="0.25">
      <c r="A444" s="259"/>
      <c r="B444" s="234"/>
      <c r="C444" s="307"/>
      <c r="D444" s="508" t="s">
        <v>115</v>
      </c>
      <c r="E444" s="508"/>
      <c r="F444" s="508"/>
      <c r="G444" s="508"/>
      <c r="H444" s="508"/>
      <c r="I444" s="508"/>
      <c r="J444" s="508"/>
      <c r="K444" s="508"/>
      <c r="L444" s="508"/>
      <c r="M444" s="308">
        <v>322148.03000000003</v>
      </c>
      <c r="N444" s="309"/>
      <c r="O444" s="310">
        <v>3693362.29</v>
      </c>
      <c r="AO444" s="230"/>
      <c r="AQ444" s="230"/>
      <c r="AS444" s="230" t="s">
        <v>115</v>
      </c>
    </row>
    <row r="445" spans="1:52" customFormat="1" ht="29.25" customHeight="1" x14ac:dyDescent="0.25">
      <c r="A445" s="237"/>
      <c r="B445" s="237"/>
      <c r="C445" s="237"/>
      <c r="D445" s="237"/>
      <c r="E445" s="237"/>
      <c r="F445" s="237"/>
      <c r="G445" s="237"/>
      <c r="H445" s="237"/>
      <c r="I445" s="237"/>
      <c r="J445" s="237"/>
      <c r="K445" s="237"/>
      <c r="L445" s="237"/>
      <c r="M445" s="237"/>
      <c r="N445" s="237"/>
      <c r="O445" s="237"/>
    </row>
    <row r="446" spans="1:52" s="12" customFormat="1" ht="15" x14ac:dyDescent="0.25">
      <c r="A446" s="311"/>
      <c r="B446" s="312" t="s">
        <v>117</v>
      </c>
      <c r="C446" s="509" t="s">
        <v>121</v>
      </c>
      <c r="D446" s="509"/>
      <c r="E446" s="509"/>
      <c r="F446" s="509"/>
      <c r="G446" s="509"/>
      <c r="H446" s="509"/>
      <c r="I446" s="510" t="s">
        <v>122</v>
      </c>
      <c r="J446" s="510"/>
      <c r="K446" s="510"/>
      <c r="L446" s="510"/>
      <c r="M446" s="510"/>
      <c r="N446" s="510"/>
      <c r="O446" s="311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13"/>
      <c r="B447" s="312"/>
      <c r="C447" s="455" t="s">
        <v>118</v>
      </c>
      <c r="D447" s="455"/>
      <c r="E447" s="455"/>
      <c r="F447" s="455"/>
      <c r="G447" s="455"/>
      <c r="H447" s="455"/>
      <c r="I447" s="455"/>
      <c r="J447" s="455"/>
      <c r="K447" s="455"/>
      <c r="L447" s="455"/>
      <c r="M447" s="455"/>
      <c r="N447" s="455"/>
      <c r="O447" s="313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11"/>
      <c r="B448" s="312" t="s">
        <v>119</v>
      </c>
      <c r="C448" s="509" t="s">
        <v>412</v>
      </c>
      <c r="D448" s="509"/>
      <c r="E448" s="509"/>
      <c r="F448" s="509"/>
      <c r="G448" s="509"/>
      <c r="H448" s="509"/>
      <c r="I448" s="510" t="s">
        <v>408</v>
      </c>
      <c r="J448" s="510"/>
      <c r="K448" s="510"/>
      <c r="L448" s="510"/>
      <c r="M448" s="510"/>
      <c r="N448" s="510"/>
      <c r="O448" s="311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13"/>
      <c r="B449" s="236"/>
      <c r="C449" s="455" t="s">
        <v>118</v>
      </c>
      <c r="D449" s="455"/>
      <c r="E449" s="455"/>
      <c r="F449" s="455"/>
      <c r="G449" s="455"/>
      <c r="H449" s="455"/>
      <c r="I449" s="455"/>
      <c r="J449" s="455"/>
      <c r="K449" s="455"/>
      <c r="L449" s="455"/>
      <c r="M449" s="455"/>
      <c r="N449" s="455"/>
      <c r="O449" s="236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34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</row>
    <row r="451" spans="1:52" customFormat="1" ht="15" x14ac:dyDescent="0.25">
      <c r="A451" s="234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</row>
    <row r="452" spans="1:52" customFormat="1" ht="15" x14ac:dyDescent="0.25">
      <c r="A452" s="234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</row>
    <row r="453" spans="1:52" customFormat="1" ht="15" x14ac:dyDescent="0.25">
      <c r="A453" s="234"/>
      <c r="B453" s="234"/>
      <c r="C453" s="311"/>
      <c r="D453" s="311"/>
      <c r="E453" s="311"/>
      <c r="F453" s="311"/>
      <c r="G453" s="311"/>
      <c r="H453" s="311"/>
      <c r="I453" s="311"/>
      <c r="J453" s="311"/>
      <c r="K453" s="311"/>
      <c r="L453" s="311"/>
      <c r="M453" s="311"/>
      <c r="N453" s="311"/>
      <c r="O453" s="311"/>
    </row>
  </sheetData>
  <mergeCells count="455"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КС3№2к</vt:lpstr>
      <vt:lpstr>КС3№2</vt:lpstr>
      <vt:lpstr>р2</vt:lpstr>
      <vt:lpstr>кс-2 №2_декабрь</vt:lpstr>
      <vt:lpstr>ноябрь</vt:lpstr>
      <vt:lpstr>кс-2 №2_ЛСР 01</vt:lpstr>
      <vt:lpstr>'кс-2 №2_декабрь'!Заголовки_для_печати</vt:lpstr>
      <vt:lpstr>'кс-2 №2_ЛСР 01'!Заголовки_для_печати</vt:lpstr>
      <vt:lpstr>ноябрь!Заголовки_для_печати</vt:lpstr>
      <vt:lpstr>'кс-2 №2_декабрь'!Область_печати</vt:lpstr>
      <vt:lpstr>'кс-2 №2_ЛСР 01'!Область_печати</vt:lpstr>
      <vt:lpstr>КС3№2!Область_печати</vt:lpstr>
      <vt:lpstr>КС3№2к!Область_печати</vt:lpstr>
      <vt:lpstr>ноябрь!Область_печати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2025-01-16T09:14:49Z</dcterms:modified>
</cp:coreProperties>
</file>