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Новые ЖД\"/>
    </mc:Choice>
  </mc:AlternateContent>
  <bookViews>
    <workbookView xWindow="0" yWindow="0" windowWidth="28800" windowHeight="12285"/>
  </bookViews>
  <sheets>
    <sheet name="в работу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31" i="1"/>
  <c r="E160" i="1"/>
  <c r="E159" i="1"/>
  <c r="E158" i="1"/>
  <c r="E156" i="1"/>
  <c r="E154" i="1"/>
  <c r="E136" i="1"/>
  <c r="E130" i="1"/>
  <c r="E129" i="1"/>
  <c r="E128" i="1"/>
  <c r="E126" i="1"/>
  <c r="E124" i="1"/>
  <c r="E106" i="1"/>
  <c r="E100" i="1"/>
  <c r="E99" i="1"/>
  <c r="E98" i="1"/>
  <c r="E96" i="1"/>
  <c r="E94" i="1"/>
  <c r="E76" i="1"/>
  <c r="E69" i="1"/>
  <c r="E68" i="1"/>
  <c r="E67" i="1"/>
  <c r="E65" i="1"/>
  <c r="E63" i="1"/>
  <c r="E45" i="1"/>
</calcChain>
</file>

<file path=xl/sharedStrings.xml><?xml version="1.0" encoding="utf-8"?>
<sst xmlns="http://schemas.openxmlformats.org/spreadsheetml/2006/main" count="462" uniqueCount="222">
  <si>
    <t>№ п/п</t>
  </si>
  <si>
    <t>Наименование материалов</t>
  </si>
  <si>
    <t>Ед.изм</t>
  </si>
  <si>
    <t>Кол-во</t>
  </si>
  <si>
    <t xml:space="preserve">Устройство путей </t>
  </si>
  <si>
    <t>1.1</t>
  </si>
  <si>
    <t>Очистка поверхностей шпалы путей и межпутья от мусора, грунта и пр. до подошвы шпалы</t>
  </si>
  <si>
    <t>м3</t>
  </si>
  <si>
    <t>1.2</t>
  </si>
  <si>
    <t>Демонтаж рельсошпальной решётки с эпюрой шпал 1600 шт/км</t>
  </si>
  <si>
    <t>км</t>
  </si>
  <si>
    <t>1.3</t>
  </si>
  <si>
    <t>Выемка грунта (загрезнённого балласта) под основание пути (hслоя=0.1м)</t>
  </si>
  <si>
    <t>1.4</t>
  </si>
  <si>
    <t>Уплотнение основания выемки вибротрамбовками</t>
  </si>
  <si>
    <t>м2</t>
  </si>
  <si>
    <t>1.5</t>
  </si>
  <si>
    <t xml:space="preserve">Устройство балластного основания из щебня h=0,1 м </t>
  </si>
  <si>
    <t>1.6</t>
  </si>
  <si>
    <t>Щебень гранитный фр. 20-40</t>
  </si>
  <si>
    <t>1.7</t>
  </si>
  <si>
    <t xml:space="preserve">Укладка шпал железобетонных </t>
  </si>
  <si>
    <t>шт.</t>
  </si>
  <si>
    <t>1.8</t>
  </si>
  <si>
    <t xml:space="preserve">Шпала ж.б в сборе со скреплением КБ65 </t>
  </si>
  <si>
    <t>1.9</t>
  </si>
  <si>
    <t>м</t>
  </si>
  <si>
    <t>1.10</t>
  </si>
  <si>
    <t>Рельс Р65</t>
  </si>
  <si>
    <t>1.11</t>
  </si>
  <si>
    <t>Резка рельс при стыковке с сущ. путями</t>
  </si>
  <si>
    <t>1.12</t>
  </si>
  <si>
    <t>Монтаж стыковочных накладок Р-65 (6-ти отверстных)</t>
  </si>
  <si>
    <t>к-т</t>
  </si>
  <si>
    <t>1.13</t>
  </si>
  <si>
    <t>Накладка Р-65</t>
  </si>
  <si>
    <t>шт</t>
  </si>
  <si>
    <t>1.14</t>
  </si>
  <si>
    <t>Накладка Р-65/50 (переходная)</t>
  </si>
  <si>
    <t>1.15</t>
  </si>
  <si>
    <t>Болт стыковой в сборе</t>
  </si>
  <si>
    <t>1.16</t>
  </si>
  <si>
    <t>Балластировка путей</t>
  </si>
  <si>
    <t>1.17</t>
  </si>
  <si>
    <t>1.18</t>
  </si>
  <si>
    <t>Выправка пути</t>
  </si>
  <si>
    <t>1.19</t>
  </si>
  <si>
    <t>1.20</t>
  </si>
  <si>
    <t>Рихтовка пути</t>
  </si>
  <si>
    <t>1.21</t>
  </si>
  <si>
    <t>Послеосадочный ремонт пути</t>
  </si>
  <si>
    <t>1.22</t>
  </si>
  <si>
    <t>Погрузка  и перевозка до 2 х км. загрезнённого щебня,  грунта и мусора в самосвалы механизированным способом</t>
  </si>
  <si>
    <t>т</t>
  </si>
  <si>
    <t>1.23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</si>
  <si>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</si>
  <si>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1.24</t>
  </si>
  <si>
    <t>Погрузка и перевозка до 2 х км. демонтированной шпалы в грузовые автомобили механизированным способом</t>
  </si>
  <si>
    <t>Демонтаж СП15 1/9,  правая</t>
  </si>
  <si>
    <t>4.1</t>
  </si>
  <si>
    <t>Разборка и демонтаж стр.перевода</t>
  </si>
  <si>
    <t>4.2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</si>
  <si>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</si>
  <si>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4.3</t>
  </si>
  <si>
    <t>Погрузка и перевозка до 2 х км. Демонтированных брусьев и шпалы в грузовые автомобили механизированным способом</t>
  </si>
  <si>
    <t>Замена СП6 1/7,  левая</t>
  </si>
  <si>
    <t>5.1</t>
  </si>
  <si>
    <t>5.2</t>
  </si>
  <si>
    <t>Выемка грунта (загрезнённого балласта) под основание стр.перевода (hслоя=0.1м)</t>
  </si>
  <si>
    <t>5.3</t>
  </si>
  <si>
    <t>5.4</t>
  </si>
  <si>
    <t>5.5</t>
  </si>
  <si>
    <t>Щебень гранитный фр. 20/40</t>
  </si>
  <si>
    <t>5.6</t>
  </si>
  <si>
    <t>Монтаж брусьев полимерных композитных</t>
  </si>
  <si>
    <t>5.7</t>
  </si>
  <si>
    <t>Брусья полимерные композитные</t>
  </si>
  <si>
    <t>компл.</t>
  </si>
  <si>
    <t>5.8</t>
  </si>
  <si>
    <t>Сборка и монтаж стрелочного перевода</t>
  </si>
  <si>
    <t>5.9</t>
  </si>
  <si>
    <t>Стрелочный перевод тип Р65 марка 1/7 проект ЛПTП.665121.103M, левый</t>
  </si>
  <si>
    <t>5.10</t>
  </si>
  <si>
    <t>Монтаж брусьев полимерных композитных под переводные механизмы</t>
  </si>
  <si>
    <t>5.11</t>
  </si>
  <si>
    <t xml:space="preserve">Брусья полимерные композитные L-4.50м. </t>
  </si>
  <si>
    <t>5.12</t>
  </si>
  <si>
    <t>Монтаж переводного механизма (флюгарки)</t>
  </si>
  <si>
    <t>5.13</t>
  </si>
  <si>
    <t>Переводной механизм ручной (флюгарка)</t>
  </si>
  <si>
    <t>5.14</t>
  </si>
  <si>
    <t xml:space="preserve">Запорная закладка с проушинами </t>
  </si>
  <si>
    <t>5.15</t>
  </si>
  <si>
    <t>Закладка стрелочная</t>
  </si>
  <si>
    <t>5.16</t>
  </si>
  <si>
    <t>Лак битумный БТ-577 (Кузбасслак)</t>
  </si>
  <si>
    <t>л</t>
  </si>
  <si>
    <t>5.17</t>
  </si>
  <si>
    <t>Эмаль ПФ-115 белая</t>
  </si>
  <si>
    <t>кг</t>
  </si>
  <si>
    <t>5.18</t>
  </si>
  <si>
    <t>Эмаль ПФ-115 черная</t>
  </si>
  <si>
    <t>5.19</t>
  </si>
  <si>
    <t>5.20</t>
  </si>
  <si>
    <t>5.21</t>
  </si>
  <si>
    <t>5.22</t>
  </si>
  <si>
    <t>Балластировка стрелочного перевода</t>
  </si>
  <si>
    <t>5.23</t>
  </si>
  <si>
    <t>5.24</t>
  </si>
  <si>
    <t>Выправка стрелочного перевода</t>
  </si>
  <si>
    <t>5.25</t>
  </si>
  <si>
    <t>5.26</t>
  </si>
  <si>
    <t>Рихтовка стрелочного перевода</t>
  </si>
  <si>
    <t>5.27</t>
  </si>
  <si>
    <t>Погрузка и перевозка до 2 х км. загрезнённого щебня,  грунта и мусора в самосвалы механизированным способом</t>
  </si>
  <si>
    <t>5.28</t>
  </si>
  <si>
    <t>5.29</t>
  </si>
  <si>
    <t>Замена СП9 1/7,  левая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</si>
  <si>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</si>
  <si>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</si>
  <si>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</si>
  <si>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</si>
  <si>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</si>
  <si>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</si>
  <si>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</si>
  <si>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</si>
  <si>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</si>
  <si>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</si>
  <si>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</si>
  <si>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</si>
  <si>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</si>
  <si>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</si>
  <si>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</si>
  <si>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</si>
  <si>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</si>
  <si>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</si>
  <si>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</si>
  <si>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</si>
  <si>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</si>
  <si>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</si>
  <si>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</si>
  <si>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</si>
  <si>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</si>
  <si>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</si>
  <si>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</si>
  <si>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</si>
  <si>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</si>
  <si>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Замена СП10 1/7,  левая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</si>
  <si>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</si>
  <si>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</si>
  <si>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</si>
  <si>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</si>
  <si>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</si>
  <si>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</si>
  <si>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</si>
  <si>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</si>
  <si>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</si>
  <si>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</si>
  <si>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</si>
  <si>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</si>
  <si>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</si>
  <si>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</si>
  <si>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</si>
  <si>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</si>
  <si>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</si>
  <si>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</si>
  <si>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</si>
  <si>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</si>
  <si>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</si>
  <si>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</si>
  <si>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</si>
  <si>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</si>
  <si>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</si>
  <si>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</si>
  <si>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</si>
  <si>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</si>
  <si>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</si>
  <si>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Замена СП11 1/7,  левая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</si>
  <si>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</si>
  <si>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</si>
  <si>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</si>
  <si>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</si>
  <si>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</si>
  <si>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</si>
  <si>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</si>
  <si>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</si>
  <si>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</si>
  <si>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</si>
  <si>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</si>
  <si>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</si>
  <si>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</si>
  <si>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</si>
  <si>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</si>
  <si>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</si>
  <si>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</si>
  <si>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</si>
  <si>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</si>
  <si>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</si>
  <si>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</si>
  <si>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</si>
  <si>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</si>
  <si>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</si>
  <si>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</si>
  <si>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</si>
  <si>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</si>
  <si>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</si>
  <si>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</si>
  <si>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Итого</t>
  </si>
  <si>
    <t>вопросы СДО</t>
  </si>
  <si>
    <t>км пути?</t>
  </si>
  <si>
    <t>механизированно или вручную?</t>
  </si>
  <si>
    <t>толщ, м3-?</t>
  </si>
  <si>
    <t>Укладка и скрепление рельс по 12,5м</t>
  </si>
  <si>
    <t xml:space="preserve">сидит в расценке, но можно попробовать, тогда, м реза-? </t>
  </si>
  <si>
    <t>шпалы-дерев или ж/б?</t>
  </si>
  <si>
    <t>150 м пути</t>
  </si>
  <si>
    <t>сидит в расценке на балластировку пути</t>
  </si>
  <si>
    <t>сколько комплектов-?</t>
  </si>
  <si>
    <t xml:space="preserve">все деревяное? </t>
  </si>
  <si>
    <t>м3-?</t>
  </si>
  <si>
    <t>сидит в расценке на стрел. перевод</t>
  </si>
  <si>
    <t>сверление требуется? Шт-?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</si>
</sst>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3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4" fontId="0" fillId="3" borderId="1" xfId="0" applyNumberForma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" xfId="4" applyFont="1" applyBorder="1" applyAlignment="1">
      <alignment vertical="center" wrapText="1"/>
    </xf>
    <xf numFmtId="0" fontId="5" fillId="3" borderId="1" xfId="4" applyFont="1" applyFill="1" applyBorder="1" applyAlignment="1">
      <alignment vertical="center" wrapText="1"/>
    </xf>
    <xf numFmtId="0" fontId="0" fillId="0" borderId="0" xfId="0" applyFill="1" applyAlignment="1">
      <alignment wrapText="1"/>
    </xf>
    <xf numFmtId="4" fontId="0" fillId="0" borderId="0" xfId="0" applyNumberFormat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5" fillId="0" borderId="7" xfId="1" applyNumberFormat="1" applyFont="1" applyFill="1" applyBorder="1" applyAlignment="1">
      <alignment horizontal="center" vertical="center" wrapText="1"/>
    </xf>
    <xf numFmtId="4" fontId="5" fillId="3" borderId="1" xfId="1" applyNumberFormat="1" applyFont="1" applyFill="1" applyBorder="1" applyAlignment="1">
      <alignment horizontal="center" vertical="center" wrapText="1"/>
    </xf>
    <xf numFmtId="4" fontId="5" fillId="3" borderId="1" xfId="5" applyNumberFormat="1" applyFont="1" applyFill="1" applyBorder="1" applyAlignment="1">
      <alignment horizontal="center" vertical="center" wrapText="1"/>
    </xf>
    <xf numFmtId="0" fontId="3" fillId="5" borderId="6" xfId="3" applyFont="1" applyFill="1" applyBorder="1" applyAlignment="1">
      <alignment horizontal="center" vertical="center" wrapText="1"/>
    </xf>
    <xf numFmtId="0" fontId="3" fillId="5" borderId="5" xfId="3" applyFont="1" applyFill="1" applyBorder="1" applyAlignment="1">
      <alignment horizontal="center" vertical="center" wrapText="1"/>
    </xf>
    <xf numFmtId="0" fontId="3" fillId="5" borderId="1" xfId="3" applyFont="1" applyFill="1" applyBorder="1" applyAlignment="1">
      <alignment vertical="center" wrapText="1"/>
    </xf>
    <xf numFmtId="4" fontId="3" fillId="5" borderId="1" xfId="3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5" xfId="3" applyFont="1" applyFill="1" applyBorder="1" applyAlignment="1">
      <alignment vertical="center" wrapText="1"/>
    </xf>
    <xf numFmtId="0" fontId="5" fillId="6" borderId="6" xfId="3" applyFont="1" applyFill="1" applyBorder="1" applyAlignment="1">
      <alignment vertical="center" wrapText="1"/>
    </xf>
    <xf numFmtId="4" fontId="5" fillId="6" borderId="6" xfId="0" applyNumberFormat="1" applyFont="1" applyFill="1" applyBorder="1" applyAlignment="1">
      <alignment horizontal="center" vertical="center" wrapText="1"/>
    </xf>
    <xf numFmtId="0" fontId="0" fillId="6" borderId="0" xfId="0" applyFill="1" applyAlignment="1">
      <alignment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</cellXfs>
  <cellStyles count="6">
    <cellStyle name="ЛокСмМТСН" xfId="2"/>
    <cellStyle name="Обычный" xfId="0" builtinId="0"/>
    <cellStyle name="Обычный 2" xfId="3"/>
    <cellStyle name="Обычный 2 2" xfId="4"/>
    <cellStyle name="Финансовый" xfId="1" builtinId="3"/>
    <cellStyle name="Финансов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61"/>
  <sheetViews>
    <sheetView tabSelected="1" topLeftCell="A6" workbookViewId="0">
      <selection activeCell="J32" sqref="J32"/>
    </sheetView>
  </sheetViews>
  <sheetFormatPr defaultColWidth="8.85546875" defaultRowHeight="15" x14ac:dyDescent="0.25"/>
  <cols>
    <col min="1" max="1" width="7" style="1" bestFit="1" customWidth="1"/>
    <col min="2" max="2" width="45.5703125" style="2" customWidth="1"/>
    <col min="3" max="3" width="31.7109375" style="2" customWidth="1"/>
    <col min="4" max="4" width="8" style="1" bestFit="1" customWidth="1"/>
    <col min="5" max="5" width="9.5703125" style="34" bestFit="1" customWidth="1"/>
    <col min="6" max="16384" width="8.85546875" style="2"/>
  </cols>
  <sheetData>
    <row r="1" spans="1:5" ht="15" hidden="1" customHeight="1" x14ac:dyDescent="0.25"/>
    <row r="2" spans="1:5" hidden="1" x14ac:dyDescent="0.25"/>
    <row r="3" spans="1:5" hidden="1" x14ac:dyDescent="0.25"/>
    <row r="4" spans="1:5" hidden="1" x14ac:dyDescent="0.25"/>
    <row r="5" spans="1:5" hidden="1" x14ac:dyDescent="0.25"/>
    <row r="6" spans="1:5" ht="40.5" customHeight="1" x14ac:dyDescent="0.25">
      <c r="A6" s="51" t="s">
        <v>0</v>
      </c>
      <c r="B6" s="52" t="s">
        <v>1</v>
      </c>
      <c r="C6" s="3"/>
      <c r="D6" s="51" t="s">
        <v>2</v>
      </c>
      <c r="E6" s="51" t="s">
        <v>3</v>
      </c>
    </row>
    <row r="7" spans="1:5" ht="14.65" customHeight="1" x14ac:dyDescent="0.25">
      <c r="A7" s="51"/>
      <c r="B7" s="53"/>
      <c r="C7" s="4"/>
      <c r="D7" s="51"/>
      <c r="E7" s="51"/>
    </row>
    <row r="8" spans="1:5" ht="27.75" customHeight="1" x14ac:dyDescent="0.25">
      <c r="A8" s="51"/>
      <c r="B8" s="53"/>
      <c r="C8" s="4"/>
      <c r="D8" s="51"/>
      <c r="E8" s="51"/>
    </row>
    <row r="9" spans="1:5" ht="56.25" customHeight="1" x14ac:dyDescent="0.25">
      <c r="A9" s="51"/>
      <c r="B9" s="54"/>
      <c r="C9" s="5"/>
      <c r="D9" s="51"/>
      <c r="E9" s="51"/>
    </row>
    <row r="10" spans="1:5" x14ac:dyDescent="0.25">
      <c r="A10" s="6">
        <v>1</v>
      </c>
      <c r="B10" s="6">
        <v>2</v>
      </c>
      <c r="C10" s="6" t="s">
        <v>208</v>
      </c>
      <c r="D10" s="6">
        <v>3</v>
      </c>
      <c r="E10" s="7">
        <v>4</v>
      </c>
    </row>
    <row r="11" spans="1:5" ht="20.25" customHeight="1" x14ac:dyDescent="0.25">
      <c r="A11" s="8">
        <v>1</v>
      </c>
      <c r="B11" s="9" t="s">
        <v>4</v>
      </c>
      <c r="C11" s="10"/>
      <c r="D11" s="10"/>
      <c r="E11" s="35"/>
    </row>
    <row r="12" spans="1:5" ht="27.75" customHeight="1" x14ac:dyDescent="0.25">
      <c r="A12" s="11" t="s">
        <v>5</v>
      </c>
      <c r="B12" s="12" t="s">
        <v>6</v>
      </c>
      <c r="C12" s="12"/>
      <c r="D12" s="11" t="s">
        <v>7</v>
      </c>
      <c r="E12" s="13">
        <v>6.15</v>
      </c>
    </row>
    <row r="13" spans="1:5" ht="27.75" customHeight="1" x14ac:dyDescent="0.25">
      <c r="A13" s="11" t="s">
        <v>8</v>
      </c>
      <c r="B13" s="12" t="s">
        <v>9</v>
      </c>
      <c r="C13" s="12" t="s">
        <v>209</v>
      </c>
      <c r="D13" s="11" t="s">
        <v>10</v>
      </c>
      <c r="E13" s="13">
        <v>0.28000000000000003</v>
      </c>
    </row>
    <row r="14" spans="1:5" ht="30.75" customHeight="1" x14ac:dyDescent="0.25">
      <c r="A14" s="11" t="s">
        <v>11</v>
      </c>
      <c r="B14" s="12" t="s">
        <v>12</v>
      </c>
      <c r="C14" s="12" t="s">
        <v>210</v>
      </c>
      <c r="D14" s="11" t="s">
        <v>7</v>
      </c>
      <c r="E14" s="14">
        <v>146.1088</v>
      </c>
    </row>
    <row r="15" spans="1:5" ht="27.75" customHeight="1" x14ac:dyDescent="0.25">
      <c r="A15" s="11" t="s">
        <v>13</v>
      </c>
      <c r="B15" s="12" t="s">
        <v>14</v>
      </c>
      <c r="C15" s="12" t="s">
        <v>211</v>
      </c>
      <c r="D15" s="11" t="s">
        <v>15</v>
      </c>
      <c r="E15" s="14">
        <v>665.58720000000005</v>
      </c>
    </row>
    <row r="16" spans="1:5" ht="27.75" customHeight="1" x14ac:dyDescent="0.25">
      <c r="A16" s="11" t="s">
        <v>16</v>
      </c>
      <c r="B16" s="12" t="s">
        <v>17</v>
      </c>
      <c r="C16" s="12"/>
      <c r="D16" s="11" t="s">
        <v>7</v>
      </c>
      <c r="E16" s="14">
        <v>66.56</v>
      </c>
    </row>
    <row r="17" spans="1:5" ht="27.75" customHeight="1" x14ac:dyDescent="0.25">
      <c r="A17" s="15" t="s">
        <v>18</v>
      </c>
      <c r="B17" s="16" t="s">
        <v>19</v>
      </c>
      <c r="C17" s="16"/>
      <c r="D17" s="15" t="s">
        <v>7</v>
      </c>
      <c r="E17" s="17">
        <v>83.865600000000001</v>
      </c>
    </row>
    <row r="18" spans="1:5" ht="27.75" customHeight="1" x14ac:dyDescent="0.25">
      <c r="A18" s="11" t="s">
        <v>20</v>
      </c>
      <c r="B18" s="12" t="s">
        <v>21</v>
      </c>
      <c r="C18" s="12"/>
      <c r="D18" s="11" t="s">
        <v>22</v>
      </c>
      <c r="E18" s="13">
        <v>273</v>
      </c>
    </row>
    <row r="19" spans="1:5" ht="27.75" customHeight="1" x14ac:dyDescent="0.25">
      <c r="A19" s="15" t="s">
        <v>23</v>
      </c>
      <c r="B19" s="16" t="s">
        <v>24</v>
      </c>
      <c r="C19" s="16"/>
      <c r="D19" s="15" t="s">
        <v>22</v>
      </c>
      <c r="E19" s="18">
        <v>273</v>
      </c>
    </row>
    <row r="20" spans="1:5" ht="27.75" customHeight="1" x14ac:dyDescent="0.25">
      <c r="A20" s="11" t="s">
        <v>25</v>
      </c>
      <c r="B20" s="12" t="s">
        <v>212</v>
      </c>
      <c r="C20" s="12" t="s">
        <v>215</v>
      </c>
      <c r="D20" s="11" t="s">
        <v>26</v>
      </c>
      <c r="E20" s="13">
        <v>300</v>
      </c>
    </row>
    <row r="21" spans="1:5" ht="54.75" customHeight="1" x14ac:dyDescent="0.25">
      <c r="A21" s="15" t="s">
        <v>27</v>
      </c>
      <c r="B21" s="16" t="s">
        <v>28</v>
      </c>
      <c r="C21" s="16"/>
      <c r="D21" s="15" t="s">
        <v>22</v>
      </c>
      <c r="E21" s="18">
        <v>24</v>
      </c>
    </row>
    <row r="22" spans="1:5" ht="27.75" customHeight="1" x14ac:dyDescent="0.25">
      <c r="A22" s="19" t="s">
        <v>29</v>
      </c>
      <c r="B22" s="20" t="s">
        <v>30</v>
      </c>
      <c r="C22" s="20" t="s">
        <v>213</v>
      </c>
      <c r="D22" s="19" t="s">
        <v>22</v>
      </c>
      <c r="E22" s="13">
        <v>12</v>
      </c>
    </row>
    <row r="23" spans="1:5" ht="27.75" customHeight="1" x14ac:dyDescent="0.25">
      <c r="A23" s="11" t="s">
        <v>31</v>
      </c>
      <c r="B23" s="12" t="s">
        <v>32</v>
      </c>
      <c r="C23" s="12" t="s">
        <v>221</v>
      </c>
      <c r="D23" s="11" t="s">
        <v>33</v>
      </c>
      <c r="E23" s="13">
        <v>39</v>
      </c>
    </row>
    <row r="24" spans="1:5" ht="27.75" customHeight="1" x14ac:dyDescent="0.25">
      <c r="A24" s="21" t="s">
        <v>34</v>
      </c>
      <c r="B24" s="22" t="s">
        <v>35</v>
      </c>
      <c r="C24" s="22"/>
      <c r="D24" s="21" t="s">
        <v>36</v>
      </c>
      <c r="E24" s="18">
        <v>33</v>
      </c>
    </row>
    <row r="25" spans="1:5" ht="27.75" customHeight="1" x14ac:dyDescent="0.25">
      <c r="A25" s="21" t="s">
        <v>37</v>
      </c>
      <c r="B25" s="22" t="s">
        <v>38</v>
      </c>
      <c r="C25" s="22"/>
      <c r="D25" s="21" t="s">
        <v>36</v>
      </c>
      <c r="E25" s="18">
        <v>6</v>
      </c>
    </row>
    <row r="26" spans="1:5" ht="27.75" customHeight="1" x14ac:dyDescent="0.25">
      <c r="A26" s="15" t="s">
        <v>39</v>
      </c>
      <c r="B26" s="23" t="s">
        <v>40</v>
      </c>
      <c r="C26" s="23"/>
      <c r="D26" s="15" t="s">
        <v>22</v>
      </c>
      <c r="E26" s="18">
        <v>228</v>
      </c>
    </row>
    <row r="27" spans="1:5" ht="27.75" customHeight="1" x14ac:dyDescent="0.25">
      <c r="A27" s="11" t="s">
        <v>41</v>
      </c>
      <c r="B27" s="12" t="s">
        <v>42</v>
      </c>
      <c r="C27" s="12"/>
      <c r="D27" s="11" t="s">
        <v>7</v>
      </c>
      <c r="E27" s="14">
        <v>59.663999999999994</v>
      </c>
    </row>
    <row r="28" spans="1:5" ht="27.75" customHeight="1" x14ac:dyDescent="0.25">
      <c r="A28" s="15" t="s">
        <v>43</v>
      </c>
      <c r="B28" s="23" t="s">
        <v>19</v>
      </c>
      <c r="C28" s="23"/>
      <c r="D28" s="15" t="s">
        <v>7</v>
      </c>
      <c r="E28" s="17">
        <v>75.176640000000006</v>
      </c>
    </row>
    <row r="29" spans="1:5" ht="27.75" customHeight="1" x14ac:dyDescent="0.25">
      <c r="A29" s="11" t="s">
        <v>44</v>
      </c>
      <c r="B29" s="12" t="s">
        <v>45</v>
      </c>
      <c r="C29" s="12" t="s">
        <v>216</v>
      </c>
      <c r="D29" s="11" t="s">
        <v>7</v>
      </c>
      <c r="E29" s="14">
        <v>5.9664000000000001</v>
      </c>
    </row>
    <row r="30" spans="1:5" ht="27.75" customHeight="1" x14ac:dyDescent="0.25">
      <c r="A30" s="15" t="s">
        <v>46</v>
      </c>
      <c r="B30" s="16" t="s">
        <v>19</v>
      </c>
      <c r="C30" s="16"/>
      <c r="D30" s="15" t="s">
        <v>7</v>
      </c>
      <c r="E30" s="17">
        <v>7.5176639999999999</v>
      </c>
    </row>
    <row r="31" spans="1:5" ht="27.75" customHeight="1" x14ac:dyDescent="0.25">
      <c r="A31" s="11" t="s">
        <v>47</v>
      </c>
      <c r="B31" s="12" t="s">
        <v>48</v>
      </c>
      <c r="C31" s="12" t="str">
        <f>C29</f>
        <v>сидит в расценке на балластировку пути</v>
      </c>
      <c r="D31" s="11" t="s">
        <v>10</v>
      </c>
      <c r="E31" s="13">
        <v>0.15</v>
      </c>
    </row>
    <row r="32" spans="1:5" ht="27.75" customHeight="1" x14ac:dyDescent="0.25">
      <c r="A32" s="24" t="s">
        <v>49</v>
      </c>
      <c r="B32" s="25" t="s">
        <v>50</v>
      </c>
      <c r="C32" s="25"/>
      <c r="D32" s="24" t="s">
        <v>10</v>
      </c>
      <c r="E32" s="26">
        <v>0.15</v>
      </c>
    </row>
    <row r="33" spans="1:5" ht="27.75" customHeight="1" x14ac:dyDescent="0.25">
      <c r="A33" s="11" t="s">
        <v>51</v>
      </c>
      <c r="B33" s="12" t="s">
        <v>52</v>
      </c>
      <c r="C33" s="12"/>
      <c r="D33" s="11" t="s">
        <v>53</v>
      </c>
      <c r="E33" s="14">
        <v>265.52</v>
      </c>
    </row>
    <row r="34" spans="1:5" ht="41.25" customHeight="1" x14ac:dyDescent="0.25">
      <c r="A34" s="11" t="s">
        <v>54</v>
      </c>
      <c r="B34" s="12" t="s">
        <v>55</v>
      </c>
      <c r="C34" s="12"/>
      <c r="D34" s="11" t="s">
        <v>53</v>
      </c>
      <c r="E34" s="14">
        <v>27.639167999999994</v>
      </c>
    </row>
    <row r="35" spans="1:5" ht="27.75" customHeight="1" x14ac:dyDescent="0.25">
      <c r="A35" s="11" t="s">
        <v>56</v>
      </c>
      <c r="B35" s="12" t="s">
        <v>57</v>
      </c>
      <c r="C35" s="12" t="s">
        <v>214</v>
      </c>
      <c r="D35" s="11" t="s">
        <v>53</v>
      </c>
      <c r="E35" s="14">
        <v>42.7776</v>
      </c>
    </row>
    <row r="36" spans="1:5" ht="27.75" customHeight="1" x14ac:dyDescent="0.25">
      <c r="A36" s="27">
        <v>4</v>
      </c>
      <c r="B36" s="9" t="s">
        <v>58</v>
      </c>
      <c r="C36" s="10"/>
      <c r="D36" s="10"/>
      <c r="E36" s="35"/>
    </row>
    <row r="37" spans="1:5" ht="27.75" customHeight="1" x14ac:dyDescent="0.25">
      <c r="A37" s="11" t="s">
        <v>59</v>
      </c>
      <c r="B37" s="12" t="s">
        <v>60</v>
      </c>
      <c r="C37" s="12" t="s">
        <v>217</v>
      </c>
      <c r="D37" s="11" t="s">
        <v>53</v>
      </c>
      <c r="E37" s="28">
        <v>11.71</v>
      </c>
    </row>
    <row r="38" spans="1:5" ht="27.75" customHeight="1" x14ac:dyDescent="0.25">
      <c r="A38" s="11" t="s">
        <v>61</v>
      </c>
      <c r="B38" s="12" t="s">
        <v>62</v>
      </c>
      <c r="C38" s="12"/>
      <c r="D38" s="11" t="s">
        <v>53</v>
      </c>
      <c r="E38" s="28">
        <v>11.71</v>
      </c>
    </row>
    <row r="39" spans="1:5" ht="27.75" customHeight="1" x14ac:dyDescent="0.25">
      <c r="A39" s="11" t="s">
        <v>63</v>
      </c>
      <c r="B39" s="12" t="s">
        <v>64</v>
      </c>
      <c r="C39" s="12" t="s">
        <v>218</v>
      </c>
      <c r="D39" s="11" t="s">
        <v>53</v>
      </c>
      <c r="E39" s="28">
        <v>5.04</v>
      </c>
    </row>
    <row r="40" spans="1:5" ht="27.75" customHeight="1" x14ac:dyDescent="0.25">
      <c r="A40" s="27">
        <v>5</v>
      </c>
      <c r="B40" s="9" t="s">
        <v>65</v>
      </c>
      <c r="C40" s="10"/>
      <c r="D40" s="10"/>
      <c r="E40" s="35"/>
    </row>
    <row r="41" spans="1:5" ht="27.75" customHeight="1" x14ac:dyDescent="0.25">
      <c r="A41" s="11" t="s">
        <v>66</v>
      </c>
      <c r="B41" s="12" t="s">
        <v>60</v>
      </c>
      <c r="C41" s="12" t="str">
        <f>C37</f>
        <v>сколько комплектов-?</v>
      </c>
      <c r="D41" s="11" t="s">
        <v>53</v>
      </c>
      <c r="E41" s="28">
        <v>9.4700000000000006</v>
      </c>
    </row>
    <row r="42" spans="1:5" ht="27.75" customHeight="1" x14ac:dyDescent="0.25">
      <c r="A42" s="11" t="s">
        <v>67</v>
      </c>
      <c r="B42" s="12" t="s">
        <v>68</v>
      </c>
      <c r="C42" s="12"/>
      <c r="D42" s="11" t="s">
        <v>7</v>
      </c>
      <c r="E42" s="28">
        <v>34.03</v>
      </c>
    </row>
    <row r="43" spans="1:5" ht="27.75" customHeight="1" x14ac:dyDescent="0.25">
      <c r="A43" s="11" t="s">
        <v>69</v>
      </c>
      <c r="B43" s="20" t="s">
        <v>14</v>
      </c>
      <c r="C43" s="20" t="s">
        <v>219</v>
      </c>
      <c r="D43" s="11" t="s">
        <v>15</v>
      </c>
      <c r="E43" s="36">
        <v>155.38999999999999</v>
      </c>
    </row>
    <row r="44" spans="1:5" ht="27.75" customHeight="1" x14ac:dyDescent="0.25">
      <c r="A44" s="11" t="s">
        <v>70</v>
      </c>
      <c r="B44" s="12" t="s">
        <v>17</v>
      </c>
      <c r="C44" s="12"/>
      <c r="D44" s="11" t="s">
        <v>7</v>
      </c>
      <c r="E44" s="28">
        <v>15.54</v>
      </c>
    </row>
    <row r="45" spans="1:5" ht="27.75" customHeight="1" x14ac:dyDescent="0.25">
      <c r="A45" s="21" t="s">
        <v>71</v>
      </c>
      <c r="B45" s="22" t="s">
        <v>72</v>
      </c>
      <c r="C45" s="22"/>
      <c r="D45" s="21" t="s">
        <v>7</v>
      </c>
      <c r="E45" s="37">
        <f>E44*1.26</f>
        <v>19.580399999999997</v>
      </c>
    </row>
    <row r="46" spans="1:5" ht="27.75" customHeight="1" x14ac:dyDescent="0.25">
      <c r="A46" s="11" t="s">
        <v>73</v>
      </c>
      <c r="B46" s="12" t="s">
        <v>74</v>
      </c>
      <c r="C46" s="12" t="s">
        <v>220</v>
      </c>
      <c r="D46" s="11" t="s">
        <v>22</v>
      </c>
      <c r="E46" s="28">
        <v>47</v>
      </c>
    </row>
    <row r="47" spans="1:5" ht="27.75" customHeight="1" x14ac:dyDescent="0.25">
      <c r="A47" s="21" t="s">
        <v>75</v>
      </c>
      <c r="B47" s="22" t="s">
        <v>76</v>
      </c>
      <c r="C47" s="22"/>
      <c r="D47" s="21" t="s">
        <v>77</v>
      </c>
      <c r="E47" s="37">
        <v>1</v>
      </c>
    </row>
    <row r="48" spans="1:5" ht="27.75" customHeight="1" x14ac:dyDescent="0.25">
      <c r="A48" s="29" t="s">
        <v>78</v>
      </c>
      <c r="B48" s="30" t="s">
        <v>79</v>
      </c>
      <c r="C48" s="30"/>
      <c r="D48" s="29" t="s">
        <v>53</v>
      </c>
      <c r="E48" s="38">
        <v>9.4700000000000006</v>
      </c>
    </row>
    <row r="49" spans="1:5" ht="27.75" customHeight="1" x14ac:dyDescent="0.25">
      <c r="A49" s="21" t="s">
        <v>80</v>
      </c>
      <c r="B49" s="16" t="s">
        <v>81</v>
      </c>
      <c r="C49" s="16"/>
      <c r="D49" s="21" t="s">
        <v>77</v>
      </c>
      <c r="E49" s="39">
        <v>1</v>
      </c>
    </row>
    <row r="50" spans="1:5" ht="27.75" customHeight="1" x14ac:dyDescent="0.25">
      <c r="A50" s="11" t="s">
        <v>82</v>
      </c>
      <c r="B50" s="31" t="s">
        <v>83</v>
      </c>
      <c r="C50" s="31"/>
      <c r="D50" s="11" t="s">
        <v>22</v>
      </c>
      <c r="E50" s="28">
        <v>2</v>
      </c>
    </row>
    <row r="51" spans="1:5" ht="27.75" customHeight="1" x14ac:dyDescent="0.25">
      <c r="A51" s="21" t="s">
        <v>84</v>
      </c>
      <c r="B51" s="32" t="s">
        <v>85</v>
      </c>
      <c r="C51" s="32"/>
      <c r="D51" s="21" t="s">
        <v>22</v>
      </c>
      <c r="E51" s="40">
        <v>2</v>
      </c>
    </row>
    <row r="52" spans="1:5" ht="27.75" customHeight="1" x14ac:dyDescent="0.25">
      <c r="A52" s="11" t="s">
        <v>86</v>
      </c>
      <c r="B52" s="20" t="s">
        <v>87</v>
      </c>
      <c r="C52" s="20"/>
      <c r="D52" s="11" t="s">
        <v>22</v>
      </c>
      <c r="E52" s="36">
        <v>1</v>
      </c>
    </row>
    <row r="53" spans="1:5" ht="27.75" customHeight="1" x14ac:dyDescent="0.25">
      <c r="A53" s="45" t="s">
        <v>88</v>
      </c>
      <c r="B53" s="16" t="s">
        <v>89</v>
      </c>
      <c r="C53" s="16"/>
      <c r="D53" s="21" t="s">
        <v>22</v>
      </c>
      <c r="E53" s="39">
        <v>1</v>
      </c>
    </row>
    <row r="54" spans="1:5" ht="27.75" customHeight="1" x14ac:dyDescent="0.25">
      <c r="A54" s="21" t="s">
        <v>90</v>
      </c>
      <c r="B54" s="16" t="s">
        <v>91</v>
      </c>
      <c r="C54" s="16"/>
      <c r="D54" s="21" t="s">
        <v>36</v>
      </c>
      <c r="E54" s="39">
        <v>1</v>
      </c>
    </row>
    <row r="55" spans="1:5" ht="27.75" customHeight="1" x14ac:dyDescent="0.25">
      <c r="A55" s="21" t="s">
        <v>92</v>
      </c>
      <c r="B55" s="16" t="s">
        <v>93</v>
      </c>
      <c r="C55" s="16"/>
      <c r="D55" s="21" t="s">
        <v>22</v>
      </c>
      <c r="E55" s="39">
        <v>1</v>
      </c>
    </row>
    <row r="56" spans="1:5" ht="27.75" customHeight="1" x14ac:dyDescent="0.25">
      <c r="A56" s="21" t="s">
        <v>94</v>
      </c>
      <c r="B56" s="16" t="s">
        <v>95</v>
      </c>
      <c r="C56" s="16"/>
      <c r="D56" s="21" t="s">
        <v>96</v>
      </c>
      <c r="E56" s="39">
        <v>4</v>
      </c>
    </row>
    <row r="57" spans="1:5" ht="27.75" customHeight="1" x14ac:dyDescent="0.25">
      <c r="A57" s="21" t="s">
        <v>97</v>
      </c>
      <c r="B57" s="16" t="s">
        <v>98</v>
      </c>
      <c r="C57" s="16"/>
      <c r="D57" s="21" t="s">
        <v>99</v>
      </c>
      <c r="E57" s="39">
        <v>0.76</v>
      </c>
    </row>
    <row r="58" spans="1:5" ht="27.75" customHeight="1" x14ac:dyDescent="0.25">
      <c r="A58" s="21" t="s">
        <v>100</v>
      </c>
      <c r="B58" s="16" t="s">
        <v>101</v>
      </c>
      <c r="C58" s="16"/>
      <c r="D58" s="21" t="s">
        <v>99</v>
      </c>
      <c r="E58" s="39">
        <v>0.76</v>
      </c>
    </row>
    <row r="59" spans="1:5" ht="27.75" customHeight="1" x14ac:dyDescent="0.25">
      <c r="A59" s="11" t="s">
        <v>102</v>
      </c>
      <c r="B59" s="20" t="s">
        <v>32</v>
      </c>
      <c r="C59" s="20"/>
      <c r="D59" s="11" t="s">
        <v>33</v>
      </c>
      <c r="E59" s="36">
        <v>6</v>
      </c>
    </row>
    <row r="60" spans="1:5" ht="27.75" customHeight="1" x14ac:dyDescent="0.25">
      <c r="A60" s="21" t="s">
        <v>103</v>
      </c>
      <c r="B60" s="22" t="s">
        <v>35</v>
      </c>
      <c r="C60" s="22"/>
      <c r="D60" s="21" t="s">
        <v>36</v>
      </c>
      <c r="E60" s="37">
        <v>12</v>
      </c>
    </row>
    <row r="61" spans="1:5" ht="27.75" customHeight="1" x14ac:dyDescent="0.25">
      <c r="A61" s="21" t="s">
        <v>104</v>
      </c>
      <c r="B61" s="22" t="s">
        <v>40</v>
      </c>
      <c r="C61" s="22"/>
      <c r="D61" s="21" t="s">
        <v>22</v>
      </c>
      <c r="E61" s="37">
        <v>36</v>
      </c>
    </row>
    <row r="62" spans="1:5" ht="27.75" customHeight="1" x14ac:dyDescent="0.25">
      <c r="A62" s="11" t="s">
        <v>105</v>
      </c>
      <c r="B62" s="12" t="s">
        <v>106</v>
      </c>
      <c r="C62" s="12"/>
      <c r="D62" s="11" t="s">
        <v>7</v>
      </c>
      <c r="E62" s="28">
        <v>12.12</v>
      </c>
    </row>
    <row r="63" spans="1:5" ht="27.75" customHeight="1" x14ac:dyDescent="0.25">
      <c r="A63" s="21" t="s">
        <v>107</v>
      </c>
      <c r="B63" s="16" t="s">
        <v>19</v>
      </c>
      <c r="C63" s="16"/>
      <c r="D63" s="21" t="s">
        <v>7</v>
      </c>
      <c r="E63" s="39">
        <f>E62*1.26</f>
        <v>15.271199999999999</v>
      </c>
    </row>
    <row r="64" spans="1:5" ht="27.75" customHeight="1" x14ac:dyDescent="0.25">
      <c r="A64" s="11" t="s">
        <v>108</v>
      </c>
      <c r="B64" s="12" t="s">
        <v>109</v>
      </c>
      <c r="C64" s="12"/>
      <c r="D64" s="11" t="s">
        <v>7</v>
      </c>
      <c r="E64" s="28">
        <v>1.21</v>
      </c>
    </row>
    <row r="65" spans="1:5" ht="27.75" customHeight="1" x14ac:dyDescent="0.25">
      <c r="A65" s="21" t="s">
        <v>110</v>
      </c>
      <c r="B65" s="22" t="s">
        <v>19</v>
      </c>
      <c r="C65" s="22"/>
      <c r="D65" s="21" t="s">
        <v>7</v>
      </c>
      <c r="E65" s="37">
        <f>E64*1.26</f>
        <v>1.5246</v>
      </c>
    </row>
    <row r="66" spans="1:5" ht="27.75" customHeight="1" x14ac:dyDescent="0.25">
      <c r="A66" s="11" t="s">
        <v>111</v>
      </c>
      <c r="B66" s="12" t="s">
        <v>112</v>
      </c>
      <c r="C66" s="12"/>
      <c r="D66" s="11" t="s">
        <v>26</v>
      </c>
      <c r="E66" s="28">
        <v>22.42</v>
      </c>
    </row>
    <row r="67" spans="1:5" ht="27.75" customHeight="1" x14ac:dyDescent="0.25">
      <c r="A67" s="11" t="s">
        <v>113</v>
      </c>
      <c r="B67" s="12" t="s">
        <v>114</v>
      </c>
      <c r="C67" s="12"/>
      <c r="D67" s="11" t="s">
        <v>53</v>
      </c>
      <c r="E67" s="28">
        <f>34.03*1.75</f>
        <v>59.552500000000002</v>
      </c>
    </row>
    <row r="68" spans="1:5" ht="45" customHeight="1" x14ac:dyDescent="0.25">
      <c r="A68" s="11" t="s">
        <v>115</v>
      </c>
      <c r="B68" s="12" t="s">
        <v>62</v>
      </c>
      <c r="C68" s="12"/>
      <c r="D68" s="11" t="s">
        <v>53</v>
      </c>
      <c r="E68" s="28">
        <f>9.47+0.15+0.0414*6</f>
        <v>9.8684000000000012</v>
      </c>
    </row>
    <row r="69" spans="1:5" ht="27.75" customHeight="1" x14ac:dyDescent="0.25">
      <c r="A69" s="11" t="s">
        <v>116</v>
      </c>
      <c r="B69" s="12" t="s">
        <v>64</v>
      </c>
      <c r="C69" s="12"/>
      <c r="D69" s="11" t="s">
        <v>53</v>
      </c>
      <c r="E69" s="28">
        <f>63*0.08</f>
        <v>5.04</v>
      </c>
    </row>
    <row r="70" spans="1:5" s="50" customFormat="1" x14ac:dyDescent="0.25">
      <c r="A70" s="46"/>
      <c r="B70" s="47"/>
      <c r="C70" s="48"/>
      <c r="D70" s="46"/>
      <c r="E70" s="49"/>
    </row>
    <row r="71" spans="1:5" ht="27.75" customHeight="1" x14ac:dyDescent="0.25">
      <c r="A71" s="27">
        <v>8</v>
      </c>
      <c r="B71" s="9" t="s">
        <v>117</v>
      </c>
      <c r="C71" s="10"/>
      <c r="D71" s="10"/>
      <c r="E71" s="35"/>
    </row>
    <row r="72" spans="1:5" ht="27.75" customHeight="1" x14ac:dyDescent="0.25">
      <c r="A72" s="11" t="s">
        <v>118</v>
      </c>
      <c r="B72" s="12" t="s">
        <v>60</v>
      </c>
      <c r="C72" s="12" t="s">
        <v>217</v>
      </c>
      <c r="D72" s="11" t="s">
        <v>53</v>
      </c>
      <c r="E72" s="28">
        <v>9.4700000000000006</v>
      </c>
    </row>
    <row r="73" spans="1:5" ht="27.75" customHeight="1" x14ac:dyDescent="0.25">
      <c r="A73" s="11" t="s">
        <v>119</v>
      </c>
      <c r="B73" s="12" t="s">
        <v>68</v>
      </c>
      <c r="C73" s="12"/>
      <c r="D73" s="11" t="s">
        <v>7</v>
      </c>
      <c r="E73" s="28">
        <v>21.75</v>
      </c>
    </row>
    <row r="74" spans="1:5" ht="27.75" customHeight="1" x14ac:dyDescent="0.25">
      <c r="A74" s="11" t="s">
        <v>120</v>
      </c>
      <c r="B74" s="20" t="s">
        <v>14</v>
      </c>
      <c r="C74" s="20" t="s">
        <v>219</v>
      </c>
      <c r="D74" s="11" t="s">
        <v>15</v>
      </c>
      <c r="E74" s="36">
        <v>108.17</v>
      </c>
    </row>
    <row r="75" spans="1:5" ht="27.75" customHeight="1" x14ac:dyDescent="0.25">
      <c r="A75" s="11" t="s">
        <v>121</v>
      </c>
      <c r="B75" s="12" t="s">
        <v>17</v>
      </c>
      <c r="C75" s="12"/>
      <c r="D75" s="11" t="s">
        <v>7</v>
      </c>
      <c r="E75" s="28">
        <v>10.82</v>
      </c>
    </row>
    <row r="76" spans="1:5" ht="27.75" customHeight="1" x14ac:dyDescent="0.25">
      <c r="A76" s="21" t="s">
        <v>122</v>
      </c>
      <c r="B76" s="22" t="s">
        <v>72</v>
      </c>
      <c r="C76" s="22"/>
      <c r="D76" s="21" t="s">
        <v>7</v>
      </c>
      <c r="E76" s="37">
        <f>E75*1.26</f>
        <v>13.6332</v>
      </c>
    </row>
    <row r="77" spans="1:5" ht="27.75" customHeight="1" x14ac:dyDescent="0.25">
      <c r="A77" s="11" t="s">
        <v>123</v>
      </c>
      <c r="B77" s="12" t="s">
        <v>74</v>
      </c>
      <c r="C77" s="12" t="s">
        <v>220</v>
      </c>
      <c r="D77" s="11" t="s">
        <v>22</v>
      </c>
      <c r="E77" s="28">
        <v>47</v>
      </c>
    </row>
    <row r="78" spans="1:5" ht="27.75" customHeight="1" x14ac:dyDescent="0.25">
      <c r="A78" s="21" t="s">
        <v>124</v>
      </c>
      <c r="B78" s="22" t="s">
        <v>76</v>
      </c>
      <c r="C78" s="22"/>
      <c r="D78" s="21" t="s">
        <v>77</v>
      </c>
      <c r="E78" s="37">
        <v>1</v>
      </c>
    </row>
    <row r="79" spans="1:5" ht="27.75" customHeight="1" x14ac:dyDescent="0.25">
      <c r="A79" s="29" t="s">
        <v>125</v>
      </c>
      <c r="B79" s="30" t="s">
        <v>79</v>
      </c>
      <c r="C79" s="30"/>
      <c r="D79" s="29" t="s">
        <v>53</v>
      </c>
      <c r="E79" s="38">
        <v>9.4700000000000006</v>
      </c>
    </row>
    <row r="80" spans="1:5" ht="27.75" customHeight="1" x14ac:dyDescent="0.25">
      <c r="A80" s="21" t="s">
        <v>126</v>
      </c>
      <c r="B80" s="16" t="s">
        <v>81</v>
      </c>
      <c r="C80" s="16"/>
      <c r="D80" s="21" t="s">
        <v>77</v>
      </c>
      <c r="E80" s="39">
        <v>1</v>
      </c>
    </row>
    <row r="81" spans="1:5" ht="27.75" customHeight="1" x14ac:dyDescent="0.25">
      <c r="A81" s="11" t="s">
        <v>127</v>
      </c>
      <c r="B81" s="31" t="s">
        <v>83</v>
      </c>
      <c r="C81" s="31"/>
      <c r="D81" s="11" t="s">
        <v>22</v>
      </c>
      <c r="E81" s="28">
        <v>2</v>
      </c>
    </row>
    <row r="82" spans="1:5" ht="27.75" customHeight="1" x14ac:dyDescent="0.25">
      <c r="A82" s="21" t="s">
        <v>128</v>
      </c>
      <c r="B82" s="32" t="s">
        <v>85</v>
      </c>
      <c r="C82" s="32"/>
      <c r="D82" s="21" t="s">
        <v>22</v>
      </c>
      <c r="E82" s="40">
        <v>2</v>
      </c>
    </row>
    <row r="83" spans="1:5" ht="27.75" customHeight="1" x14ac:dyDescent="0.25">
      <c r="A83" s="11" t="s">
        <v>129</v>
      </c>
      <c r="B83" s="20" t="s">
        <v>87</v>
      </c>
      <c r="C83" s="20"/>
      <c r="D83" s="11" t="s">
        <v>22</v>
      </c>
      <c r="E83" s="36">
        <v>1</v>
      </c>
    </row>
    <row r="84" spans="1:5" ht="27.75" customHeight="1" x14ac:dyDescent="0.25">
      <c r="A84" s="21" t="s">
        <v>130</v>
      </c>
      <c r="B84" s="16" t="s">
        <v>89</v>
      </c>
      <c r="C84" s="16"/>
      <c r="D84" s="21" t="s">
        <v>22</v>
      </c>
      <c r="E84" s="39">
        <v>1</v>
      </c>
    </row>
    <row r="85" spans="1:5" ht="27.75" customHeight="1" x14ac:dyDescent="0.25">
      <c r="A85" s="21" t="s">
        <v>131</v>
      </c>
      <c r="B85" s="16" t="s">
        <v>91</v>
      </c>
      <c r="C85" s="16"/>
      <c r="D85" s="21" t="s">
        <v>36</v>
      </c>
      <c r="E85" s="39">
        <v>1</v>
      </c>
    </row>
    <row r="86" spans="1:5" ht="27.75" customHeight="1" x14ac:dyDescent="0.25">
      <c r="A86" s="21" t="s">
        <v>132</v>
      </c>
      <c r="B86" s="16" t="s">
        <v>93</v>
      </c>
      <c r="C86" s="16"/>
      <c r="D86" s="21" t="s">
        <v>22</v>
      </c>
      <c r="E86" s="39">
        <v>1</v>
      </c>
    </row>
    <row r="87" spans="1:5" ht="27.75" customHeight="1" x14ac:dyDescent="0.25">
      <c r="A87" s="21" t="s">
        <v>133</v>
      </c>
      <c r="B87" s="16" t="s">
        <v>95</v>
      </c>
      <c r="C87" s="16"/>
      <c r="D87" s="21" t="s">
        <v>96</v>
      </c>
      <c r="E87" s="39">
        <v>4</v>
      </c>
    </row>
    <row r="88" spans="1:5" ht="27.75" customHeight="1" x14ac:dyDescent="0.25">
      <c r="A88" s="21" t="s">
        <v>134</v>
      </c>
      <c r="B88" s="16" t="s">
        <v>98</v>
      </c>
      <c r="C88" s="16"/>
      <c r="D88" s="21" t="s">
        <v>99</v>
      </c>
      <c r="E88" s="39">
        <v>0.76</v>
      </c>
    </row>
    <row r="89" spans="1:5" ht="27.75" customHeight="1" x14ac:dyDescent="0.25">
      <c r="A89" s="21" t="s">
        <v>135</v>
      </c>
      <c r="B89" s="16" t="s">
        <v>101</v>
      </c>
      <c r="C89" s="16"/>
      <c r="D89" s="21" t="s">
        <v>99</v>
      </c>
      <c r="E89" s="39">
        <v>0.76</v>
      </c>
    </row>
    <row r="90" spans="1:5" ht="27.75" customHeight="1" x14ac:dyDescent="0.25">
      <c r="A90" s="11" t="s">
        <v>136</v>
      </c>
      <c r="B90" s="20" t="s">
        <v>32</v>
      </c>
      <c r="C90" s="20"/>
      <c r="D90" s="11" t="s">
        <v>33</v>
      </c>
      <c r="E90" s="36">
        <v>6</v>
      </c>
    </row>
    <row r="91" spans="1:5" ht="27.75" customHeight="1" x14ac:dyDescent="0.25">
      <c r="A91" s="21" t="s">
        <v>137</v>
      </c>
      <c r="B91" s="22" t="s">
        <v>35</v>
      </c>
      <c r="C91" s="22"/>
      <c r="D91" s="21" t="s">
        <v>36</v>
      </c>
      <c r="E91" s="37">
        <v>12</v>
      </c>
    </row>
    <row r="92" spans="1:5" ht="27.75" customHeight="1" x14ac:dyDescent="0.25">
      <c r="A92" s="21" t="s">
        <v>138</v>
      </c>
      <c r="B92" s="22" t="s">
        <v>40</v>
      </c>
      <c r="C92" s="22"/>
      <c r="D92" s="21" t="s">
        <v>22</v>
      </c>
      <c r="E92" s="37">
        <v>36</v>
      </c>
    </row>
    <row r="93" spans="1:5" ht="27.75" customHeight="1" x14ac:dyDescent="0.25">
      <c r="A93" s="11" t="s">
        <v>139</v>
      </c>
      <c r="B93" s="12" t="s">
        <v>106</v>
      </c>
      <c r="C93" s="12"/>
      <c r="D93" s="11" t="s">
        <v>7</v>
      </c>
      <c r="E93" s="28">
        <v>12.12</v>
      </c>
    </row>
    <row r="94" spans="1:5" ht="27.75" customHeight="1" x14ac:dyDescent="0.25">
      <c r="A94" s="21" t="s">
        <v>140</v>
      </c>
      <c r="B94" s="16" t="s">
        <v>19</v>
      </c>
      <c r="C94" s="16"/>
      <c r="D94" s="21" t="s">
        <v>7</v>
      </c>
      <c r="E94" s="39">
        <f>E93*1.26</f>
        <v>15.271199999999999</v>
      </c>
    </row>
    <row r="95" spans="1:5" ht="27.75" customHeight="1" x14ac:dyDescent="0.25">
      <c r="A95" s="11" t="s">
        <v>141</v>
      </c>
      <c r="B95" s="12" t="s">
        <v>109</v>
      </c>
      <c r="C95" s="12"/>
      <c r="D95" s="11" t="s">
        <v>7</v>
      </c>
      <c r="E95" s="28">
        <v>1.21</v>
      </c>
    </row>
    <row r="96" spans="1:5" ht="27.75" customHeight="1" x14ac:dyDescent="0.25">
      <c r="A96" s="21" t="s">
        <v>142</v>
      </c>
      <c r="B96" s="22" t="s">
        <v>19</v>
      </c>
      <c r="C96" s="22"/>
      <c r="D96" s="21" t="s">
        <v>7</v>
      </c>
      <c r="E96" s="37">
        <f>E95*1.26</f>
        <v>1.5246</v>
      </c>
    </row>
    <row r="97" spans="1:5" ht="27.75" customHeight="1" x14ac:dyDescent="0.25">
      <c r="A97" s="11" t="s">
        <v>143</v>
      </c>
      <c r="B97" s="12" t="s">
        <v>112</v>
      </c>
      <c r="C97" s="12"/>
      <c r="D97" s="11" t="s">
        <v>26</v>
      </c>
      <c r="E97" s="28">
        <v>22.42</v>
      </c>
    </row>
    <row r="98" spans="1:5" ht="27.75" customHeight="1" x14ac:dyDescent="0.25">
      <c r="A98" s="11" t="s">
        <v>144</v>
      </c>
      <c r="B98" s="12" t="s">
        <v>114</v>
      </c>
      <c r="C98" s="12"/>
      <c r="D98" s="11" t="s">
        <v>53</v>
      </c>
      <c r="E98" s="28">
        <f>21.75*1.75</f>
        <v>38.0625</v>
      </c>
    </row>
    <row r="99" spans="1:5" ht="75" x14ac:dyDescent="0.25">
      <c r="A99" s="11" t="s">
        <v>145</v>
      </c>
      <c r="B99" s="12" t="s">
        <v>62</v>
      </c>
      <c r="C99" s="12"/>
      <c r="D99" s="11" t="s">
        <v>53</v>
      </c>
      <c r="E99" s="28">
        <f>9.47+0.15+0.0414*6</f>
        <v>9.8684000000000012</v>
      </c>
    </row>
    <row r="100" spans="1:5" ht="27.75" customHeight="1" x14ac:dyDescent="0.25">
      <c r="A100" s="11" t="s">
        <v>146</v>
      </c>
      <c r="B100" s="12" t="s">
        <v>64</v>
      </c>
      <c r="C100" s="12"/>
      <c r="D100" s="11" t="s">
        <v>53</v>
      </c>
      <c r="E100" s="28">
        <f>63*0.08</f>
        <v>5.04</v>
      </c>
    </row>
    <row r="101" spans="1:5" ht="27.75" customHeight="1" x14ac:dyDescent="0.25">
      <c r="A101" s="27">
        <v>9</v>
      </c>
      <c r="B101" s="9" t="s">
        <v>147</v>
      </c>
      <c r="C101" s="10"/>
      <c r="D101" s="10"/>
      <c r="E101" s="35"/>
    </row>
    <row r="102" spans="1:5" ht="27.75" customHeight="1" x14ac:dyDescent="0.25">
      <c r="A102" s="11" t="s">
        <v>148</v>
      </c>
      <c r="B102" s="12" t="s">
        <v>60</v>
      </c>
      <c r="C102" s="12" t="s">
        <v>217</v>
      </c>
      <c r="D102" s="11" t="s">
        <v>53</v>
      </c>
      <c r="E102" s="28">
        <v>9.4700000000000006</v>
      </c>
    </row>
    <row r="103" spans="1:5" ht="27.75" customHeight="1" x14ac:dyDescent="0.25">
      <c r="A103" s="11" t="s">
        <v>149</v>
      </c>
      <c r="B103" s="12" t="s">
        <v>68</v>
      </c>
      <c r="C103" s="12"/>
      <c r="D103" s="11" t="s">
        <v>7</v>
      </c>
      <c r="E103" s="28">
        <v>29.9</v>
      </c>
    </row>
    <row r="104" spans="1:5" ht="27.75" customHeight="1" x14ac:dyDescent="0.25">
      <c r="A104" s="11" t="s">
        <v>150</v>
      </c>
      <c r="B104" s="20" t="s">
        <v>14</v>
      </c>
      <c r="C104" s="20" t="s">
        <v>219</v>
      </c>
      <c r="D104" s="11" t="s">
        <v>15</v>
      </c>
      <c r="E104" s="36">
        <v>139.53</v>
      </c>
    </row>
    <row r="105" spans="1:5" ht="27.75" customHeight="1" x14ac:dyDescent="0.25">
      <c r="A105" s="11" t="s">
        <v>151</v>
      </c>
      <c r="B105" s="12" t="s">
        <v>17</v>
      </c>
      <c r="C105" s="12"/>
      <c r="D105" s="11" t="s">
        <v>7</v>
      </c>
      <c r="E105" s="28">
        <v>13.95</v>
      </c>
    </row>
    <row r="106" spans="1:5" ht="27.75" customHeight="1" x14ac:dyDescent="0.25">
      <c r="A106" s="21" t="s">
        <v>152</v>
      </c>
      <c r="B106" s="22" t="s">
        <v>72</v>
      </c>
      <c r="C106" s="22"/>
      <c r="D106" s="21" t="s">
        <v>7</v>
      </c>
      <c r="E106" s="37">
        <f>E105*1.26</f>
        <v>17.576999999999998</v>
      </c>
    </row>
    <row r="107" spans="1:5" ht="27.75" customHeight="1" x14ac:dyDescent="0.25">
      <c r="A107" s="11" t="s">
        <v>153</v>
      </c>
      <c r="B107" s="12" t="s">
        <v>74</v>
      </c>
      <c r="C107" s="12" t="s">
        <v>220</v>
      </c>
      <c r="D107" s="11" t="s">
        <v>22</v>
      </c>
      <c r="E107" s="28">
        <v>47</v>
      </c>
    </row>
    <row r="108" spans="1:5" ht="27.75" customHeight="1" x14ac:dyDescent="0.25">
      <c r="A108" s="21" t="s">
        <v>154</v>
      </c>
      <c r="B108" s="22" t="s">
        <v>76</v>
      </c>
      <c r="C108" s="22"/>
      <c r="D108" s="21" t="s">
        <v>77</v>
      </c>
      <c r="E108" s="37">
        <v>1</v>
      </c>
    </row>
    <row r="109" spans="1:5" ht="27.75" customHeight="1" x14ac:dyDescent="0.25">
      <c r="A109" s="29" t="s">
        <v>155</v>
      </c>
      <c r="B109" s="30" t="s">
        <v>79</v>
      </c>
      <c r="C109" s="30"/>
      <c r="D109" s="29" t="s">
        <v>53</v>
      </c>
      <c r="E109" s="38">
        <v>9.4700000000000006</v>
      </c>
    </row>
    <row r="110" spans="1:5" ht="27.75" customHeight="1" x14ac:dyDescent="0.25">
      <c r="A110" s="21" t="s">
        <v>156</v>
      </c>
      <c r="B110" s="16" t="s">
        <v>81</v>
      </c>
      <c r="C110" s="16"/>
      <c r="D110" s="21" t="s">
        <v>77</v>
      </c>
      <c r="E110" s="39">
        <v>1</v>
      </c>
    </row>
    <row r="111" spans="1:5" ht="27.75" customHeight="1" x14ac:dyDescent="0.25">
      <c r="A111" s="11" t="s">
        <v>157</v>
      </c>
      <c r="B111" s="31" t="s">
        <v>83</v>
      </c>
      <c r="C111" s="31"/>
      <c r="D111" s="11" t="s">
        <v>22</v>
      </c>
      <c r="E111" s="28">
        <v>2</v>
      </c>
    </row>
    <row r="112" spans="1:5" ht="27.75" customHeight="1" x14ac:dyDescent="0.25">
      <c r="A112" s="21" t="s">
        <v>158</v>
      </c>
      <c r="B112" s="32" t="s">
        <v>85</v>
      </c>
      <c r="C112" s="32"/>
      <c r="D112" s="21" t="s">
        <v>22</v>
      </c>
      <c r="E112" s="40">
        <v>2</v>
      </c>
    </row>
    <row r="113" spans="1:5" ht="27.75" customHeight="1" x14ac:dyDescent="0.25">
      <c r="A113" s="11" t="s">
        <v>159</v>
      </c>
      <c r="B113" s="20" t="s">
        <v>87</v>
      </c>
      <c r="C113" s="20"/>
      <c r="D113" s="11" t="s">
        <v>22</v>
      </c>
      <c r="E113" s="36">
        <v>1</v>
      </c>
    </row>
    <row r="114" spans="1:5" ht="27.75" customHeight="1" x14ac:dyDescent="0.25">
      <c r="A114" s="21" t="s">
        <v>160</v>
      </c>
      <c r="B114" s="16" t="s">
        <v>89</v>
      </c>
      <c r="C114" s="16"/>
      <c r="D114" s="21" t="s">
        <v>22</v>
      </c>
      <c r="E114" s="39">
        <v>1</v>
      </c>
    </row>
    <row r="115" spans="1:5" ht="27.75" customHeight="1" x14ac:dyDescent="0.25">
      <c r="A115" s="21" t="s">
        <v>161</v>
      </c>
      <c r="B115" s="16" t="s">
        <v>91</v>
      </c>
      <c r="C115" s="16"/>
      <c r="D115" s="21" t="s">
        <v>36</v>
      </c>
      <c r="E115" s="39">
        <v>1</v>
      </c>
    </row>
    <row r="116" spans="1:5" ht="27.75" customHeight="1" x14ac:dyDescent="0.25">
      <c r="A116" s="21" t="s">
        <v>162</v>
      </c>
      <c r="B116" s="16" t="s">
        <v>93</v>
      </c>
      <c r="C116" s="16"/>
      <c r="D116" s="21" t="s">
        <v>22</v>
      </c>
      <c r="E116" s="39">
        <v>1</v>
      </c>
    </row>
    <row r="117" spans="1:5" ht="27.75" customHeight="1" x14ac:dyDescent="0.25">
      <c r="A117" s="21" t="s">
        <v>163</v>
      </c>
      <c r="B117" s="16" t="s">
        <v>95</v>
      </c>
      <c r="C117" s="16"/>
      <c r="D117" s="21" t="s">
        <v>96</v>
      </c>
      <c r="E117" s="39">
        <v>4</v>
      </c>
    </row>
    <row r="118" spans="1:5" ht="27.75" customHeight="1" x14ac:dyDescent="0.25">
      <c r="A118" s="21" t="s">
        <v>164</v>
      </c>
      <c r="B118" s="16" t="s">
        <v>98</v>
      </c>
      <c r="C118" s="16"/>
      <c r="D118" s="21" t="s">
        <v>99</v>
      </c>
      <c r="E118" s="39">
        <v>0.76</v>
      </c>
    </row>
    <row r="119" spans="1:5" ht="27.75" customHeight="1" x14ac:dyDescent="0.25">
      <c r="A119" s="21" t="s">
        <v>165</v>
      </c>
      <c r="B119" s="16" t="s">
        <v>101</v>
      </c>
      <c r="C119" s="16"/>
      <c r="D119" s="21" t="s">
        <v>99</v>
      </c>
      <c r="E119" s="39">
        <v>0.76</v>
      </c>
    </row>
    <row r="120" spans="1:5" ht="27.75" customHeight="1" x14ac:dyDescent="0.25">
      <c r="A120" s="11" t="s">
        <v>166</v>
      </c>
      <c r="B120" s="20" t="s">
        <v>32</v>
      </c>
      <c r="C120" s="20"/>
      <c r="D120" s="11" t="s">
        <v>33</v>
      </c>
      <c r="E120" s="36">
        <v>6</v>
      </c>
    </row>
    <row r="121" spans="1:5" ht="27.75" customHeight="1" x14ac:dyDescent="0.25">
      <c r="A121" s="21" t="s">
        <v>167</v>
      </c>
      <c r="B121" s="22" t="s">
        <v>35</v>
      </c>
      <c r="C121" s="22"/>
      <c r="D121" s="21" t="s">
        <v>36</v>
      </c>
      <c r="E121" s="37">
        <v>12</v>
      </c>
    </row>
    <row r="122" spans="1:5" ht="27.75" customHeight="1" x14ac:dyDescent="0.25">
      <c r="A122" s="21" t="s">
        <v>168</v>
      </c>
      <c r="B122" s="22" t="s">
        <v>40</v>
      </c>
      <c r="C122" s="22"/>
      <c r="D122" s="21" t="s">
        <v>22</v>
      </c>
      <c r="E122" s="37">
        <v>36</v>
      </c>
    </row>
    <row r="123" spans="1:5" ht="27.75" customHeight="1" x14ac:dyDescent="0.25">
      <c r="A123" s="11" t="s">
        <v>169</v>
      </c>
      <c r="B123" s="12" t="s">
        <v>106</v>
      </c>
      <c r="C123" s="12"/>
      <c r="D123" s="11" t="s">
        <v>7</v>
      </c>
      <c r="E123" s="28">
        <v>12.12</v>
      </c>
    </row>
    <row r="124" spans="1:5" ht="27.75" customHeight="1" x14ac:dyDescent="0.25">
      <c r="A124" s="21" t="s">
        <v>170</v>
      </c>
      <c r="B124" s="16" t="s">
        <v>19</v>
      </c>
      <c r="C124" s="16"/>
      <c r="D124" s="21" t="s">
        <v>7</v>
      </c>
      <c r="E124" s="39">
        <f>E123*1.26</f>
        <v>15.271199999999999</v>
      </c>
    </row>
    <row r="125" spans="1:5" ht="27.75" customHeight="1" x14ac:dyDescent="0.25">
      <c r="A125" s="11" t="s">
        <v>171</v>
      </c>
      <c r="B125" s="12" t="s">
        <v>109</v>
      </c>
      <c r="C125" s="12"/>
      <c r="D125" s="11" t="s">
        <v>7</v>
      </c>
      <c r="E125" s="28">
        <v>1.21</v>
      </c>
    </row>
    <row r="126" spans="1:5" ht="27.75" customHeight="1" x14ac:dyDescent="0.25">
      <c r="A126" s="21" t="s">
        <v>172</v>
      </c>
      <c r="B126" s="22" t="s">
        <v>19</v>
      </c>
      <c r="C126" s="22"/>
      <c r="D126" s="21" t="s">
        <v>7</v>
      </c>
      <c r="E126" s="37">
        <f>E125*1.26</f>
        <v>1.5246</v>
      </c>
    </row>
    <row r="127" spans="1:5" ht="27.75" customHeight="1" x14ac:dyDescent="0.25">
      <c r="A127" s="11" t="s">
        <v>173</v>
      </c>
      <c r="B127" s="12" t="s">
        <v>112</v>
      </c>
      <c r="C127" s="12"/>
      <c r="D127" s="11" t="s">
        <v>26</v>
      </c>
      <c r="E127" s="28">
        <v>22.42</v>
      </c>
    </row>
    <row r="128" spans="1:5" ht="27.75" customHeight="1" x14ac:dyDescent="0.25">
      <c r="A128" s="11" t="s">
        <v>174</v>
      </c>
      <c r="B128" s="12" t="s">
        <v>114</v>
      </c>
      <c r="C128" s="12"/>
      <c r="D128" s="11" t="s">
        <v>53</v>
      </c>
      <c r="E128" s="28">
        <f>29.9*1.75</f>
        <v>52.324999999999996</v>
      </c>
    </row>
    <row r="129" spans="1:5" ht="75" x14ac:dyDescent="0.25">
      <c r="A129" s="11" t="s">
        <v>175</v>
      </c>
      <c r="B129" s="12" t="s">
        <v>62</v>
      </c>
      <c r="C129" s="12"/>
      <c r="D129" s="11" t="s">
        <v>53</v>
      </c>
      <c r="E129" s="28">
        <f>9.47+0.15+0.0414*6</f>
        <v>9.8684000000000012</v>
      </c>
    </row>
    <row r="130" spans="1:5" ht="27.75" customHeight="1" x14ac:dyDescent="0.25">
      <c r="A130" s="11" t="s">
        <v>176</v>
      </c>
      <c r="B130" s="12" t="s">
        <v>64</v>
      </c>
      <c r="C130" s="12"/>
      <c r="D130" s="11" t="s">
        <v>53</v>
      </c>
      <c r="E130" s="28">
        <f>63*0.08</f>
        <v>5.04</v>
      </c>
    </row>
    <row r="131" spans="1:5" ht="27.75" customHeight="1" x14ac:dyDescent="0.25">
      <c r="A131" s="27">
        <v>10</v>
      </c>
      <c r="B131" s="9" t="s">
        <v>177</v>
      </c>
      <c r="C131" s="10"/>
      <c r="D131" s="10"/>
      <c r="E131" s="35"/>
    </row>
    <row r="132" spans="1:5" ht="27.75" customHeight="1" x14ac:dyDescent="0.25">
      <c r="A132" s="11" t="s">
        <v>178</v>
      </c>
      <c r="B132" s="12" t="s">
        <v>60</v>
      </c>
      <c r="C132" s="12" t="s">
        <v>217</v>
      </c>
      <c r="D132" s="11" t="s">
        <v>53</v>
      </c>
      <c r="E132" s="28">
        <v>11.71</v>
      </c>
    </row>
    <row r="133" spans="1:5" ht="27.75" customHeight="1" x14ac:dyDescent="0.25">
      <c r="A133" s="11" t="s">
        <v>179</v>
      </c>
      <c r="B133" s="12" t="s">
        <v>68</v>
      </c>
      <c r="C133" s="12"/>
      <c r="D133" s="11" t="s">
        <v>7</v>
      </c>
      <c r="E133" s="28">
        <v>23.69</v>
      </c>
    </row>
    <row r="134" spans="1:5" ht="27.75" customHeight="1" x14ac:dyDescent="0.25">
      <c r="A134" s="11" t="s">
        <v>180</v>
      </c>
      <c r="B134" s="20" t="s">
        <v>14</v>
      </c>
      <c r="C134" s="20" t="s">
        <v>219</v>
      </c>
      <c r="D134" s="11" t="s">
        <v>15</v>
      </c>
      <c r="E134" s="36">
        <v>115.63</v>
      </c>
    </row>
    <row r="135" spans="1:5" ht="27.75" customHeight="1" x14ac:dyDescent="0.25">
      <c r="A135" s="11" t="s">
        <v>181</v>
      </c>
      <c r="B135" s="12" t="s">
        <v>17</v>
      </c>
      <c r="C135" s="12"/>
      <c r="D135" s="11" t="s">
        <v>7</v>
      </c>
      <c r="E135" s="28">
        <v>11.56</v>
      </c>
    </row>
    <row r="136" spans="1:5" ht="27.75" customHeight="1" x14ac:dyDescent="0.25">
      <c r="A136" s="21" t="s">
        <v>182</v>
      </c>
      <c r="B136" s="22" t="s">
        <v>72</v>
      </c>
      <c r="C136" s="22"/>
      <c r="D136" s="21" t="s">
        <v>7</v>
      </c>
      <c r="E136" s="37">
        <f>E135*1.26</f>
        <v>14.5656</v>
      </c>
    </row>
    <row r="137" spans="1:5" ht="27.75" customHeight="1" x14ac:dyDescent="0.25">
      <c r="A137" s="11" t="s">
        <v>183</v>
      </c>
      <c r="B137" s="12" t="s">
        <v>74</v>
      </c>
      <c r="C137" s="12" t="s">
        <v>220</v>
      </c>
      <c r="D137" s="11" t="s">
        <v>22</v>
      </c>
      <c r="E137" s="28">
        <v>47</v>
      </c>
    </row>
    <row r="138" spans="1:5" ht="27.75" customHeight="1" x14ac:dyDescent="0.25">
      <c r="A138" s="21" t="s">
        <v>184</v>
      </c>
      <c r="B138" s="22" t="s">
        <v>76</v>
      </c>
      <c r="C138" s="22"/>
      <c r="D138" s="21" t="s">
        <v>77</v>
      </c>
      <c r="E138" s="37">
        <v>1</v>
      </c>
    </row>
    <row r="139" spans="1:5" ht="27.75" customHeight="1" x14ac:dyDescent="0.25">
      <c r="A139" s="29" t="s">
        <v>185</v>
      </c>
      <c r="B139" s="30" t="s">
        <v>79</v>
      </c>
      <c r="C139" s="30"/>
      <c r="D139" s="29" t="s">
        <v>53</v>
      </c>
      <c r="E139" s="38">
        <v>9.4700000000000006</v>
      </c>
    </row>
    <row r="140" spans="1:5" ht="27.75" customHeight="1" x14ac:dyDescent="0.25">
      <c r="A140" s="21" t="s">
        <v>186</v>
      </c>
      <c r="B140" s="16" t="s">
        <v>81</v>
      </c>
      <c r="C140" s="16"/>
      <c r="D140" s="21" t="s">
        <v>77</v>
      </c>
      <c r="E140" s="39">
        <v>1</v>
      </c>
    </row>
    <row r="141" spans="1:5" ht="27.75" customHeight="1" x14ac:dyDescent="0.25">
      <c r="A141" s="11" t="s">
        <v>187</v>
      </c>
      <c r="B141" s="31" t="s">
        <v>83</v>
      </c>
      <c r="C141" s="31"/>
      <c r="D141" s="11" t="s">
        <v>22</v>
      </c>
      <c r="E141" s="28">
        <v>2</v>
      </c>
    </row>
    <row r="142" spans="1:5" ht="27.75" customHeight="1" x14ac:dyDescent="0.25">
      <c r="A142" s="21" t="s">
        <v>188</v>
      </c>
      <c r="B142" s="32" t="s">
        <v>85</v>
      </c>
      <c r="C142" s="32"/>
      <c r="D142" s="21" t="s">
        <v>22</v>
      </c>
      <c r="E142" s="40">
        <v>2</v>
      </c>
    </row>
    <row r="143" spans="1:5" ht="27.75" customHeight="1" x14ac:dyDescent="0.25">
      <c r="A143" s="11" t="s">
        <v>189</v>
      </c>
      <c r="B143" s="20" t="s">
        <v>87</v>
      </c>
      <c r="C143" s="20"/>
      <c r="D143" s="11" t="s">
        <v>22</v>
      </c>
      <c r="E143" s="36">
        <v>1</v>
      </c>
    </row>
    <row r="144" spans="1:5" ht="27.75" customHeight="1" x14ac:dyDescent="0.25">
      <c r="A144" s="21" t="s">
        <v>190</v>
      </c>
      <c r="B144" s="16" t="s">
        <v>89</v>
      </c>
      <c r="C144" s="16"/>
      <c r="D144" s="21" t="s">
        <v>22</v>
      </c>
      <c r="E144" s="39">
        <v>1</v>
      </c>
    </row>
    <row r="145" spans="1:5" ht="27.75" customHeight="1" x14ac:dyDescent="0.25">
      <c r="A145" s="21" t="s">
        <v>191</v>
      </c>
      <c r="B145" s="16" t="s">
        <v>91</v>
      </c>
      <c r="C145" s="16"/>
      <c r="D145" s="21" t="s">
        <v>36</v>
      </c>
      <c r="E145" s="39">
        <v>1</v>
      </c>
    </row>
    <row r="146" spans="1:5" ht="27.75" customHeight="1" x14ac:dyDescent="0.25">
      <c r="A146" s="21" t="s">
        <v>192</v>
      </c>
      <c r="B146" s="16" t="s">
        <v>93</v>
      </c>
      <c r="C146" s="16"/>
      <c r="D146" s="21" t="s">
        <v>22</v>
      </c>
      <c r="E146" s="39">
        <v>1</v>
      </c>
    </row>
    <row r="147" spans="1:5" ht="27.75" customHeight="1" x14ac:dyDescent="0.25">
      <c r="A147" s="21" t="s">
        <v>193</v>
      </c>
      <c r="B147" s="16" t="s">
        <v>95</v>
      </c>
      <c r="C147" s="16"/>
      <c r="D147" s="21" t="s">
        <v>96</v>
      </c>
      <c r="E147" s="39">
        <v>4</v>
      </c>
    </row>
    <row r="148" spans="1:5" ht="27.75" customHeight="1" x14ac:dyDescent="0.25">
      <c r="A148" s="21" t="s">
        <v>194</v>
      </c>
      <c r="B148" s="16" t="s">
        <v>98</v>
      </c>
      <c r="C148" s="16"/>
      <c r="D148" s="21" t="s">
        <v>99</v>
      </c>
      <c r="E148" s="39">
        <v>0.76</v>
      </c>
    </row>
    <row r="149" spans="1:5" ht="27.75" customHeight="1" x14ac:dyDescent="0.25">
      <c r="A149" s="21" t="s">
        <v>195</v>
      </c>
      <c r="B149" s="16" t="s">
        <v>101</v>
      </c>
      <c r="C149" s="16"/>
      <c r="D149" s="21" t="s">
        <v>99</v>
      </c>
      <c r="E149" s="39">
        <v>0.76</v>
      </c>
    </row>
    <row r="150" spans="1:5" ht="27.75" customHeight="1" x14ac:dyDescent="0.25">
      <c r="A150" s="11" t="s">
        <v>196</v>
      </c>
      <c r="B150" s="20" t="s">
        <v>32</v>
      </c>
      <c r="C150" s="20"/>
      <c r="D150" s="11" t="s">
        <v>33</v>
      </c>
      <c r="E150" s="36">
        <v>6</v>
      </c>
    </row>
    <row r="151" spans="1:5" ht="27.75" customHeight="1" x14ac:dyDescent="0.25">
      <c r="A151" s="21" t="s">
        <v>197</v>
      </c>
      <c r="B151" s="22" t="s">
        <v>35</v>
      </c>
      <c r="C151" s="22"/>
      <c r="D151" s="21" t="s">
        <v>36</v>
      </c>
      <c r="E151" s="37">
        <v>12</v>
      </c>
    </row>
    <row r="152" spans="1:5" ht="27.75" customHeight="1" x14ac:dyDescent="0.25">
      <c r="A152" s="21" t="s">
        <v>198</v>
      </c>
      <c r="B152" s="22" t="s">
        <v>40</v>
      </c>
      <c r="C152" s="22"/>
      <c r="D152" s="21" t="s">
        <v>22</v>
      </c>
      <c r="E152" s="37">
        <v>36</v>
      </c>
    </row>
    <row r="153" spans="1:5" ht="27.75" customHeight="1" x14ac:dyDescent="0.25">
      <c r="A153" s="11" t="s">
        <v>199</v>
      </c>
      <c r="B153" s="12" t="s">
        <v>106</v>
      </c>
      <c r="C153" s="12"/>
      <c r="D153" s="11" t="s">
        <v>7</v>
      </c>
      <c r="E153" s="28">
        <v>12.12</v>
      </c>
    </row>
    <row r="154" spans="1:5" ht="27.75" customHeight="1" x14ac:dyDescent="0.25">
      <c r="A154" s="21" t="s">
        <v>200</v>
      </c>
      <c r="B154" s="16" t="s">
        <v>19</v>
      </c>
      <c r="C154" s="16"/>
      <c r="D154" s="21" t="s">
        <v>7</v>
      </c>
      <c r="E154" s="39">
        <f>E153*1.26</f>
        <v>15.271199999999999</v>
      </c>
    </row>
    <row r="155" spans="1:5" ht="27.75" customHeight="1" x14ac:dyDescent="0.25">
      <c r="A155" s="11" t="s">
        <v>201</v>
      </c>
      <c r="B155" s="12" t="s">
        <v>109</v>
      </c>
      <c r="C155" s="12"/>
      <c r="D155" s="11" t="s">
        <v>7</v>
      </c>
      <c r="E155" s="28">
        <v>1.21</v>
      </c>
    </row>
    <row r="156" spans="1:5" ht="27.75" customHeight="1" x14ac:dyDescent="0.25">
      <c r="A156" s="21" t="s">
        <v>202</v>
      </c>
      <c r="B156" s="22" t="s">
        <v>19</v>
      </c>
      <c r="C156" s="22"/>
      <c r="D156" s="21" t="s">
        <v>7</v>
      </c>
      <c r="E156" s="37">
        <f>E155*1.26</f>
        <v>1.5246</v>
      </c>
    </row>
    <row r="157" spans="1:5" ht="27.75" customHeight="1" x14ac:dyDescent="0.25">
      <c r="A157" s="11" t="s">
        <v>203</v>
      </c>
      <c r="B157" s="12" t="s">
        <v>112</v>
      </c>
      <c r="C157" s="12"/>
      <c r="D157" s="11" t="s">
        <v>26</v>
      </c>
      <c r="E157" s="28">
        <v>22.42</v>
      </c>
    </row>
    <row r="158" spans="1:5" ht="27.75" customHeight="1" x14ac:dyDescent="0.25">
      <c r="A158" s="11" t="s">
        <v>204</v>
      </c>
      <c r="B158" s="12" t="s">
        <v>114</v>
      </c>
      <c r="C158" s="12"/>
      <c r="D158" s="11" t="s">
        <v>53</v>
      </c>
      <c r="E158" s="28">
        <f>23.7*1.75</f>
        <v>41.475000000000001</v>
      </c>
    </row>
    <row r="159" spans="1:5" ht="75" x14ac:dyDescent="0.25">
      <c r="A159" s="11" t="s">
        <v>205</v>
      </c>
      <c r="B159" s="12" t="s">
        <v>62</v>
      </c>
      <c r="C159" s="12"/>
      <c r="D159" s="11" t="s">
        <v>53</v>
      </c>
      <c r="E159" s="28">
        <f>9.47+0.15+0.0414*6</f>
        <v>9.8684000000000012</v>
      </c>
    </row>
    <row r="160" spans="1:5" ht="27.75" customHeight="1" x14ac:dyDescent="0.25">
      <c r="A160" s="11" t="s">
        <v>206</v>
      </c>
      <c r="B160" s="12" t="s">
        <v>64</v>
      </c>
      <c r="C160" s="12"/>
      <c r="D160" s="11" t="s">
        <v>53</v>
      </c>
      <c r="E160" s="28">
        <f>63*0.08</f>
        <v>5.04</v>
      </c>
    </row>
    <row r="161" spans="1:5" s="33" customFormat="1" ht="27.75" customHeight="1" x14ac:dyDescent="0.25">
      <c r="A161" s="41"/>
      <c r="B161" s="42" t="s">
        <v>207</v>
      </c>
      <c r="C161" s="42"/>
      <c r="D161" s="43"/>
      <c r="E161" s="44"/>
    </row>
  </sheetData>
  <mergeCells count="4">
    <mergeCell ref="A6:A9"/>
    <mergeCell ref="B6:B9"/>
    <mergeCell ref="D6:D9"/>
    <mergeCell ref="E6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 работу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2025-07-24T13:49:34Z</dcterms:created>
  <dcterms:modified xsi:type="dcterms:W3CDTF">2025-07-27T07:55:43Z</dcterms:modified>
</cp:coreProperties>
</file>