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3040" windowHeight="8952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H41" i="1" s="1"/>
  <c r="E41" i="1"/>
  <c r="F41" i="1" s="1"/>
  <c r="I41" i="1" s="1"/>
  <c r="G40" i="1"/>
  <c r="H40" i="1" s="1"/>
  <c r="E40" i="1"/>
  <c r="F40" i="1" s="1"/>
  <c r="I40" i="1" s="1"/>
  <c r="G39" i="1"/>
  <c r="H39" i="1" s="1"/>
  <c r="E39" i="1"/>
  <c r="F39" i="1" s="1"/>
  <c r="I39" i="1" s="1"/>
  <c r="G38" i="1"/>
  <c r="H38" i="1" s="1"/>
  <c r="E38" i="1"/>
  <c r="F38" i="1" s="1"/>
  <c r="I38" i="1" s="1"/>
  <c r="D38" i="1"/>
  <c r="G36" i="1"/>
  <c r="H36" i="1" s="1"/>
  <c r="E36" i="1"/>
  <c r="F36" i="1" s="1"/>
  <c r="I36" i="1" s="1"/>
  <c r="G35" i="1"/>
  <c r="H35" i="1" s="1"/>
  <c r="E35" i="1"/>
  <c r="F35" i="1" s="1"/>
  <c r="I35" i="1" s="1"/>
  <c r="G34" i="1"/>
  <c r="H34" i="1" s="1"/>
  <c r="E34" i="1"/>
  <c r="F34" i="1" s="1"/>
  <c r="I34" i="1" s="1"/>
  <c r="G33" i="1"/>
  <c r="H33" i="1" s="1"/>
  <c r="I33" i="1" s="1"/>
  <c r="F33" i="1"/>
  <c r="E33" i="1"/>
  <c r="G32" i="1"/>
  <c r="H32" i="1" s="1"/>
  <c r="F32" i="1"/>
  <c r="I32" i="1" s="1"/>
  <c r="E32" i="1"/>
  <c r="H31" i="1"/>
  <c r="G31" i="1"/>
  <c r="F31" i="1"/>
  <c r="I31" i="1" s="1"/>
  <c r="E31" i="1"/>
  <c r="H30" i="1"/>
  <c r="G30" i="1"/>
  <c r="E30" i="1"/>
  <c r="F30" i="1" s="1"/>
  <c r="I30" i="1" s="1"/>
  <c r="H29" i="1"/>
  <c r="G29" i="1"/>
  <c r="E29" i="1"/>
  <c r="F29" i="1" s="1"/>
  <c r="I29" i="1" s="1"/>
  <c r="G28" i="1"/>
  <c r="H28" i="1" s="1"/>
  <c r="E28" i="1"/>
  <c r="F28" i="1" s="1"/>
  <c r="G27" i="1"/>
  <c r="H27" i="1" s="1"/>
  <c r="E27" i="1"/>
  <c r="F27" i="1" s="1"/>
  <c r="I27" i="1" s="1"/>
  <c r="G26" i="1"/>
  <c r="H26" i="1" s="1"/>
  <c r="E26" i="1"/>
  <c r="F26" i="1" s="1"/>
  <c r="I26" i="1" s="1"/>
  <c r="G25" i="1"/>
  <c r="H25" i="1" s="1"/>
  <c r="I25" i="1" s="1"/>
  <c r="F25" i="1"/>
  <c r="E25" i="1"/>
  <c r="G24" i="1"/>
  <c r="H24" i="1" s="1"/>
  <c r="F24" i="1"/>
  <c r="E24" i="1"/>
  <c r="H23" i="1"/>
  <c r="G23" i="1"/>
  <c r="F23" i="1"/>
  <c r="I23" i="1" s="1"/>
  <c r="E23" i="1"/>
  <c r="H22" i="1"/>
  <c r="G22" i="1"/>
  <c r="E22" i="1"/>
  <c r="F22" i="1" s="1"/>
  <c r="I22" i="1" s="1"/>
  <c r="E21" i="1"/>
  <c r="F21" i="1" s="1"/>
  <c r="I21" i="1" s="1"/>
  <c r="F20" i="1"/>
  <c r="I20" i="1" s="1"/>
  <c r="E20" i="1"/>
  <c r="F19" i="1"/>
  <c r="I19" i="1" s="1"/>
  <c r="E19" i="1"/>
  <c r="E17" i="1"/>
  <c r="F17" i="1" s="1"/>
  <c r="I17" i="1" s="1"/>
  <c r="E16" i="1"/>
  <c r="F16" i="1" s="1"/>
  <c r="I16" i="1" s="1"/>
  <c r="E14" i="1"/>
  <c r="F14" i="1" s="1"/>
  <c r="I14" i="1" s="1"/>
  <c r="E13" i="1"/>
  <c r="F13" i="1" s="1"/>
  <c r="F42" i="1" l="1"/>
  <c r="I13" i="1"/>
  <c r="I24" i="1"/>
  <c r="H42" i="1"/>
  <c r="I28" i="1"/>
  <c r="I42" i="1" s="1"/>
</calcChain>
</file>

<file path=xl/sharedStrings.xml><?xml version="1.0" encoding="utf-8"?>
<sst xmlns="http://schemas.openxmlformats.org/spreadsheetml/2006/main" count="72" uniqueCount="47">
  <si>
    <t>Приложение к письму от _____ №____</t>
  </si>
  <si>
    <t>№ п/п</t>
  </si>
  <si>
    <t>Наименование материалов</t>
  </si>
  <si>
    <t>Ед.изм</t>
  </si>
  <si>
    <t>Кол-во</t>
  </si>
  <si>
    <t>ООО "КиК"</t>
  </si>
  <si>
    <t>Стоимость работ</t>
  </si>
  <si>
    <t>Стоимость материалов</t>
  </si>
  <si>
    <t>Цена за единицу с НДС</t>
  </si>
  <si>
    <t>ИТОГО с НДС</t>
  </si>
  <si>
    <t>с НДС</t>
  </si>
  <si>
    <t>Демонтаж СП114 с путями примыкания (67 м) и строительством пути (37,5 м) взамен демонтируемого СП114</t>
  </si>
  <si>
    <t>Демонтаж путей примыкания к СП114 (67 м)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</si>
  <si>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</si>
  <si>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</si>
  <si>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</si>
  <si>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</si>
  <si>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Демонтаж СП114 1/9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</si>
  <si>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</si>
  <si>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</si>
  <si>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т</t>
  </si>
  <si>
    <t>Строительство пути (37,5 м) взамен демонтируемого СП114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</si>
  <si>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</si>
  <si>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</si>
  <si>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</si>
  <si>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</si>
  <si>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</si>
  <si>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</si>
  <si>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</si>
  <si>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 xml:space="preserve">Шпала ж.б в сборе со скреплением КБ65 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</si>
  <si>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</si>
  <si>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</si>
  <si>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</si>
  <si>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</si>
  <si>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</si>
  <si>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</si>
  <si>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</si>
  <si>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</si>
  <si>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</si>
  <si>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</si>
  <si>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</si>
  <si>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Прочие работы</t>
  </si>
  <si>
    <t>Погрузка  и перевозка до 2 х км. загрезнённого щебня,  грунта и мусора в самосвалы механизированным способом</t>
  </si>
  <si>
    <t>Утилизация грунта на полигон</t>
  </si>
  <si>
    <t>Погрузка и перевозка до 2 х км.  демонтированного стр.перевода,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</si>
  <si>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и брусьев в грузовые автомобили механизированным способом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</si>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</sst>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166" fontId="0" fillId="0" borderId="0" xfId="1" applyNumberFormat="1" applyFont="1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43" fontId="6" fillId="3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5" fillId="4" borderId="1" xfId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166" fontId="5" fillId="4" borderId="1" xfId="1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5" fillId="0" borderId="1" xfId="1" applyNumberFormat="1" applyFont="1" applyFill="1" applyBorder="1" applyAlignment="1">
      <alignment vertical="center" wrapText="1"/>
    </xf>
    <xf numFmtId="0" fontId="5" fillId="4" borderId="1" xfId="3" applyFont="1" applyFill="1" applyBorder="1" applyAlignment="1">
      <alignment vertical="center" wrapText="1"/>
    </xf>
    <xf numFmtId="0" fontId="5" fillId="4" borderId="1" xfId="3" applyFont="1" applyFill="1" applyBorder="1" applyAlignment="1">
      <alignment horizontal="center" vertical="center" wrapText="1"/>
    </xf>
    <xf numFmtId="166" fontId="5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1" xfId="3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166" fontId="0" fillId="0" borderId="1" xfId="1" applyNumberFormat="1" applyFont="1" applyBorder="1" applyAlignment="1">
      <alignment vertical="center" wrapText="1"/>
    </xf>
    <xf numFmtId="0" fontId="0" fillId="0" borderId="0" xfId="0" applyAlignment="1">
      <alignment horizontal="center" wrapText="1"/>
    </xf>
  </cellXfs>
  <cellStyles count="4">
    <cellStyle name="ЛокСмМТСН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44;&#1062;%20&#1079;&#1072;&#1084;&#1077;&#1085;&#1072;%20&#1089;&#1090;&#1088;.&#1087;&#1077;&#1088;&#1077;&#1074;&#1086;&#1076;&#1072;%20114%20&#1085;&#1072;%20&#1087;&#1091;&#1090;&#1100;%2019.02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СМР+мат пред "/>
      <sheetName val="СМР+мат 11.04"/>
      <sheetName val="вход-выход"/>
      <sheetName val="для заказчика"/>
      <sheetName val="Лист1"/>
    </sheetNames>
    <sheetDataSet>
      <sheetData sheetId="0"/>
      <sheetData sheetId="1"/>
      <sheetData sheetId="2"/>
      <sheetData sheetId="3">
        <row r="13">
          <cell r="J13">
            <v>2808</v>
          </cell>
        </row>
        <row r="14">
          <cell r="J14">
            <v>3088.4879999999998</v>
          </cell>
        </row>
        <row r="16">
          <cell r="J16">
            <v>2808</v>
          </cell>
        </row>
        <row r="17">
          <cell r="J17">
            <v>13629.72</v>
          </cell>
        </row>
        <row r="19">
          <cell r="J19">
            <v>2542.8000000000002</v>
          </cell>
        </row>
        <row r="20">
          <cell r="J20">
            <v>158.34</v>
          </cell>
        </row>
        <row r="21">
          <cell r="J21">
            <v>4015.0344</v>
          </cell>
        </row>
        <row r="22">
          <cell r="J22">
            <v>0</v>
          </cell>
          <cell r="L22">
            <v>7488</v>
          </cell>
        </row>
        <row r="23">
          <cell r="J23">
            <v>3369.6</v>
          </cell>
          <cell r="L23">
            <v>0</v>
          </cell>
        </row>
        <row r="24">
          <cell r="J24">
            <v>0</v>
          </cell>
          <cell r="L24">
            <v>7150</v>
          </cell>
        </row>
        <row r="30">
          <cell r="J30">
            <v>2995.2000000000003</v>
          </cell>
          <cell r="L30">
            <v>0</v>
          </cell>
        </row>
        <row r="31">
          <cell r="J31">
            <v>0</v>
          </cell>
          <cell r="L31">
            <v>197600</v>
          </cell>
        </row>
        <row r="32">
          <cell r="J32">
            <v>1747.2</v>
          </cell>
          <cell r="L32">
            <v>0</v>
          </cell>
        </row>
        <row r="33">
          <cell r="J33">
            <v>2065.44</v>
          </cell>
          <cell r="L33">
            <v>0</v>
          </cell>
        </row>
        <row r="34">
          <cell r="J34">
            <v>0</v>
          </cell>
          <cell r="L34">
            <v>10374</v>
          </cell>
        </row>
        <row r="35">
          <cell r="J35">
            <v>0</v>
          </cell>
          <cell r="L35">
            <v>20436</v>
          </cell>
        </row>
        <row r="36">
          <cell r="J36">
            <v>0</v>
          </cell>
          <cell r="L36">
            <v>358.8</v>
          </cell>
        </row>
        <row r="37">
          <cell r="J37">
            <v>3015.7920000000004</v>
          </cell>
          <cell r="L37">
            <v>0</v>
          </cell>
        </row>
        <row r="38">
          <cell r="J38">
            <v>0</v>
          </cell>
          <cell r="L38">
            <v>7488</v>
          </cell>
        </row>
        <row r="39">
          <cell r="J39">
            <v>2261.8440000000001</v>
          </cell>
          <cell r="L39">
            <v>0</v>
          </cell>
        </row>
        <row r="40">
          <cell r="J40">
            <v>0</v>
          </cell>
          <cell r="L40">
            <v>7488</v>
          </cell>
        </row>
        <row r="41">
          <cell r="J41">
            <v>1474.6679999999999</v>
          </cell>
          <cell r="L41">
            <v>0</v>
          </cell>
        </row>
        <row r="43">
          <cell r="J43">
            <v>1092</v>
          </cell>
          <cell r="L43">
            <v>0</v>
          </cell>
        </row>
        <row r="44">
          <cell r="J44">
            <v>1778.4</v>
          </cell>
          <cell r="L44">
            <v>0</v>
          </cell>
        </row>
        <row r="45">
          <cell r="J45">
            <v>1778.4</v>
          </cell>
          <cell r="L45">
            <v>0</v>
          </cell>
        </row>
        <row r="46">
          <cell r="J46">
            <v>1778.4</v>
          </cell>
          <cell r="L46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F12" sqref="F12"/>
    </sheetView>
  </sheetViews>
  <sheetFormatPr defaultColWidth="8.88671875" defaultRowHeight="14.4" x14ac:dyDescent="0.3"/>
  <cols>
    <col min="1" max="1" width="9.44140625" style="1" customWidth="1"/>
    <col min="2" max="2" width="65.109375" style="1" customWidth="1"/>
    <col min="3" max="3" width="9.33203125" style="2" customWidth="1"/>
    <col min="4" max="4" width="10.109375" style="3" bestFit="1" customWidth="1"/>
    <col min="5" max="5" width="15.109375" style="1" customWidth="1"/>
    <col min="6" max="6" width="17.109375" style="4" customWidth="1"/>
    <col min="7" max="7" width="16.109375" style="4" customWidth="1"/>
    <col min="8" max="9" width="17.109375" style="1" customWidth="1"/>
    <col min="10" max="10" width="8.88671875" style="1"/>
    <col min="11" max="11" width="10.6640625" style="1" bestFit="1" customWidth="1"/>
    <col min="12" max="16384" width="8.88671875" style="1"/>
  </cols>
  <sheetData>
    <row r="1" spans="1:9" ht="15" customHeight="1" x14ac:dyDescent="0.3">
      <c r="H1" s="5" t="s">
        <v>0</v>
      </c>
      <c r="I1" s="5"/>
    </row>
    <row r="6" spans="1:9" ht="14.4" customHeight="1" x14ac:dyDescent="0.3">
      <c r="A6" s="6" t="s">
        <v>1</v>
      </c>
      <c r="B6" s="7" t="s">
        <v>2</v>
      </c>
      <c r="C6" s="7" t="s">
        <v>3</v>
      </c>
      <c r="D6" s="8" t="s">
        <v>4</v>
      </c>
      <c r="E6" s="7" t="s">
        <v>5</v>
      </c>
      <c r="F6" s="7"/>
      <c r="G6" s="7"/>
      <c r="H6" s="7"/>
      <c r="I6" s="7"/>
    </row>
    <row r="7" spans="1:9" ht="14.4" customHeight="1" x14ac:dyDescent="0.3">
      <c r="A7" s="6"/>
      <c r="B7" s="7"/>
      <c r="C7" s="7"/>
      <c r="D7" s="8"/>
      <c r="E7" s="7"/>
      <c r="F7" s="7"/>
      <c r="G7" s="7"/>
      <c r="H7" s="7"/>
      <c r="I7" s="7"/>
    </row>
    <row r="8" spans="1:9" ht="27.75" customHeight="1" x14ac:dyDescent="0.3">
      <c r="A8" s="6"/>
      <c r="B8" s="7"/>
      <c r="C8" s="7"/>
      <c r="D8" s="8"/>
      <c r="E8" s="7" t="s">
        <v>6</v>
      </c>
      <c r="F8" s="7"/>
      <c r="G8" s="7" t="s">
        <v>7</v>
      </c>
      <c r="H8" s="7"/>
      <c r="I8" s="9"/>
    </row>
    <row r="9" spans="1:9" ht="56.1" customHeight="1" x14ac:dyDescent="0.3">
      <c r="A9" s="6"/>
      <c r="B9" s="7"/>
      <c r="C9" s="7"/>
      <c r="D9" s="8"/>
      <c r="E9" s="10" t="s">
        <v>8</v>
      </c>
      <c r="F9" s="11" t="s">
        <v>9</v>
      </c>
      <c r="G9" s="10" t="s">
        <v>8</v>
      </c>
      <c r="H9" s="11" t="s">
        <v>9</v>
      </c>
      <c r="I9" s="10" t="s">
        <v>10</v>
      </c>
    </row>
    <row r="10" spans="1:9" x14ac:dyDescent="0.3">
      <c r="A10" s="12">
        <v>1</v>
      </c>
      <c r="B10" s="13">
        <v>2</v>
      </c>
      <c r="C10" s="13">
        <v>3</v>
      </c>
      <c r="D10" s="14">
        <v>4</v>
      </c>
      <c r="E10" s="13">
        <v>5</v>
      </c>
      <c r="F10" s="13">
        <v>7</v>
      </c>
      <c r="G10" s="13">
        <v>8</v>
      </c>
      <c r="H10" s="13">
        <v>10</v>
      </c>
      <c r="I10" s="13">
        <v>12</v>
      </c>
    </row>
    <row r="11" spans="1:9" ht="30.75" customHeight="1" x14ac:dyDescent="0.3">
      <c r="A11" s="15" t="s">
        <v>11</v>
      </c>
      <c r="B11" s="15"/>
      <c r="C11" s="15"/>
      <c r="D11" s="15"/>
      <c r="E11" s="16"/>
      <c r="F11" s="16"/>
      <c r="G11" s="16"/>
      <c r="H11" s="16"/>
      <c r="I11" s="16"/>
    </row>
    <row r="12" spans="1:9" ht="32.25" customHeight="1" x14ac:dyDescent="0.3">
      <c r="A12" s="16"/>
      <c r="B12" s="16" t="s">
        <v>12</v>
      </c>
      <c r="C12" s="16"/>
      <c r="D12" s="16"/>
      <c r="E12" s="16"/>
      <c r="F12" s="16"/>
      <c r="G12" s="16"/>
      <c r="H12" s="16"/>
      <c r="I12" s="16"/>
    </row>
    <row r="13" spans="1:9" ht="27.75" customHeight="1" x14ac:dyDescent="0.3">
      <c r="A13" s="17"/>
      <c r="B13" s="18" t="s">
        <v>13</v>
      </c>
      <c r="C13" s="19" t="s">
        <v>14</v>
      </c>
      <c r="D13" s="20">
        <v>26.8</v>
      </c>
      <c r="E13" s="21">
        <f>'[1]вход-выход'!J13</f>
        <v>2808</v>
      </c>
      <c r="F13" s="22">
        <f>E13*D13</f>
        <v>75254.400000000009</v>
      </c>
      <c r="G13" s="23"/>
      <c r="H13" s="24"/>
      <c r="I13" s="22">
        <f>F13+H13</f>
        <v>75254.400000000009</v>
      </c>
    </row>
    <row r="14" spans="1:9" ht="27.75" customHeight="1" x14ac:dyDescent="0.3">
      <c r="A14" s="17"/>
      <c r="B14" s="18" t="s">
        <v>15</v>
      </c>
      <c r="C14" s="19" t="s">
        <v>16</v>
      </c>
      <c r="D14" s="20">
        <v>67</v>
      </c>
      <c r="E14" s="21">
        <f>'[1]вход-выход'!J14</f>
        <v>3088.4879999999998</v>
      </c>
      <c r="F14" s="22">
        <f>E14*D14</f>
        <v>206928.696</v>
      </c>
      <c r="G14" s="23"/>
      <c r="H14" s="24"/>
      <c r="I14" s="22">
        <f>F14+H14</f>
        <v>206928.696</v>
      </c>
    </row>
    <row r="15" spans="1:9" ht="24" customHeight="1" x14ac:dyDescent="0.3">
      <c r="A15" s="25"/>
      <c r="B15" s="25" t="s">
        <v>17</v>
      </c>
      <c r="C15" s="25"/>
      <c r="D15" s="25"/>
      <c r="E15" s="25"/>
      <c r="F15" s="25"/>
      <c r="G15" s="25"/>
      <c r="H15" s="25"/>
      <c r="I15" s="25"/>
    </row>
    <row r="16" spans="1:9" ht="32.25" customHeight="1" x14ac:dyDescent="0.3">
      <c r="A16" s="17"/>
      <c r="B16" s="18" t="s">
        <v>18</v>
      </c>
      <c r="C16" s="19" t="s">
        <v>14</v>
      </c>
      <c r="D16" s="26">
        <v>20.309999999999999</v>
      </c>
      <c r="E16" s="21">
        <f>'[1]вход-выход'!J16</f>
        <v>2808</v>
      </c>
      <c r="F16" s="22">
        <f>E16*D16</f>
        <v>57030.479999999996</v>
      </c>
      <c r="G16" s="23"/>
      <c r="H16" s="24"/>
      <c r="I16" s="22">
        <f>F16+H16</f>
        <v>57030.479999999996</v>
      </c>
    </row>
    <row r="17" spans="1:9" ht="31.5" customHeight="1" x14ac:dyDescent="0.3">
      <c r="A17" s="17"/>
      <c r="B17" s="18" t="s">
        <v>19</v>
      </c>
      <c r="C17" s="19" t="s">
        <v>20</v>
      </c>
      <c r="D17" s="26">
        <v>11.5</v>
      </c>
      <c r="E17" s="27">
        <f>'[1]вход-выход'!J17</f>
        <v>13629.72</v>
      </c>
      <c r="F17" s="22">
        <f>E17*D17</f>
        <v>156741.78</v>
      </c>
      <c r="G17" s="23"/>
      <c r="H17" s="24"/>
      <c r="I17" s="22">
        <f>F17+H17</f>
        <v>156741.78</v>
      </c>
    </row>
    <row r="18" spans="1:9" ht="24" customHeight="1" x14ac:dyDescent="0.3">
      <c r="A18" s="16"/>
      <c r="B18" s="16" t="s">
        <v>21</v>
      </c>
      <c r="C18" s="16"/>
      <c r="D18" s="16"/>
      <c r="E18" s="16"/>
      <c r="F18" s="16"/>
      <c r="G18" s="16"/>
      <c r="H18" s="16"/>
      <c r="I18" s="16"/>
    </row>
    <row r="19" spans="1:9" ht="27.75" customHeight="1" x14ac:dyDescent="0.3">
      <c r="A19" s="17"/>
      <c r="B19" s="18" t="s">
        <v>22</v>
      </c>
      <c r="C19" s="19" t="s">
        <v>14</v>
      </c>
      <c r="D19" s="20">
        <v>3.75</v>
      </c>
      <c r="E19" s="21">
        <f>'[1]вход-выход'!J19</f>
        <v>2542.8000000000002</v>
      </c>
      <c r="F19" s="22">
        <f t="shared" ref="F19:F36" si="0">E19*D19</f>
        <v>9535.5</v>
      </c>
      <c r="G19" s="23"/>
      <c r="H19" s="24"/>
      <c r="I19" s="22">
        <f t="shared" ref="I19:I36" si="1">F19+H19</f>
        <v>9535.5</v>
      </c>
    </row>
    <row r="20" spans="1:9" ht="27.75" customHeight="1" x14ac:dyDescent="0.3">
      <c r="A20" s="17"/>
      <c r="B20" s="18" t="s">
        <v>23</v>
      </c>
      <c r="C20" s="19" t="s">
        <v>24</v>
      </c>
      <c r="D20" s="26">
        <v>150</v>
      </c>
      <c r="E20" s="21">
        <f>'[1]вход-выход'!J20</f>
        <v>158.34</v>
      </c>
      <c r="F20" s="22">
        <f t="shared" si="0"/>
        <v>23751</v>
      </c>
      <c r="G20" s="23"/>
      <c r="H20" s="24"/>
      <c r="I20" s="22">
        <f t="shared" si="1"/>
        <v>23751</v>
      </c>
    </row>
    <row r="21" spans="1:9" ht="27.75" customHeight="1" x14ac:dyDescent="0.3">
      <c r="A21" s="17"/>
      <c r="B21" s="18" t="s">
        <v>25</v>
      </c>
      <c r="C21" s="19" t="s">
        <v>14</v>
      </c>
      <c r="D21" s="20">
        <v>15</v>
      </c>
      <c r="E21" s="21">
        <f>'[1]вход-выход'!J21</f>
        <v>4015.0344</v>
      </c>
      <c r="F21" s="22">
        <f t="shared" si="0"/>
        <v>60225.516000000003</v>
      </c>
      <c r="G21" s="23"/>
      <c r="H21" s="24"/>
      <c r="I21" s="22">
        <f t="shared" si="1"/>
        <v>60225.516000000003</v>
      </c>
    </row>
    <row r="22" spans="1:9" ht="27.75" customHeight="1" x14ac:dyDescent="0.3">
      <c r="A22" s="28"/>
      <c r="B22" s="29" t="s">
        <v>26</v>
      </c>
      <c r="C22" s="30" t="s">
        <v>14</v>
      </c>
      <c r="D22" s="31">
        <v>18.899999999999999</v>
      </c>
      <c r="E22" s="31">
        <f>'[1]вход-выход'!J22</f>
        <v>0</v>
      </c>
      <c r="F22" s="32">
        <f t="shared" si="0"/>
        <v>0</v>
      </c>
      <c r="G22" s="32">
        <f>'[1]вход-выход'!L22</f>
        <v>7488</v>
      </c>
      <c r="H22" s="32">
        <f t="shared" ref="H22:H36" si="2">G22*D22</f>
        <v>141523.19999999998</v>
      </c>
      <c r="I22" s="32">
        <f t="shared" si="1"/>
        <v>141523.19999999998</v>
      </c>
    </row>
    <row r="23" spans="1:9" ht="27.75" customHeight="1" x14ac:dyDescent="0.3">
      <c r="A23" s="17"/>
      <c r="B23" s="18" t="s">
        <v>27</v>
      </c>
      <c r="C23" s="19" t="s">
        <v>28</v>
      </c>
      <c r="D23" s="33">
        <v>69</v>
      </c>
      <c r="E23" s="21">
        <f>'[1]вход-выход'!J23</f>
        <v>3369.6</v>
      </c>
      <c r="F23" s="22">
        <f t="shared" si="0"/>
        <v>232502.39999999999</v>
      </c>
      <c r="G23" s="23">
        <f>'[1]вход-выход'!L23</f>
        <v>0</v>
      </c>
      <c r="H23" s="24">
        <f t="shared" si="2"/>
        <v>0</v>
      </c>
      <c r="I23" s="22">
        <f t="shared" si="1"/>
        <v>232502.39999999999</v>
      </c>
    </row>
    <row r="24" spans="1:9" ht="27.75" customHeight="1" x14ac:dyDescent="0.3">
      <c r="A24" s="28"/>
      <c r="B24" s="29" t="s">
        <v>29</v>
      </c>
      <c r="C24" s="30" t="s">
        <v>28</v>
      </c>
      <c r="D24" s="31">
        <v>69</v>
      </c>
      <c r="E24" s="31">
        <f>'[1]вход-выход'!J24</f>
        <v>0</v>
      </c>
      <c r="F24" s="32">
        <f t="shared" si="0"/>
        <v>0</v>
      </c>
      <c r="G24" s="32">
        <f>'[1]вход-выход'!L24</f>
        <v>7150</v>
      </c>
      <c r="H24" s="32">
        <f t="shared" si="2"/>
        <v>493350</v>
      </c>
      <c r="I24" s="32">
        <f t="shared" si="1"/>
        <v>493350</v>
      </c>
    </row>
    <row r="25" spans="1:9" ht="27.75" customHeight="1" x14ac:dyDescent="0.3">
      <c r="A25" s="17"/>
      <c r="B25" s="18" t="s">
        <v>30</v>
      </c>
      <c r="C25" s="19" t="s">
        <v>16</v>
      </c>
      <c r="D25" s="20">
        <v>37.5</v>
      </c>
      <c r="E25" s="21">
        <f>'[1]вход-выход'!J30</f>
        <v>2995.2000000000003</v>
      </c>
      <c r="F25" s="22">
        <f t="shared" si="0"/>
        <v>112320.00000000001</v>
      </c>
      <c r="G25" s="23">
        <f>'[1]вход-выход'!L30</f>
        <v>0</v>
      </c>
      <c r="H25" s="24">
        <f t="shared" si="2"/>
        <v>0</v>
      </c>
      <c r="I25" s="22">
        <f t="shared" si="1"/>
        <v>112320.00000000001</v>
      </c>
    </row>
    <row r="26" spans="1:9" ht="27.75" customHeight="1" x14ac:dyDescent="0.3">
      <c r="A26" s="28"/>
      <c r="B26" s="29" t="s">
        <v>31</v>
      </c>
      <c r="C26" s="30" t="s">
        <v>28</v>
      </c>
      <c r="D26" s="34">
        <v>6</v>
      </c>
      <c r="E26" s="31">
        <f>'[1]вход-выход'!J31</f>
        <v>0</v>
      </c>
      <c r="F26" s="32">
        <f t="shared" si="0"/>
        <v>0</v>
      </c>
      <c r="G26" s="32">
        <f>'[1]вход-выход'!L31</f>
        <v>197600</v>
      </c>
      <c r="H26" s="32">
        <f t="shared" si="2"/>
        <v>1185600</v>
      </c>
      <c r="I26" s="32">
        <f t="shared" si="1"/>
        <v>1185600</v>
      </c>
    </row>
    <row r="27" spans="1:9" ht="27.75" customHeight="1" x14ac:dyDescent="0.3">
      <c r="A27" s="35"/>
      <c r="B27" s="36" t="s">
        <v>32</v>
      </c>
      <c r="C27" s="37" t="s">
        <v>28</v>
      </c>
      <c r="D27" s="38">
        <v>6</v>
      </c>
      <c r="E27" s="21">
        <f>'[1]вход-выход'!J32</f>
        <v>1747.2</v>
      </c>
      <c r="F27" s="22">
        <f t="shared" si="0"/>
        <v>10483.200000000001</v>
      </c>
      <c r="G27" s="23">
        <f>'[1]вход-выход'!L32</f>
        <v>0</v>
      </c>
      <c r="H27" s="24">
        <f t="shared" si="2"/>
        <v>0</v>
      </c>
      <c r="I27" s="22">
        <f t="shared" si="1"/>
        <v>10483.200000000001</v>
      </c>
    </row>
    <row r="28" spans="1:9" ht="27.75" customHeight="1" x14ac:dyDescent="0.3">
      <c r="A28" s="17"/>
      <c r="B28" s="18" t="s">
        <v>33</v>
      </c>
      <c r="C28" s="19" t="s">
        <v>34</v>
      </c>
      <c r="D28" s="33">
        <v>8</v>
      </c>
      <c r="E28" s="21">
        <f>'[1]вход-выход'!J33</f>
        <v>2065.44</v>
      </c>
      <c r="F28" s="22">
        <f t="shared" si="0"/>
        <v>16523.52</v>
      </c>
      <c r="G28" s="23">
        <f>'[1]вход-выход'!L33</f>
        <v>0</v>
      </c>
      <c r="H28" s="24">
        <f t="shared" si="2"/>
        <v>0</v>
      </c>
      <c r="I28" s="22">
        <f t="shared" si="1"/>
        <v>16523.52</v>
      </c>
    </row>
    <row r="29" spans="1:9" ht="27.75" customHeight="1" x14ac:dyDescent="0.3">
      <c r="A29" s="28"/>
      <c r="B29" s="39" t="s">
        <v>35</v>
      </c>
      <c r="C29" s="40" t="s">
        <v>28</v>
      </c>
      <c r="D29" s="41">
        <v>8</v>
      </c>
      <c r="E29" s="31">
        <f>'[1]вход-выход'!J34</f>
        <v>0</v>
      </c>
      <c r="F29" s="32">
        <f t="shared" si="0"/>
        <v>0</v>
      </c>
      <c r="G29" s="32">
        <f>'[1]вход-выход'!L34</f>
        <v>10374</v>
      </c>
      <c r="H29" s="31">
        <f t="shared" si="2"/>
        <v>82992</v>
      </c>
      <c r="I29" s="32">
        <f t="shared" si="1"/>
        <v>82992</v>
      </c>
    </row>
    <row r="30" spans="1:9" ht="27.75" customHeight="1" x14ac:dyDescent="0.3">
      <c r="A30" s="28"/>
      <c r="B30" s="39" t="s">
        <v>36</v>
      </c>
      <c r="C30" s="40" t="s">
        <v>34</v>
      </c>
      <c r="D30" s="41">
        <v>8</v>
      </c>
      <c r="E30" s="31">
        <f>'[1]вход-выход'!J35</f>
        <v>0</v>
      </c>
      <c r="F30" s="32">
        <f t="shared" si="0"/>
        <v>0</v>
      </c>
      <c r="G30" s="32">
        <f>'[1]вход-выход'!L35</f>
        <v>20436</v>
      </c>
      <c r="H30" s="31">
        <f t="shared" si="2"/>
        <v>163488</v>
      </c>
      <c r="I30" s="32">
        <f t="shared" si="1"/>
        <v>163488</v>
      </c>
    </row>
    <row r="31" spans="1:9" ht="27.75" customHeight="1" x14ac:dyDescent="0.3">
      <c r="A31" s="28"/>
      <c r="B31" s="42" t="s">
        <v>37</v>
      </c>
      <c r="C31" s="30" t="s">
        <v>28</v>
      </c>
      <c r="D31" s="34">
        <v>48</v>
      </c>
      <c r="E31" s="31">
        <f>'[1]вход-выход'!J36</f>
        <v>0</v>
      </c>
      <c r="F31" s="32">
        <f t="shared" si="0"/>
        <v>0</v>
      </c>
      <c r="G31" s="32">
        <f>'[1]вход-выход'!L36</f>
        <v>358.8</v>
      </c>
      <c r="H31" s="32">
        <f t="shared" si="2"/>
        <v>17222.400000000001</v>
      </c>
      <c r="I31" s="32">
        <f t="shared" si="1"/>
        <v>17222.400000000001</v>
      </c>
    </row>
    <row r="32" spans="1:9" ht="27.75" customHeight="1" x14ac:dyDescent="0.3">
      <c r="A32" s="17"/>
      <c r="B32" s="18" t="s">
        <v>38</v>
      </c>
      <c r="C32" s="19" t="s">
        <v>14</v>
      </c>
      <c r="D32" s="20">
        <v>19.149999999999999</v>
      </c>
      <c r="E32" s="21">
        <f>'[1]вход-выход'!J37</f>
        <v>3015.7920000000004</v>
      </c>
      <c r="F32" s="22">
        <f t="shared" si="0"/>
        <v>57752.416800000006</v>
      </c>
      <c r="G32" s="23">
        <f>'[1]вход-выход'!L37</f>
        <v>0</v>
      </c>
      <c r="H32" s="24">
        <f t="shared" si="2"/>
        <v>0</v>
      </c>
      <c r="I32" s="22">
        <f t="shared" si="1"/>
        <v>57752.416800000006</v>
      </c>
    </row>
    <row r="33" spans="1:9" ht="27.75" customHeight="1" x14ac:dyDescent="0.3">
      <c r="A33" s="28"/>
      <c r="B33" s="29" t="s">
        <v>26</v>
      </c>
      <c r="C33" s="30" t="s">
        <v>14</v>
      </c>
      <c r="D33" s="31">
        <v>24.128999999999998</v>
      </c>
      <c r="E33" s="31">
        <f>'[1]вход-выход'!J38</f>
        <v>0</v>
      </c>
      <c r="F33" s="32">
        <f t="shared" si="0"/>
        <v>0</v>
      </c>
      <c r="G33" s="32">
        <f>'[1]вход-выход'!L38</f>
        <v>7488</v>
      </c>
      <c r="H33" s="32">
        <f t="shared" si="2"/>
        <v>180677.95199999999</v>
      </c>
      <c r="I33" s="32">
        <f t="shared" si="1"/>
        <v>180677.95199999999</v>
      </c>
    </row>
    <row r="34" spans="1:9" ht="27.75" customHeight="1" x14ac:dyDescent="0.3">
      <c r="A34" s="17"/>
      <c r="B34" s="18" t="s">
        <v>39</v>
      </c>
      <c r="C34" s="19" t="s">
        <v>14</v>
      </c>
      <c r="D34" s="20">
        <v>1.92</v>
      </c>
      <c r="E34" s="21">
        <f>'[1]вход-выход'!J39</f>
        <v>2261.8440000000001</v>
      </c>
      <c r="F34" s="22">
        <f t="shared" si="0"/>
        <v>4342.7404800000004</v>
      </c>
      <c r="G34" s="23">
        <f>'[1]вход-выход'!L39</f>
        <v>0</v>
      </c>
      <c r="H34" s="24">
        <f t="shared" si="2"/>
        <v>0</v>
      </c>
      <c r="I34" s="22">
        <f t="shared" si="1"/>
        <v>4342.7404800000004</v>
      </c>
    </row>
    <row r="35" spans="1:9" ht="27.75" customHeight="1" x14ac:dyDescent="0.3">
      <c r="A35" s="28"/>
      <c r="B35" s="29" t="s">
        <v>26</v>
      </c>
      <c r="C35" s="30" t="s">
        <v>14</v>
      </c>
      <c r="D35" s="31">
        <v>2.4192</v>
      </c>
      <c r="E35" s="31">
        <f>'[1]вход-выход'!J40</f>
        <v>0</v>
      </c>
      <c r="F35" s="32">
        <f t="shared" si="0"/>
        <v>0</v>
      </c>
      <c r="G35" s="32">
        <f>'[1]вход-выход'!L40</f>
        <v>7488</v>
      </c>
      <c r="H35" s="32">
        <f t="shared" si="2"/>
        <v>18114.9696</v>
      </c>
      <c r="I35" s="32">
        <f t="shared" si="1"/>
        <v>18114.9696</v>
      </c>
    </row>
    <row r="36" spans="1:9" ht="27.75" customHeight="1" x14ac:dyDescent="0.3">
      <c r="A36" s="17"/>
      <c r="B36" s="18" t="s">
        <v>40</v>
      </c>
      <c r="C36" s="19" t="s">
        <v>16</v>
      </c>
      <c r="D36" s="20">
        <v>37.5</v>
      </c>
      <c r="E36" s="21">
        <f>'[1]вход-выход'!J41</f>
        <v>1474.6679999999999</v>
      </c>
      <c r="F36" s="22">
        <f t="shared" si="0"/>
        <v>55300.049999999996</v>
      </c>
      <c r="G36" s="23">
        <f>'[1]вход-выход'!L41</f>
        <v>0</v>
      </c>
      <c r="H36" s="24">
        <f t="shared" si="2"/>
        <v>0</v>
      </c>
      <c r="I36" s="22">
        <f t="shared" si="1"/>
        <v>55300.049999999996</v>
      </c>
    </row>
    <row r="37" spans="1:9" ht="27.75" customHeight="1" x14ac:dyDescent="0.3">
      <c r="A37" s="25"/>
      <c r="B37" s="25" t="s">
        <v>41</v>
      </c>
      <c r="C37" s="25"/>
      <c r="D37" s="25"/>
      <c r="E37" s="25"/>
      <c r="F37" s="25"/>
      <c r="G37" s="25"/>
      <c r="H37" s="25"/>
      <c r="I37" s="25"/>
    </row>
    <row r="38" spans="1:9" ht="27.75" customHeight="1" x14ac:dyDescent="0.3">
      <c r="A38" s="17"/>
      <c r="B38" s="18" t="s">
        <v>42</v>
      </c>
      <c r="C38" s="19" t="s">
        <v>20</v>
      </c>
      <c r="D38" s="20">
        <f>(D13+D16+D19)*1.75</f>
        <v>89.004999999999995</v>
      </c>
      <c r="E38" s="21">
        <f>'[1]вход-выход'!J43</f>
        <v>1092</v>
      </c>
      <c r="F38" s="22">
        <f>E38*D38</f>
        <v>97193.459999999992</v>
      </c>
      <c r="G38" s="23">
        <f>'[1]вход-выход'!L43</f>
        <v>0</v>
      </c>
      <c r="H38" s="24">
        <f>G38*D38</f>
        <v>0</v>
      </c>
      <c r="I38" s="22">
        <f>F38+H38</f>
        <v>97193.459999999992</v>
      </c>
    </row>
    <row r="39" spans="1:9" ht="15.6" x14ac:dyDescent="0.3">
      <c r="A39" s="17"/>
      <c r="B39" s="18" t="s">
        <v>43</v>
      </c>
      <c r="C39" s="19" t="s">
        <v>20</v>
      </c>
      <c r="D39" s="20">
        <v>20.556282799999998</v>
      </c>
      <c r="E39" s="21">
        <f>'[1]вход-выход'!J44</f>
        <v>1778.4</v>
      </c>
      <c r="F39" s="22">
        <f>E39*D39</f>
        <v>36557.293331519999</v>
      </c>
      <c r="G39" s="23">
        <f>'[1]вход-выход'!L44</f>
        <v>0</v>
      </c>
      <c r="H39" s="24">
        <f>G39*D39</f>
        <v>0</v>
      </c>
      <c r="I39" s="22">
        <f>F39+H39</f>
        <v>36557.293331519999</v>
      </c>
    </row>
    <row r="40" spans="1:9" ht="41.25" customHeight="1" x14ac:dyDescent="0.3">
      <c r="A40" s="17"/>
      <c r="B40" s="18" t="s">
        <v>44</v>
      </c>
      <c r="C40" s="19" t="s">
        <v>20</v>
      </c>
      <c r="D40" s="20">
        <v>20.556282799999998</v>
      </c>
      <c r="E40" s="21">
        <f>'[1]вход-выход'!J45</f>
        <v>1778.4</v>
      </c>
      <c r="F40" s="22">
        <f>E40*D40</f>
        <v>36557.293331519999</v>
      </c>
      <c r="G40" s="23">
        <f>'[1]вход-выход'!L45</f>
        <v>0</v>
      </c>
      <c r="H40" s="24">
        <f>G40*D40</f>
        <v>0</v>
      </c>
      <c r="I40" s="22">
        <f>F40+H40</f>
        <v>36557.293331519999</v>
      </c>
    </row>
    <row r="41" spans="1:9" ht="33.75" customHeight="1" x14ac:dyDescent="0.3">
      <c r="A41" s="17"/>
      <c r="B41" s="18" t="s">
        <v>45</v>
      </c>
      <c r="C41" s="19" t="s">
        <v>20</v>
      </c>
      <c r="D41" s="20">
        <v>16.41</v>
      </c>
      <c r="E41" s="21">
        <f>'[1]вход-выход'!J46</f>
        <v>1778.4</v>
      </c>
      <c r="F41" s="22">
        <f>E41*D41</f>
        <v>29183.544000000002</v>
      </c>
      <c r="G41" s="23">
        <f>'[1]вход-выход'!L46</f>
        <v>0</v>
      </c>
      <c r="H41" s="24">
        <f>G41*D41</f>
        <v>0</v>
      </c>
      <c r="I41" s="22">
        <f>F41+H41</f>
        <v>29183.544000000002</v>
      </c>
    </row>
    <row r="42" spans="1:9" ht="27.75" customHeight="1" x14ac:dyDescent="0.3">
      <c r="A42" s="43" t="s">
        <v>46</v>
      </c>
      <c r="B42" s="43"/>
      <c r="C42" s="43"/>
      <c r="D42" s="43"/>
      <c r="E42" s="44"/>
      <c r="F42" s="44">
        <f>SUM(F13:F41)</f>
        <v>1278183.2899430399</v>
      </c>
      <c r="G42" s="45"/>
      <c r="H42" s="44">
        <f>H35+H33+H31+H30+H29+H26+H24+H22</f>
        <v>2282968.5216000001</v>
      </c>
      <c r="I42" s="44">
        <f>I41+I40+I39+I38+I36+I35+I34+I33+I32+I31+I30+I29+I28+I27+I26+I25+I24+I23+I22+I21+I20+I19+I17+I16+I14+I13</f>
        <v>3561151.8115430395</v>
      </c>
    </row>
    <row r="45" spans="1:9" ht="210" customHeight="1" x14ac:dyDescent="0.3">
      <c r="A45" s="5" t="s">
        <v>11</v>
      </c>
      <c r="B45" s="5"/>
      <c r="C45" s="5"/>
      <c r="D45" s="5"/>
      <c r="E45" s="46"/>
      <c r="F45" s="46"/>
      <c r="G45" s="46"/>
      <c r="H45" s="46"/>
      <c r="I45" s="46"/>
    </row>
    <row r="46" spans="1:9" x14ac:dyDescent="0.3">
      <c r="A46" s="5"/>
      <c r="B46" s="5"/>
      <c r="C46" s="5"/>
      <c r="D46" s="5"/>
      <c r="E46" s="46"/>
      <c r="F46" s="46"/>
      <c r="G46" s="46"/>
      <c r="H46" s="46"/>
      <c r="I46" s="46"/>
    </row>
  </sheetData>
  <mergeCells count="11">
    <mergeCell ref="A11:D11"/>
    <mergeCell ref="A42:D42"/>
    <mergeCell ref="A45:D46"/>
    <mergeCell ref="H1:I1"/>
    <mergeCell ref="A6:A9"/>
    <mergeCell ref="B6:B9"/>
    <mergeCell ref="C6:C9"/>
    <mergeCell ref="D6:D9"/>
    <mergeCell ref="E6:I7"/>
    <mergeCell ref="E8:F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2025-02-19T05:55:16Z</dcterms:created>
  <dcterms:modified xsi:type="dcterms:W3CDTF">2025-02-19T05:56:05Z</dcterms:modified>
</cp:coreProperties>
</file>