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Пучок у ЛЦ\"/>
    </mc:Choice>
  </mc:AlternateContent>
  <bookViews>
    <workbookView xWindow="28680" yWindow="1755" windowWidth="29040" windowHeight="15840" firstSheet="2" activeTab="2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11.04'!$A$1:$F$288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6" i="4" l="1"/>
  <c r="E285" i="4"/>
  <c r="E287" i="4"/>
  <c r="E283" i="4"/>
  <c r="E281" i="4"/>
  <c r="E263" i="4"/>
  <c r="E256" i="4"/>
  <c r="E255" i="4"/>
  <c r="E257" i="4"/>
  <c r="E253" i="4"/>
  <c r="E251" i="4"/>
  <c r="E233" i="4"/>
  <c r="E225" i="4"/>
  <c r="E227" i="4"/>
  <c r="E226" i="4"/>
  <c r="E223" i="4"/>
  <c r="E221" i="4"/>
  <c r="E203" i="4"/>
  <c r="E195" i="4"/>
  <c r="E197" i="4"/>
  <c r="E196" i="4"/>
  <c r="E193" i="4"/>
  <c r="E191" i="4"/>
  <c r="E173" i="4"/>
  <c r="E165" i="4"/>
  <c r="E167" i="4"/>
  <c r="E166" i="4"/>
  <c r="E163" i="4"/>
  <c r="E161" i="4"/>
  <c r="E143" i="4"/>
  <c r="E135" i="4"/>
  <c r="E137" i="4"/>
  <c r="E136" i="4"/>
  <c r="E133" i="4"/>
  <c r="E131" i="4"/>
  <c r="E113" i="4"/>
  <c r="E105" i="4"/>
  <c r="E107" i="4"/>
  <c r="E106" i="4"/>
  <c r="E103" i="4"/>
  <c r="E101" i="4"/>
  <c r="E83" i="4"/>
  <c r="E76" i="4"/>
  <c r="E77" i="4"/>
  <c r="E75" i="4"/>
  <c r="E34" i="4"/>
  <c r="E35" i="4"/>
  <c r="E26" i="4"/>
  <c r="E17" i="4"/>
  <c r="E29" i="4"/>
  <c r="E30" i="4" s="1"/>
  <c r="E28" i="4"/>
  <c r="E73" i="4" l="1"/>
  <c r="E71" i="4"/>
  <c r="E53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<sst xmlns="http://schemas.openxmlformats.org/spreadsheetml/2006/main" count="913" uniqueCount="289">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</sst>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0" fontId="21" fillId="0" borderId="0" xfId="0" applyFont="1"/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0" fillId="0" borderId="0" xfId="0" applyFont="1" applyFill="1"/>
    <xf numFmtId="0" fontId="21" fillId="0" borderId="0" xfId="0" applyFont="1" applyFill="1"/>
    <xf numFmtId="0" fontId="14" fillId="0" borderId="0" xfId="0" applyFont="1" applyFill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3" t="s">
        <v>0</v>
      </c>
      <c r="B1" s="123" t="s">
        <v>16</v>
      </c>
      <c r="C1" s="124" t="s">
        <v>17</v>
      </c>
      <c r="D1" s="124"/>
      <c r="E1" s="124"/>
      <c r="F1" s="125" t="s">
        <v>18</v>
      </c>
      <c r="G1" s="125"/>
      <c r="H1" s="125"/>
    </row>
    <row r="2" spans="1:9" ht="28.5" x14ac:dyDescent="0.25">
      <c r="A2" s="123"/>
      <c r="B2" s="123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34" t="s">
        <v>0</v>
      </c>
      <c r="B1" s="137" t="s">
        <v>1</v>
      </c>
      <c r="C1" s="126" t="s">
        <v>2</v>
      </c>
      <c r="D1" s="140" t="s">
        <v>3</v>
      </c>
      <c r="E1" s="127" t="s">
        <v>14</v>
      </c>
      <c r="F1" s="128"/>
      <c r="G1" s="128"/>
      <c r="H1" s="128"/>
      <c r="I1" s="128"/>
      <c r="J1" s="128"/>
      <c r="K1" s="128"/>
      <c r="L1" s="128"/>
    </row>
    <row r="2" spans="1:12" ht="14.45" customHeight="1" x14ac:dyDescent="0.25">
      <c r="A2" s="135"/>
      <c r="B2" s="138"/>
      <c r="C2" s="126"/>
      <c r="D2" s="140"/>
      <c r="E2" s="129"/>
      <c r="F2" s="130"/>
      <c r="G2" s="130"/>
      <c r="H2" s="130"/>
      <c r="I2" s="130"/>
      <c r="J2" s="130"/>
      <c r="K2" s="130"/>
      <c r="L2" s="130"/>
    </row>
    <row r="3" spans="1:12" ht="27.75" customHeight="1" x14ac:dyDescent="0.25">
      <c r="A3" s="135"/>
      <c r="B3" s="138"/>
      <c r="C3" s="126"/>
      <c r="D3" s="140"/>
      <c r="E3" s="126" t="s">
        <v>25</v>
      </c>
      <c r="F3" s="126"/>
      <c r="G3" s="126"/>
      <c r="H3" s="126" t="s">
        <v>26</v>
      </c>
      <c r="I3" s="126"/>
      <c r="J3" s="126"/>
      <c r="K3" s="123" t="s">
        <v>36</v>
      </c>
      <c r="L3" s="123"/>
    </row>
    <row r="4" spans="1:12" ht="56.1" customHeight="1" x14ac:dyDescent="0.25">
      <c r="A4" s="136"/>
      <c r="B4" s="139"/>
      <c r="C4" s="126"/>
      <c r="D4" s="140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41" t="s">
        <v>230</v>
      </c>
      <c r="C6" s="142"/>
      <c r="D6" s="142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41" t="s">
        <v>56</v>
      </c>
      <c r="C75" s="142"/>
      <c r="D75" s="142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31" t="s">
        <v>11</v>
      </c>
      <c r="B123" s="132"/>
      <c r="C123" s="132"/>
      <c r="D123" s="132"/>
      <c r="E123" s="133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8"/>
  <sheetViews>
    <sheetView tabSelected="1" view="pageBreakPreview" topLeftCell="A67" zoomScaleNormal="100" zoomScaleSheetLayoutView="100" workbookViewId="0">
      <selection activeCell="F38" sqref="F38"/>
    </sheetView>
  </sheetViews>
  <sheetFormatPr defaultColWidth="8.85546875" defaultRowHeight="15" x14ac:dyDescent="0.25"/>
  <cols>
    <col min="1" max="1" width="8.85546875" style="90"/>
    <col min="2" max="2" width="9.42578125" style="90" customWidth="1"/>
    <col min="3" max="3" width="68.140625" style="90" customWidth="1"/>
    <col min="4" max="4" width="12.140625" style="91" customWidth="1"/>
    <col min="5" max="5" width="10.5703125" style="92" bestFit="1" customWidth="1"/>
    <col min="6" max="6" width="8.85546875" style="149"/>
    <col min="7" max="16384" width="8.85546875" style="90"/>
  </cols>
  <sheetData>
    <row r="1" spans="2:7" ht="15" customHeight="1" x14ac:dyDescent="0.25"/>
    <row r="6" spans="2:7" ht="14.45" customHeight="1" x14ac:dyDescent="0.25">
      <c r="B6" s="153" t="s">
        <v>0</v>
      </c>
      <c r="C6" s="126" t="s">
        <v>1</v>
      </c>
      <c r="D6" s="126" t="s">
        <v>2</v>
      </c>
      <c r="E6" s="145" t="s">
        <v>3</v>
      </c>
    </row>
    <row r="7" spans="2:7" ht="14.45" customHeight="1" x14ac:dyDescent="0.25">
      <c r="B7" s="153"/>
      <c r="C7" s="126"/>
      <c r="D7" s="126"/>
      <c r="E7" s="145"/>
    </row>
    <row r="8" spans="2:7" ht="27.75" customHeight="1" x14ac:dyDescent="0.25">
      <c r="B8" s="153"/>
      <c r="C8" s="126"/>
      <c r="D8" s="126"/>
      <c r="E8" s="145"/>
    </row>
    <row r="9" spans="2:7" ht="56.1" customHeight="1" x14ac:dyDescent="0.25">
      <c r="B9" s="153"/>
      <c r="C9" s="126"/>
      <c r="D9" s="126"/>
      <c r="E9" s="145"/>
    </row>
    <row r="10" spans="2:7" x14ac:dyDescent="0.25">
      <c r="B10" s="93">
        <v>1</v>
      </c>
      <c r="C10" s="94">
        <v>2</v>
      </c>
      <c r="D10" s="94">
        <v>3</v>
      </c>
      <c r="E10" s="94">
        <v>4</v>
      </c>
    </row>
    <row r="11" spans="2:7" ht="20.25" customHeight="1" x14ac:dyDescent="0.25">
      <c r="B11" s="154" t="s">
        <v>270</v>
      </c>
      <c r="C11" s="154"/>
      <c r="D11" s="154"/>
      <c r="E11" s="154"/>
    </row>
    <row r="12" spans="2:7" ht="27.75" customHeight="1" x14ac:dyDescent="0.25">
      <c r="B12" s="96"/>
      <c r="C12" s="97" t="s">
        <v>243</v>
      </c>
      <c r="D12" s="13" t="s">
        <v>7</v>
      </c>
      <c r="E12" s="113">
        <v>17.55</v>
      </c>
      <c r="G12" s="112"/>
    </row>
    <row r="13" spans="2:7" ht="27.75" customHeight="1" x14ac:dyDescent="0.25">
      <c r="B13" s="96"/>
      <c r="C13" s="97" t="s">
        <v>259</v>
      </c>
      <c r="D13" s="13" t="s">
        <v>271</v>
      </c>
      <c r="E13" s="113">
        <v>0.78</v>
      </c>
      <c r="G13" s="111"/>
    </row>
    <row r="14" spans="2:7" ht="30.75" customHeight="1" x14ac:dyDescent="0.25">
      <c r="B14" s="96"/>
      <c r="C14" s="97" t="s">
        <v>245</v>
      </c>
      <c r="D14" s="13" t="s">
        <v>7</v>
      </c>
      <c r="E14" s="113">
        <v>456.59</v>
      </c>
      <c r="G14" s="111"/>
    </row>
    <row r="15" spans="2:7" ht="27.75" customHeight="1" x14ac:dyDescent="0.25">
      <c r="B15" s="96"/>
      <c r="C15" s="97" t="s">
        <v>244</v>
      </c>
      <c r="D15" s="13" t="s">
        <v>8</v>
      </c>
      <c r="E15" s="113">
        <v>2079.96</v>
      </c>
      <c r="G15" s="111"/>
    </row>
    <row r="16" spans="2:7" ht="27.75" customHeight="1" x14ac:dyDescent="0.25">
      <c r="B16" s="96"/>
      <c r="C16" s="97" t="s">
        <v>248</v>
      </c>
      <c r="D16" s="13" t="s">
        <v>7</v>
      </c>
      <c r="E16" s="113">
        <v>208</v>
      </c>
      <c r="G16" s="111"/>
    </row>
    <row r="17" spans="2:7" ht="27.75" customHeight="1" x14ac:dyDescent="0.25">
      <c r="B17" s="99"/>
      <c r="C17" s="87" t="s">
        <v>262</v>
      </c>
      <c r="D17" s="95" t="s">
        <v>7</v>
      </c>
      <c r="E17" s="114">
        <f>E16*1.26</f>
        <v>262.08</v>
      </c>
      <c r="G17" s="111"/>
    </row>
    <row r="18" spans="2:7" ht="27.75" customHeight="1" x14ac:dyDescent="0.25">
      <c r="B18" s="96"/>
      <c r="C18" s="97" t="s">
        <v>261</v>
      </c>
      <c r="D18" s="13" t="s">
        <v>10</v>
      </c>
      <c r="E18" s="113">
        <v>855</v>
      </c>
      <c r="G18" s="111"/>
    </row>
    <row r="19" spans="2:7" ht="27.75" customHeight="1" x14ac:dyDescent="0.25">
      <c r="B19" s="99"/>
      <c r="C19" s="87" t="s">
        <v>258</v>
      </c>
      <c r="D19" s="95" t="s">
        <v>10</v>
      </c>
      <c r="E19" s="114">
        <v>855</v>
      </c>
      <c r="G19" s="111"/>
    </row>
    <row r="20" spans="2:7" ht="27.75" customHeight="1" x14ac:dyDescent="0.25">
      <c r="B20" s="96"/>
      <c r="C20" s="97" t="s">
        <v>260</v>
      </c>
      <c r="D20" s="13" t="s">
        <v>9</v>
      </c>
      <c r="E20" s="116">
        <v>929.3</v>
      </c>
      <c r="G20" s="111"/>
    </row>
    <row r="21" spans="2:7" ht="27.75" customHeight="1" x14ac:dyDescent="0.25">
      <c r="B21" s="99"/>
      <c r="C21" s="87" t="s">
        <v>247</v>
      </c>
      <c r="D21" s="95" t="s">
        <v>10</v>
      </c>
      <c r="E21" s="114">
        <v>75</v>
      </c>
      <c r="G21" s="111"/>
    </row>
    <row r="22" spans="2:7" ht="27.75" customHeight="1" x14ac:dyDescent="0.25">
      <c r="B22" s="103"/>
      <c r="C22" s="89" t="s">
        <v>269</v>
      </c>
      <c r="D22" s="110" t="s">
        <v>10</v>
      </c>
      <c r="E22" s="113">
        <v>38</v>
      </c>
      <c r="G22" s="111"/>
    </row>
    <row r="23" spans="2:7" ht="27.75" customHeight="1" x14ac:dyDescent="0.25">
      <c r="B23" s="96"/>
      <c r="C23" s="97" t="s">
        <v>237</v>
      </c>
      <c r="D23" s="13" t="s">
        <v>24</v>
      </c>
      <c r="E23" s="113">
        <v>122</v>
      </c>
      <c r="G23" s="111"/>
    </row>
    <row r="24" spans="2:7" ht="27.75" customHeight="1" x14ac:dyDescent="0.25">
      <c r="B24" s="146"/>
      <c r="C24" s="120" t="s">
        <v>256</v>
      </c>
      <c r="D24" s="121" t="s">
        <v>149</v>
      </c>
      <c r="E24" s="122">
        <v>106</v>
      </c>
      <c r="G24" s="111"/>
    </row>
    <row r="25" spans="2:7" ht="27.75" customHeight="1" x14ac:dyDescent="0.25">
      <c r="B25" s="146"/>
      <c r="C25" s="120" t="s">
        <v>268</v>
      </c>
      <c r="D25" s="121" t="s">
        <v>149</v>
      </c>
      <c r="E25" s="122">
        <v>16</v>
      </c>
      <c r="G25" s="111"/>
    </row>
    <row r="26" spans="2:7" ht="27.75" customHeight="1" x14ac:dyDescent="0.25">
      <c r="B26" s="146"/>
      <c r="C26" s="147" t="s">
        <v>236</v>
      </c>
      <c r="D26" s="148" t="s">
        <v>10</v>
      </c>
      <c r="E26" s="122">
        <f>106*6+16*5</f>
        <v>716</v>
      </c>
      <c r="G26" s="111"/>
    </row>
    <row r="27" spans="2:7" ht="27.75" customHeight="1" x14ac:dyDescent="0.25">
      <c r="B27" s="96"/>
      <c r="C27" s="97" t="s">
        <v>242</v>
      </c>
      <c r="D27" s="13" t="s">
        <v>7</v>
      </c>
      <c r="E27" s="113">
        <v>186.45</v>
      </c>
      <c r="G27" s="111"/>
    </row>
    <row r="28" spans="2:7" ht="27.75" customHeight="1" x14ac:dyDescent="0.25">
      <c r="B28" s="99"/>
      <c r="C28" s="88" t="s">
        <v>262</v>
      </c>
      <c r="D28" s="95" t="s">
        <v>7</v>
      </c>
      <c r="E28" s="115">
        <f>E27*1.26</f>
        <v>234.92699999999999</v>
      </c>
      <c r="G28" s="111"/>
    </row>
    <row r="29" spans="2:7" ht="27.75" customHeight="1" x14ac:dyDescent="0.25">
      <c r="B29" s="96"/>
      <c r="C29" s="97" t="s">
        <v>231</v>
      </c>
      <c r="D29" s="13" t="s">
        <v>7</v>
      </c>
      <c r="E29" s="116">
        <f>E27*0.1</f>
        <v>18.645</v>
      </c>
      <c r="G29" s="111"/>
    </row>
    <row r="30" spans="2:7" ht="27.75" customHeight="1" x14ac:dyDescent="0.25">
      <c r="B30" s="99"/>
      <c r="C30" s="87" t="s">
        <v>262</v>
      </c>
      <c r="D30" s="95" t="s">
        <v>7</v>
      </c>
      <c r="E30" s="115">
        <f>E29*1.26</f>
        <v>23.492699999999999</v>
      </c>
      <c r="G30" s="111"/>
    </row>
    <row r="31" spans="2:7" ht="27.75" customHeight="1" x14ac:dyDescent="0.25">
      <c r="B31" s="96"/>
      <c r="C31" s="97" t="s">
        <v>232</v>
      </c>
      <c r="D31" s="13" t="s">
        <v>271</v>
      </c>
      <c r="E31" s="113">
        <v>0.46400000000000002</v>
      </c>
      <c r="G31" s="111"/>
    </row>
    <row r="32" spans="2:7" ht="27.75" customHeight="1" x14ac:dyDescent="0.25">
      <c r="B32" s="96"/>
      <c r="C32" s="120" t="s">
        <v>272</v>
      </c>
      <c r="D32" s="121" t="s">
        <v>271</v>
      </c>
      <c r="E32" s="122">
        <v>0.46400000000000002</v>
      </c>
      <c r="G32" s="111"/>
    </row>
    <row r="33" spans="2:7" ht="27.75" customHeight="1" x14ac:dyDescent="0.25">
      <c r="B33" s="96"/>
      <c r="C33" s="97" t="s">
        <v>250</v>
      </c>
      <c r="D33" s="13" t="s">
        <v>15</v>
      </c>
      <c r="E33" s="113">
        <v>829.75</v>
      </c>
      <c r="G33" s="111"/>
    </row>
    <row r="34" spans="2:7" ht="41.25" customHeight="1" x14ac:dyDescent="0.25">
      <c r="B34" s="96"/>
      <c r="C34" s="97" t="s">
        <v>251</v>
      </c>
      <c r="D34" s="13" t="s">
        <v>15</v>
      </c>
      <c r="E34" s="116">
        <f>0.8484+5.175+79.469+0.88</f>
        <v>86.372399999999985</v>
      </c>
      <c r="G34" s="111"/>
    </row>
    <row r="35" spans="2:7" ht="27.75" customHeight="1" x14ac:dyDescent="0.25">
      <c r="B35" s="96"/>
      <c r="C35" s="97" t="s">
        <v>252</v>
      </c>
      <c r="D35" s="13" t="s">
        <v>15</v>
      </c>
      <c r="E35" s="113">
        <f>84.8+48.88</f>
        <v>133.68</v>
      </c>
      <c r="G35" s="111"/>
    </row>
    <row r="36" spans="2:7" ht="27.75" customHeight="1" x14ac:dyDescent="0.25">
      <c r="B36" s="155" t="s">
        <v>273</v>
      </c>
      <c r="C36" s="155"/>
      <c r="D36" s="155"/>
      <c r="E36" s="155"/>
      <c r="G36" s="111"/>
    </row>
    <row r="37" spans="2:7" ht="27.75" customHeight="1" x14ac:dyDescent="0.25">
      <c r="B37" s="96"/>
      <c r="C37" s="97" t="s">
        <v>249</v>
      </c>
      <c r="D37" s="13" t="s">
        <v>15</v>
      </c>
      <c r="E37" s="117">
        <v>8.6199999999999992</v>
      </c>
      <c r="G37" s="111"/>
    </row>
    <row r="38" spans="2:7" ht="45" customHeight="1" x14ac:dyDescent="0.25">
      <c r="B38" s="96"/>
      <c r="C38" s="97" t="s">
        <v>254</v>
      </c>
      <c r="D38" s="13" t="s">
        <v>15</v>
      </c>
      <c r="E38" s="118">
        <v>8.6199999999999992</v>
      </c>
      <c r="G38" s="111"/>
    </row>
    <row r="39" spans="2:7" ht="27.75" customHeight="1" x14ac:dyDescent="0.25">
      <c r="B39" s="96"/>
      <c r="C39" s="97" t="s">
        <v>255</v>
      </c>
      <c r="D39" s="13" t="s">
        <v>15</v>
      </c>
      <c r="E39" s="118">
        <v>5.04</v>
      </c>
      <c r="F39" s="150"/>
      <c r="G39" s="111"/>
    </row>
    <row r="40" spans="2:7" ht="27.75" customHeight="1" x14ac:dyDescent="0.25">
      <c r="B40" s="155" t="s">
        <v>274</v>
      </c>
      <c r="C40" s="155"/>
      <c r="D40" s="155"/>
      <c r="E40" s="155"/>
      <c r="G40" s="111"/>
    </row>
    <row r="41" spans="2:7" ht="27.75" customHeight="1" x14ac:dyDescent="0.25">
      <c r="B41" s="96"/>
      <c r="C41" s="97" t="s">
        <v>249</v>
      </c>
      <c r="D41" s="13" t="s">
        <v>15</v>
      </c>
      <c r="E41" s="117">
        <v>8.6199999999999992</v>
      </c>
      <c r="G41" s="111"/>
    </row>
    <row r="42" spans="2:7" ht="27.75" customHeight="1" x14ac:dyDescent="0.25">
      <c r="B42" s="96"/>
      <c r="C42" s="97" t="s">
        <v>254</v>
      </c>
      <c r="D42" s="13" t="s">
        <v>15</v>
      </c>
      <c r="E42" s="118">
        <v>8.6199999999999992</v>
      </c>
      <c r="G42" s="111"/>
    </row>
    <row r="43" spans="2:7" ht="27.75" customHeight="1" x14ac:dyDescent="0.25">
      <c r="B43" s="96"/>
      <c r="C43" s="97" t="s">
        <v>255</v>
      </c>
      <c r="D43" s="13" t="s">
        <v>15</v>
      </c>
      <c r="E43" s="118">
        <v>5.04</v>
      </c>
      <c r="G43" s="111"/>
    </row>
    <row r="44" spans="2:7" ht="27.75" customHeight="1" x14ac:dyDescent="0.25">
      <c r="B44" s="155" t="s">
        <v>275</v>
      </c>
      <c r="C44" s="155"/>
      <c r="D44" s="155"/>
      <c r="E44" s="155"/>
      <c r="G44" s="111"/>
    </row>
    <row r="45" spans="2:7" ht="27.75" customHeight="1" x14ac:dyDescent="0.25">
      <c r="B45" s="96"/>
      <c r="C45" s="97" t="s">
        <v>249</v>
      </c>
      <c r="D45" s="13" t="s">
        <v>15</v>
      </c>
      <c r="E45" s="117">
        <v>11.71</v>
      </c>
      <c r="G45" s="111"/>
    </row>
    <row r="46" spans="2:7" ht="27.75" customHeight="1" x14ac:dyDescent="0.25">
      <c r="B46" s="96"/>
      <c r="C46" s="97" t="s">
        <v>254</v>
      </c>
      <c r="D46" s="13" t="s">
        <v>15</v>
      </c>
      <c r="E46" s="118">
        <v>11.71</v>
      </c>
      <c r="G46" s="111"/>
    </row>
    <row r="47" spans="2:7" ht="27.75" customHeight="1" x14ac:dyDescent="0.25">
      <c r="B47" s="96"/>
      <c r="C47" s="97" t="s">
        <v>255</v>
      </c>
      <c r="D47" s="13" t="s">
        <v>15</v>
      </c>
      <c r="E47" s="118">
        <v>5.04</v>
      </c>
      <c r="G47" s="111"/>
    </row>
    <row r="48" spans="2:7" ht="27.75" customHeight="1" x14ac:dyDescent="0.25">
      <c r="B48" s="155" t="s">
        <v>276</v>
      </c>
      <c r="C48" s="155"/>
      <c r="D48" s="155"/>
      <c r="E48" s="155"/>
      <c r="G48" s="111"/>
    </row>
    <row r="49" spans="2:7" ht="27.75" customHeight="1" x14ac:dyDescent="0.25">
      <c r="B49" s="96"/>
      <c r="C49" s="97" t="s">
        <v>249</v>
      </c>
      <c r="D49" s="13" t="s">
        <v>15</v>
      </c>
      <c r="E49" s="98">
        <v>9.4700000000000006</v>
      </c>
      <c r="F49" s="151"/>
      <c r="G49" s="119"/>
    </row>
    <row r="50" spans="2:7" ht="27.75" customHeight="1" x14ac:dyDescent="0.25">
      <c r="B50" s="96"/>
      <c r="C50" s="97" t="s">
        <v>257</v>
      </c>
      <c r="D50" s="13" t="s">
        <v>7</v>
      </c>
      <c r="E50" s="98">
        <v>34.03</v>
      </c>
      <c r="F50" s="152"/>
      <c r="G50" s="111"/>
    </row>
    <row r="51" spans="2:7" ht="27.75" customHeight="1" x14ac:dyDescent="0.25">
      <c r="B51" s="103"/>
      <c r="C51" s="89" t="s">
        <v>244</v>
      </c>
      <c r="D51" s="13" t="s">
        <v>8</v>
      </c>
      <c r="E51" s="104">
        <v>155.38999999999999</v>
      </c>
      <c r="G51" s="111"/>
    </row>
    <row r="52" spans="2:7" ht="27.75" customHeight="1" x14ac:dyDescent="0.25">
      <c r="B52" s="96"/>
      <c r="C52" s="97" t="s">
        <v>248</v>
      </c>
      <c r="D52" s="13" t="s">
        <v>7</v>
      </c>
      <c r="E52" s="98">
        <v>15.54</v>
      </c>
      <c r="G52" s="111"/>
    </row>
    <row r="53" spans="2:7" ht="27.75" customHeight="1" x14ac:dyDescent="0.25">
      <c r="B53" s="99"/>
      <c r="C53" s="101" t="s">
        <v>246</v>
      </c>
      <c r="D53" s="86" t="s">
        <v>7</v>
      </c>
      <c r="E53" s="102">
        <f>E52*1.26</f>
        <v>19.580399999999997</v>
      </c>
      <c r="G53" s="111"/>
    </row>
    <row r="54" spans="2:7" ht="27.75" customHeight="1" x14ac:dyDescent="0.25">
      <c r="B54" s="103"/>
      <c r="C54" s="97" t="s">
        <v>277</v>
      </c>
      <c r="D54" s="13" t="s">
        <v>10</v>
      </c>
      <c r="E54" s="98">
        <v>47</v>
      </c>
      <c r="G54" s="111"/>
    </row>
    <row r="55" spans="2:7" ht="27.75" customHeight="1" x14ac:dyDescent="0.25">
      <c r="B55" s="99"/>
      <c r="C55" s="101" t="s">
        <v>278</v>
      </c>
      <c r="D55" s="86" t="s">
        <v>267</v>
      </c>
      <c r="E55" s="102">
        <v>1</v>
      </c>
      <c r="G55" s="111"/>
    </row>
    <row r="56" spans="2:7" ht="27.75" customHeight="1" x14ac:dyDescent="0.25">
      <c r="B56" s="103"/>
      <c r="C56" s="89" t="s">
        <v>263</v>
      </c>
      <c r="D56" s="13" t="s">
        <v>15</v>
      </c>
      <c r="E56" s="104">
        <v>9.4700000000000006</v>
      </c>
      <c r="G56" s="111"/>
    </row>
    <row r="57" spans="2:7" ht="27.75" customHeight="1" x14ac:dyDescent="0.25">
      <c r="B57" s="99"/>
      <c r="C57" s="87" t="s">
        <v>279</v>
      </c>
      <c r="D57" s="86" t="s">
        <v>267</v>
      </c>
      <c r="E57" s="100">
        <v>1</v>
      </c>
      <c r="G57" s="111"/>
    </row>
    <row r="58" spans="2:7" ht="27.75" customHeight="1" x14ac:dyDescent="0.25">
      <c r="B58" s="103"/>
      <c r="C58" s="105" t="s">
        <v>280</v>
      </c>
      <c r="D58" s="13" t="s">
        <v>10</v>
      </c>
      <c r="E58" s="106">
        <v>2</v>
      </c>
      <c r="G58" s="111"/>
    </row>
    <row r="59" spans="2:7" ht="27.75" customHeight="1" x14ac:dyDescent="0.25">
      <c r="B59" s="99"/>
      <c r="C59" s="107" t="s">
        <v>281</v>
      </c>
      <c r="D59" s="86" t="s">
        <v>10</v>
      </c>
      <c r="E59" s="108">
        <v>2</v>
      </c>
      <c r="G59" s="111"/>
    </row>
    <row r="60" spans="2:7" ht="27.75" customHeight="1" x14ac:dyDescent="0.25">
      <c r="B60" s="103"/>
      <c r="C60" s="89" t="s">
        <v>125</v>
      </c>
      <c r="D60" s="13" t="s">
        <v>10</v>
      </c>
      <c r="E60" s="104">
        <v>1</v>
      </c>
      <c r="G60" s="111"/>
    </row>
    <row r="61" spans="2:7" ht="27.75" customHeight="1" x14ac:dyDescent="0.25">
      <c r="B61" s="99"/>
      <c r="C61" s="87" t="s">
        <v>126</v>
      </c>
      <c r="D61" s="86" t="s">
        <v>10</v>
      </c>
      <c r="E61" s="100">
        <v>1</v>
      </c>
      <c r="G61" s="111"/>
    </row>
    <row r="62" spans="2:7" ht="27.75" customHeight="1" x14ac:dyDescent="0.25">
      <c r="B62" s="99"/>
      <c r="C62" s="87" t="s">
        <v>233</v>
      </c>
      <c r="D62" s="86" t="s">
        <v>149</v>
      </c>
      <c r="E62" s="100">
        <v>1</v>
      </c>
      <c r="G62" s="111"/>
    </row>
    <row r="63" spans="2:7" ht="27.75" customHeight="1" x14ac:dyDescent="0.25">
      <c r="B63" s="99"/>
      <c r="C63" s="87" t="s">
        <v>235</v>
      </c>
      <c r="D63" s="86" t="s">
        <v>10</v>
      </c>
      <c r="E63" s="100">
        <v>1</v>
      </c>
      <c r="G63" s="111"/>
    </row>
    <row r="64" spans="2:7" ht="27.75" customHeight="1" x14ac:dyDescent="0.25">
      <c r="B64" s="99"/>
      <c r="C64" s="87" t="s">
        <v>241</v>
      </c>
      <c r="D64" s="86" t="s">
        <v>238</v>
      </c>
      <c r="E64" s="100">
        <v>4</v>
      </c>
      <c r="G64" s="111"/>
    </row>
    <row r="65" spans="2:7" ht="27.75" customHeight="1" x14ac:dyDescent="0.25">
      <c r="B65" s="99"/>
      <c r="C65" s="87" t="s">
        <v>239</v>
      </c>
      <c r="D65" s="86" t="s">
        <v>234</v>
      </c>
      <c r="E65" s="100">
        <v>0.76</v>
      </c>
      <c r="G65" s="111"/>
    </row>
    <row r="66" spans="2:7" ht="27.75" customHeight="1" x14ac:dyDescent="0.25">
      <c r="B66" s="99"/>
      <c r="C66" s="87" t="s">
        <v>240</v>
      </c>
      <c r="D66" s="86" t="s">
        <v>234</v>
      </c>
      <c r="E66" s="100">
        <v>0.76</v>
      </c>
      <c r="G66" s="111"/>
    </row>
    <row r="67" spans="2:7" ht="27.75" customHeight="1" x14ac:dyDescent="0.25">
      <c r="B67" s="103"/>
      <c r="C67" s="89" t="s">
        <v>237</v>
      </c>
      <c r="D67" s="13" t="s">
        <v>24</v>
      </c>
      <c r="E67" s="104">
        <v>6</v>
      </c>
      <c r="G67" s="111"/>
    </row>
    <row r="68" spans="2:7" ht="27.75" customHeight="1" x14ac:dyDescent="0.25">
      <c r="B68" s="99"/>
      <c r="C68" s="101" t="s">
        <v>256</v>
      </c>
      <c r="D68" s="86" t="s">
        <v>149</v>
      </c>
      <c r="E68" s="102">
        <v>12</v>
      </c>
      <c r="G68" s="111"/>
    </row>
    <row r="69" spans="2:7" ht="27.75" customHeight="1" x14ac:dyDescent="0.25">
      <c r="B69" s="99"/>
      <c r="C69" s="101" t="s">
        <v>236</v>
      </c>
      <c r="D69" s="86" t="s">
        <v>10</v>
      </c>
      <c r="E69" s="102">
        <v>36</v>
      </c>
      <c r="G69" s="111"/>
    </row>
    <row r="70" spans="2:7" ht="27.75" customHeight="1" x14ac:dyDescent="0.25">
      <c r="B70" s="96"/>
      <c r="C70" s="97" t="s">
        <v>264</v>
      </c>
      <c r="D70" s="13" t="s">
        <v>7</v>
      </c>
      <c r="E70" s="98">
        <v>12.12</v>
      </c>
      <c r="G70" s="111"/>
    </row>
    <row r="71" spans="2:7" ht="27.75" customHeight="1" x14ac:dyDescent="0.25">
      <c r="B71" s="99"/>
      <c r="C71" s="87" t="s">
        <v>262</v>
      </c>
      <c r="D71" s="86" t="s">
        <v>7</v>
      </c>
      <c r="E71" s="100">
        <f>E70*1.26</f>
        <v>15.271199999999999</v>
      </c>
      <c r="G71" s="111"/>
    </row>
    <row r="72" spans="2:7" ht="27.75" customHeight="1" x14ac:dyDescent="0.25">
      <c r="B72" s="109"/>
      <c r="C72" s="97" t="s">
        <v>265</v>
      </c>
      <c r="D72" s="13" t="s">
        <v>7</v>
      </c>
      <c r="E72" s="98">
        <v>1.21</v>
      </c>
      <c r="G72" s="111"/>
    </row>
    <row r="73" spans="2:7" ht="27.75" customHeight="1" x14ac:dyDescent="0.25">
      <c r="B73" s="99"/>
      <c r="C73" s="101" t="s">
        <v>262</v>
      </c>
      <c r="D73" s="86" t="s">
        <v>7</v>
      </c>
      <c r="E73" s="102">
        <f>E72*1.26</f>
        <v>1.5246</v>
      </c>
      <c r="G73" s="111"/>
    </row>
    <row r="74" spans="2:7" ht="27.75" customHeight="1" x14ac:dyDescent="0.25">
      <c r="B74" s="96"/>
      <c r="C74" s="97" t="s">
        <v>266</v>
      </c>
      <c r="D74" s="13" t="s">
        <v>9</v>
      </c>
      <c r="E74" s="98">
        <v>22.42</v>
      </c>
      <c r="G74" s="111"/>
    </row>
    <row r="75" spans="2:7" ht="27.75" customHeight="1" x14ac:dyDescent="0.25">
      <c r="B75" s="96"/>
      <c r="C75" s="97" t="s">
        <v>253</v>
      </c>
      <c r="D75" s="13" t="s">
        <v>15</v>
      </c>
      <c r="E75" s="98">
        <f>34.03*1.75</f>
        <v>59.552500000000002</v>
      </c>
      <c r="G75" s="111"/>
    </row>
    <row r="76" spans="2:7" ht="45" customHeight="1" x14ac:dyDescent="0.25">
      <c r="B76" s="96"/>
      <c r="C76" s="97" t="s">
        <v>254</v>
      </c>
      <c r="D76" s="13" t="s">
        <v>15</v>
      </c>
      <c r="E76" s="98">
        <f>9.47+0.15+0.0414*6</f>
        <v>9.8684000000000012</v>
      </c>
      <c r="G76" s="111"/>
    </row>
    <row r="77" spans="2:7" ht="27.75" customHeight="1" x14ac:dyDescent="0.25">
      <c r="B77" s="96"/>
      <c r="C77" s="97" t="s">
        <v>255</v>
      </c>
      <c r="D77" s="13" t="s">
        <v>15</v>
      </c>
      <c r="E77" s="98">
        <f>63*0.08</f>
        <v>5.04</v>
      </c>
      <c r="G77" s="111"/>
    </row>
    <row r="78" spans="2:7" ht="27.75" customHeight="1" x14ac:dyDescent="0.25">
      <c r="B78" s="155" t="s">
        <v>282</v>
      </c>
      <c r="C78" s="155"/>
      <c r="D78" s="155"/>
      <c r="E78" s="155"/>
      <c r="G78" s="111"/>
    </row>
    <row r="79" spans="2:7" ht="27.75" customHeight="1" x14ac:dyDescent="0.25">
      <c r="B79" s="96"/>
      <c r="C79" s="97" t="s">
        <v>249</v>
      </c>
      <c r="D79" s="13" t="s">
        <v>15</v>
      </c>
      <c r="E79" s="98">
        <v>9.4700000000000006</v>
      </c>
      <c r="G79" s="111"/>
    </row>
    <row r="80" spans="2:7" ht="27.75" customHeight="1" x14ac:dyDescent="0.25">
      <c r="B80" s="96"/>
      <c r="C80" s="97" t="s">
        <v>257</v>
      </c>
      <c r="D80" s="13" t="s">
        <v>7</v>
      </c>
      <c r="E80" s="98">
        <v>28.99</v>
      </c>
      <c r="F80" s="152"/>
      <c r="G80" s="111"/>
    </row>
    <row r="81" spans="2:7" ht="27.75" customHeight="1" x14ac:dyDescent="0.25">
      <c r="B81" s="103"/>
      <c r="C81" s="89" t="s">
        <v>244</v>
      </c>
      <c r="D81" s="13" t="s">
        <v>8</v>
      </c>
      <c r="E81" s="104">
        <v>136.05000000000001</v>
      </c>
      <c r="G81" s="111"/>
    </row>
    <row r="82" spans="2:7" ht="27.75" customHeight="1" x14ac:dyDescent="0.25">
      <c r="B82" s="96"/>
      <c r="C82" s="97" t="s">
        <v>248</v>
      </c>
      <c r="D82" s="13" t="s">
        <v>7</v>
      </c>
      <c r="E82" s="98">
        <v>13.61</v>
      </c>
      <c r="G82" s="111"/>
    </row>
    <row r="83" spans="2:7" ht="27.75" customHeight="1" x14ac:dyDescent="0.25">
      <c r="B83" s="99"/>
      <c r="C83" s="101" t="s">
        <v>246</v>
      </c>
      <c r="D83" s="86" t="s">
        <v>7</v>
      </c>
      <c r="E83" s="102">
        <f>E82*1.26</f>
        <v>17.148599999999998</v>
      </c>
      <c r="G83" s="111"/>
    </row>
    <row r="84" spans="2:7" ht="27.75" customHeight="1" x14ac:dyDescent="0.25">
      <c r="B84" s="103"/>
      <c r="C84" s="97" t="s">
        <v>277</v>
      </c>
      <c r="D84" s="13" t="s">
        <v>10</v>
      </c>
      <c r="E84" s="98">
        <v>47</v>
      </c>
      <c r="G84" s="111"/>
    </row>
    <row r="85" spans="2:7" ht="27.75" customHeight="1" x14ac:dyDescent="0.25">
      <c r="B85" s="99"/>
      <c r="C85" s="101" t="s">
        <v>278</v>
      </c>
      <c r="D85" s="86" t="s">
        <v>267</v>
      </c>
      <c r="E85" s="102">
        <v>1</v>
      </c>
      <c r="G85" s="111"/>
    </row>
    <row r="86" spans="2:7" ht="27.75" customHeight="1" x14ac:dyDescent="0.25">
      <c r="B86" s="103"/>
      <c r="C86" s="89" t="s">
        <v>263</v>
      </c>
      <c r="D86" s="13" t="s">
        <v>15</v>
      </c>
      <c r="E86" s="104">
        <v>9.4700000000000006</v>
      </c>
      <c r="G86" s="111"/>
    </row>
    <row r="87" spans="2:7" ht="27.75" customHeight="1" x14ac:dyDescent="0.25">
      <c r="B87" s="99"/>
      <c r="C87" s="87" t="s">
        <v>279</v>
      </c>
      <c r="D87" s="86" t="s">
        <v>267</v>
      </c>
      <c r="E87" s="100">
        <v>1</v>
      </c>
      <c r="G87" s="111"/>
    </row>
    <row r="88" spans="2:7" ht="27.75" customHeight="1" x14ac:dyDescent="0.25">
      <c r="B88" s="103"/>
      <c r="C88" s="105" t="s">
        <v>280</v>
      </c>
      <c r="D88" s="13" t="s">
        <v>10</v>
      </c>
      <c r="E88" s="106">
        <v>2</v>
      </c>
      <c r="G88" s="111"/>
    </row>
    <row r="89" spans="2:7" ht="27.75" customHeight="1" x14ac:dyDescent="0.25">
      <c r="B89" s="99"/>
      <c r="C89" s="107" t="s">
        <v>281</v>
      </c>
      <c r="D89" s="86" t="s">
        <v>10</v>
      </c>
      <c r="E89" s="108">
        <v>2</v>
      </c>
      <c r="G89" s="111"/>
    </row>
    <row r="90" spans="2:7" ht="27.75" customHeight="1" x14ac:dyDescent="0.25">
      <c r="B90" s="103"/>
      <c r="C90" s="89" t="s">
        <v>125</v>
      </c>
      <c r="D90" s="13" t="s">
        <v>10</v>
      </c>
      <c r="E90" s="104">
        <v>1</v>
      </c>
      <c r="G90" s="111"/>
    </row>
    <row r="91" spans="2:7" ht="27.75" customHeight="1" x14ac:dyDescent="0.25">
      <c r="B91" s="99"/>
      <c r="C91" s="87" t="s">
        <v>126</v>
      </c>
      <c r="D91" s="86" t="s">
        <v>10</v>
      </c>
      <c r="E91" s="100">
        <v>1</v>
      </c>
      <c r="G91" s="111"/>
    </row>
    <row r="92" spans="2:7" ht="27.75" customHeight="1" x14ac:dyDescent="0.25">
      <c r="B92" s="99"/>
      <c r="C92" s="87" t="s">
        <v>233</v>
      </c>
      <c r="D92" s="86" t="s">
        <v>149</v>
      </c>
      <c r="E92" s="100">
        <v>1</v>
      </c>
      <c r="G92" s="111"/>
    </row>
    <row r="93" spans="2:7" ht="27.75" customHeight="1" x14ac:dyDescent="0.25">
      <c r="B93" s="99"/>
      <c r="C93" s="87" t="s">
        <v>235</v>
      </c>
      <c r="D93" s="86" t="s">
        <v>10</v>
      </c>
      <c r="E93" s="100">
        <v>1</v>
      </c>
      <c r="G93" s="111"/>
    </row>
    <row r="94" spans="2:7" ht="27.75" customHeight="1" x14ac:dyDescent="0.25">
      <c r="B94" s="99"/>
      <c r="C94" s="87" t="s">
        <v>241</v>
      </c>
      <c r="D94" s="86" t="s">
        <v>238</v>
      </c>
      <c r="E94" s="100">
        <v>4</v>
      </c>
      <c r="G94" s="111"/>
    </row>
    <row r="95" spans="2:7" ht="27.75" customHeight="1" x14ac:dyDescent="0.25">
      <c r="B95" s="99"/>
      <c r="C95" s="87" t="s">
        <v>239</v>
      </c>
      <c r="D95" s="86" t="s">
        <v>234</v>
      </c>
      <c r="E95" s="100">
        <v>0.76</v>
      </c>
      <c r="G95" s="111"/>
    </row>
    <row r="96" spans="2:7" ht="27.75" customHeight="1" x14ac:dyDescent="0.25">
      <c r="B96" s="99"/>
      <c r="C96" s="87" t="s">
        <v>240</v>
      </c>
      <c r="D96" s="86" t="s">
        <v>234</v>
      </c>
      <c r="E96" s="100">
        <v>0.76</v>
      </c>
      <c r="G96" s="111"/>
    </row>
    <row r="97" spans="2:7" ht="27.75" customHeight="1" x14ac:dyDescent="0.25">
      <c r="B97" s="103"/>
      <c r="C97" s="89" t="s">
        <v>237</v>
      </c>
      <c r="D97" s="13" t="s">
        <v>24</v>
      </c>
      <c r="E97" s="104">
        <v>6</v>
      </c>
      <c r="G97" s="111"/>
    </row>
    <row r="98" spans="2:7" ht="27.75" customHeight="1" x14ac:dyDescent="0.25">
      <c r="B98" s="99"/>
      <c r="C98" s="101" t="s">
        <v>256</v>
      </c>
      <c r="D98" s="86" t="s">
        <v>149</v>
      </c>
      <c r="E98" s="102">
        <v>12</v>
      </c>
      <c r="G98" s="111"/>
    </row>
    <row r="99" spans="2:7" ht="27.75" customHeight="1" x14ac:dyDescent="0.25">
      <c r="B99" s="99"/>
      <c r="C99" s="101" t="s">
        <v>236</v>
      </c>
      <c r="D99" s="86" t="s">
        <v>10</v>
      </c>
      <c r="E99" s="102">
        <v>36</v>
      </c>
      <c r="G99" s="111"/>
    </row>
    <row r="100" spans="2:7" ht="27.75" customHeight="1" x14ac:dyDescent="0.25">
      <c r="B100" s="96"/>
      <c r="C100" s="97" t="s">
        <v>264</v>
      </c>
      <c r="D100" s="13" t="s">
        <v>7</v>
      </c>
      <c r="E100" s="98">
        <v>12.12</v>
      </c>
      <c r="G100" s="111"/>
    </row>
    <row r="101" spans="2:7" ht="27.75" customHeight="1" x14ac:dyDescent="0.25">
      <c r="B101" s="99"/>
      <c r="C101" s="87" t="s">
        <v>262</v>
      </c>
      <c r="D101" s="86" t="s">
        <v>7</v>
      </c>
      <c r="E101" s="100">
        <f>E100*1.26</f>
        <v>15.271199999999999</v>
      </c>
      <c r="G101" s="111"/>
    </row>
    <row r="102" spans="2:7" ht="27.75" customHeight="1" x14ac:dyDescent="0.25">
      <c r="B102" s="109"/>
      <c r="C102" s="97" t="s">
        <v>265</v>
      </c>
      <c r="D102" s="13" t="s">
        <v>7</v>
      </c>
      <c r="E102" s="98">
        <v>1.21</v>
      </c>
      <c r="G102" s="111"/>
    </row>
    <row r="103" spans="2:7" ht="27.75" customHeight="1" x14ac:dyDescent="0.25">
      <c r="B103" s="99"/>
      <c r="C103" s="101" t="s">
        <v>262</v>
      </c>
      <c r="D103" s="86" t="s">
        <v>7</v>
      </c>
      <c r="E103" s="102">
        <f>E102*1.26</f>
        <v>1.5246</v>
      </c>
      <c r="G103" s="111"/>
    </row>
    <row r="104" spans="2:7" ht="27.75" customHeight="1" x14ac:dyDescent="0.25">
      <c r="B104" s="96"/>
      <c r="C104" s="97" t="s">
        <v>266</v>
      </c>
      <c r="D104" s="13" t="s">
        <v>9</v>
      </c>
      <c r="E104" s="98">
        <v>22.42</v>
      </c>
      <c r="G104" s="111"/>
    </row>
    <row r="105" spans="2:7" ht="27.75" customHeight="1" x14ac:dyDescent="0.25">
      <c r="B105" s="96"/>
      <c r="C105" s="97" t="s">
        <v>253</v>
      </c>
      <c r="D105" s="13" t="s">
        <v>15</v>
      </c>
      <c r="E105" s="98">
        <f>28.99*1.75</f>
        <v>50.732499999999995</v>
      </c>
      <c r="G105" s="111"/>
    </row>
    <row r="106" spans="2:7" ht="27.75" customHeight="1" x14ac:dyDescent="0.25">
      <c r="B106" s="96"/>
      <c r="C106" s="97" t="s">
        <v>254</v>
      </c>
      <c r="D106" s="13" t="s">
        <v>15</v>
      </c>
      <c r="E106" s="98">
        <f>9.47+0.15+0.0414*6</f>
        <v>9.8684000000000012</v>
      </c>
      <c r="G106" s="111"/>
    </row>
    <row r="107" spans="2:7" ht="27.75" customHeight="1" x14ac:dyDescent="0.25">
      <c r="B107" s="96"/>
      <c r="C107" s="97" t="s">
        <v>255</v>
      </c>
      <c r="D107" s="13" t="s">
        <v>15</v>
      </c>
      <c r="E107" s="98">
        <f>63*0.08</f>
        <v>5.04</v>
      </c>
      <c r="G107" s="111"/>
    </row>
    <row r="108" spans="2:7" ht="27.75" customHeight="1" x14ac:dyDescent="0.25">
      <c r="B108" s="155" t="s">
        <v>283</v>
      </c>
      <c r="C108" s="155"/>
      <c r="D108" s="155"/>
      <c r="E108" s="155"/>
      <c r="G108" s="111"/>
    </row>
    <row r="109" spans="2:7" ht="27.75" customHeight="1" x14ac:dyDescent="0.25">
      <c r="B109" s="96"/>
      <c r="C109" s="97" t="s">
        <v>249</v>
      </c>
      <c r="D109" s="13" t="s">
        <v>15</v>
      </c>
      <c r="E109" s="98">
        <v>9.4700000000000006</v>
      </c>
      <c r="G109" s="111"/>
    </row>
    <row r="110" spans="2:7" ht="27.75" customHeight="1" x14ac:dyDescent="0.25">
      <c r="B110" s="96"/>
      <c r="C110" s="97" t="s">
        <v>257</v>
      </c>
      <c r="D110" s="13" t="s">
        <v>7</v>
      </c>
      <c r="E110" s="98">
        <v>25.78</v>
      </c>
      <c r="F110" s="152"/>
      <c r="G110" s="111"/>
    </row>
    <row r="111" spans="2:7" ht="27.75" customHeight="1" x14ac:dyDescent="0.25">
      <c r="B111" s="103"/>
      <c r="C111" s="89" t="s">
        <v>244</v>
      </c>
      <c r="D111" s="13" t="s">
        <v>8</v>
      </c>
      <c r="E111" s="104">
        <v>123.69</v>
      </c>
      <c r="G111" s="111"/>
    </row>
    <row r="112" spans="2:7" ht="27.75" customHeight="1" x14ac:dyDescent="0.25">
      <c r="B112" s="96"/>
      <c r="C112" s="97" t="s">
        <v>248</v>
      </c>
      <c r="D112" s="13" t="s">
        <v>7</v>
      </c>
      <c r="E112" s="98">
        <v>12.37</v>
      </c>
      <c r="G112" s="111"/>
    </row>
    <row r="113" spans="2:7" ht="27.75" customHeight="1" x14ac:dyDescent="0.25">
      <c r="B113" s="99"/>
      <c r="C113" s="101" t="s">
        <v>246</v>
      </c>
      <c r="D113" s="86" t="s">
        <v>7</v>
      </c>
      <c r="E113" s="102">
        <f>E112*1.26</f>
        <v>15.5862</v>
      </c>
      <c r="G113" s="111"/>
    </row>
    <row r="114" spans="2:7" ht="27.75" customHeight="1" x14ac:dyDescent="0.25">
      <c r="B114" s="103"/>
      <c r="C114" s="97" t="s">
        <v>277</v>
      </c>
      <c r="D114" s="13" t="s">
        <v>10</v>
      </c>
      <c r="E114" s="98">
        <v>47</v>
      </c>
      <c r="G114" s="111"/>
    </row>
    <row r="115" spans="2:7" ht="27.75" customHeight="1" x14ac:dyDescent="0.25">
      <c r="B115" s="99"/>
      <c r="C115" s="101" t="s">
        <v>278</v>
      </c>
      <c r="D115" s="86" t="s">
        <v>267</v>
      </c>
      <c r="E115" s="102">
        <v>1</v>
      </c>
      <c r="G115" s="111"/>
    </row>
    <row r="116" spans="2:7" ht="27.75" customHeight="1" x14ac:dyDescent="0.25">
      <c r="B116" s="103"/>
      <c r="C116" s="89" t="s">
        <v>263</v>
      </c>
      <c r="D116" s="13" t="s">
        <v>15</v>
      </c>
      <c r="E116" s="104">
        <v>9.4700000000000006</v>
      </c>
      <c r="G116" s="111"/>
    </row>
    <row r="117" spans="2:7" ht="27.75" customHeight="1" x14ac:dyDescent="0.25">
      <c r="B117" s="99"/>
      <c r="C117" s="87" t="s">
        <v>279</v>
      </c>
      <c r="D117" s="86" t="s">
        <v>267</v>
      </c>
      <c r="E117" s="100">
        <v>1</v>
      </c>
      <c r="G117" s="111"/>
    </row>
    <row r="118" spans="2:7" ht="27.75" customHeight="1" x14ac:dyDescent="0.25">
      <c r="B118" s="103"/>
      <c r="C118" s="105" t="s">
        <v>280</v>
      </c>
      <c r="D118" s="13" t="s">
        <v>10</v>
      </c>
      <c r="E118" s="106">
        <v>2</v>
      </c>
      <c r="G118" s="111"/>
    </row>
    <row r="119" spans="2:7" ht="27.75" customHeight="1" x14ac:dyDescent="0.25">
      <c r="B119" s="99"/>
      <c r="C119" s="107" t="s">
        <v>281</v>
      </c>
      <c r="D119" s="86" t="s">
        <v>10</v>
      </c>
      <c r="E119" s="108">
        <v>2</v>
      </c>
      <c r="G119" s="111"/>
    </row>
    <row r="120" spans="2:7" ht="27.75" customHeight="1" x14ac:dyDescent="0.25">
      <c r="B120" s="103"/>
      <c r="C120" s="89" t="s">
        <v>125</v>
      </c>
      <c r="D120" s="13" t="s">
        <v>10</v>
      </c>
      <c r="E120" s="104">
        <v>1</v>
      </c>
      <c r="G120" s="111"/>
    </row>
    <row r="121" spans="2:7" ht="27.75" customHeight="1" x14ac:dyDescent="0.25">
      <c r="B121" s="99"/>
      <c r="C121" s="87" t="s">
        <v>126</v>
      </c>
      <c r="D121" s="86" t="s">
        <v>10</v>
      </c>
      <c r="E121" s="100">
        <v>1</v>
      </c>
      <c r="G121" s="111"/>
    </row>
    <row r="122" spans="2:7" ht="27.75" customHeight="1" x14ac:dyDescent="0.25">
      <c r="B122" s="99"/>
      <c r="C122" s="87" t="s">
        <v>233</v>
      </c>
      <c r="D122" s="86" t="s">
        <v>149</v>
      </c>
      <c r="E122" s="100">
        <v>1</v>
      </c>
      <c r="G122" s="111"/>
    </row>
    <row r="123" spans="2:7" ht="27.75" customHeight="1" x14ac:dyDescent="0.25">
      <c r="B123" s="99"/>
      <c r="C123" s="87" t="s">
        <v>235</v>
      </c>
      <c r="D123" s="86" t="s">
        <v>10</v>
      </c>
      <c r="E123" s="100">
        <v>1</v>
      </c>
      <c r="G123" s="111"/>
    </row>
    <row r="124" spans="2:7" ht="27.75" customHeight="1" x14ac:dyDescent="0.25">
      <c r="B124" s="99"/>
      <c r="C124" s="87" t="s">
        <v>241</v>
      </c>
      <c r="D124" s="86" t="s">
        <v>238</v>
      </c>
      <c r="E124" s="100">
        <v>4</v>
      </c>
      <c r="G124" s="111"/>
    </row>
    <row r="125" spans="2:7" ht="27.75" customHeight="1" x14ac:dyDescent="0.25">
      <c r="B125" s="99"/>
      <c r="C125" s="87" t="s">
        <v>239</v>
      </c>
      <c r="D125" s="86" t="s">
        <v>234</v>
      </c>
      <c r="E125" s="100">
        <v>0.76</v>
      </c>
      <c r="G125" s="111"/>
    </row>
    <row r="126" spans="2:7" ht="27.75" customHeight="1" x14ac:dyDescent="0.25">
      <c r="B126" s="99"/>
      <c r="C126" s="87" t="s">
        <v>240</v>
      </c>
      <c r="D126" s="86" t="s">
        <v>234</v>
      </c>
      <c r="E126" s="100">
        <v>0.76</v>
      </c>
      <c r="G126" s="111"/>
    </row>
    <row r="127" spans="2:7" ht="27.75" customHeight="1" x14ac:dyDescent="0.25">
      <c r="B127" s="103"/>
      <c r="C127" s="89" t="s">
        <v>237</v>
      </c>
      <c r="D127" s="13" t="s">
        <v>24</v>
      </c>
      <c r="E127" s="104">
        <v>6</v>
      </c>
      <c r="G127" s="111"/>
    </row>
    <row r="128" spans="2:7" ht="27.75" customHeight="1" x14ac:dyDescent="0.25">
      <c r="B128" s="99"/>
      <c r="C128" s="101" t="s">
        <v>256</v>
      </c>
      <c r="D128" s="86" t="s">
        <v>149</v>
      </c>
      <c r="E128" s="102">
        <v>12</v>
      </c>
      <c r="G128" s="111"/>
    </row>
    <row r="129" spans="2:7" ht="27.75" customHeight="1" x14ac:dyDescent="0.25">
      <c r="B129" s="99"/>
      <c r="C129" s="101" t="s">
        <v>236</v>
      </c>
      <c r="D129" s="86" t="s">
        <v>10</v>
      </c>
      <c r="E129" s="102">
        <v>36</v>
      </c>
      <c r="G129" s="111"/>
    </row>
    <row r="130" spans="2:7" ht="27.75" customHeight="1" x14ac:dyDescent="0.25">
      <c r="B130" s="96"/>
      <c r="C130" s="97" t="s">
        <v>264</v>
      </c>
      <c r="D130" s="13" t="s">
        <v>7</v>
      </c>
      <c r="E130" s="98">
        <v>12.12</v>
      </c>
      <c r="G130" s="111"/>
    </row>
    <row r="131" spans="2:7" ht="27.75" customHeight="1" x14ac:dyDescent="0.25">
      <c r="B131" s="99"/>
      <c r="C131" s="87" t="s">
        <v>262</v>
      </c>
      <c r="D131" s="86" t="s">
        <v>7</v>
      </c>
      <c r="E131" s="100">
        <f>E130*1.26</f>
        <v>15.271199999999999</v>
      </c>
      <c r="G131" s="111"/>
    </row>
    <row r="132" spans="2:7" ht="27.75" customHeight="1" x14ac:dyDescent="0.25">
      <c r="B132" s="109"/>
      <c r="C132" s="97" t="s">
        <v>265</v>
      </c>
      <c r="D132" s="13" t="s">
        <v>7</v>
      </c>
      <c r="E132" s="98">
        <v>1.21</v>
      </c>
      <c r="G132" s="111"/>
    </row>
    <row r="133" spans="2:7" ht="27.75" customHeight="1" x14ac:dyDescent="0.25">
      <c r="B133" s="99"/>
      <c r="C133" s="101" t="s">
        <v>262</v>
      </c>
      <c r="D133" s="86" t="s">
        <v>7</v>
      </c>
      <c r="E133" s="102">
        <f>E132*1.26</f>
        <v>1.5246</v>
      </c>
      <c r="G133" s="111"/>
    </row>
    <row r="134" spans="2:7" ht="27.75" customHeight="1" x14ac:dyDescent="0.25">
      <c r="B134" s="96"/>
      <c r="C134" s="97" t="s">
        <v>266</v>
      </c>
      <c r="D134" s="13" t="s">
        <v>9</v>
      </c>
      <c r="E134" s="98">
        <v>22.42</v>
      </c>
      <c r="G134" s="111"/>
    </row>
    <row r="135" spans="2:7" ht="27.75" customHeight="1" x14ac:dyDescent="0.25">
      <c r="B135" s="96"/>
      <c r="C135" s="97" t="s">
        <v>253</v>
      </c>
      <c r="D135" s="13" t="s">
        <v>15</v>
      </c>
      <c r="E135" s="98">
        <f>25.8*1.75</f>
        <v>45.15</v>
      </c>
      <c r="G135" s="111"/>
    </row>
    <row r="136" spans="2:7" ht="27.75" customHeight="1" x14ac:dyDescent="0.25">
      <c r="B136" s="96"/>
      <c r="C136" s="97" t="s">
        <v>254</v>
      </c>
      <c r="D136" s="13" t="s">
        <v>15</v>
      </c>
      <c r="E136" s="98">
        <f>9.47+0.15+0.0414*6</f>
        <v>9.8684000000000012</v>
      </c>
      <c r="G136" s="111"/>
    </row>
    <row r="137" spans="2:7" ht="27.75" customHeight="1" x14ac:dyDescent="0.25">
      <c r="B137" s="96"/>
      <c r="C137" s="97" t="s">
        <v>255</v>
      </c>
      <c r="D137" s="13" t="s">
        <v>15</v>
      </c>
      <c r="E137" s="98">
        <f>63*0.08</f>
        <v>5.04</v>
      </c>
      <c r="G137" s="111"/>
    </row>
    <row r="138" spans="2:7" ht="27.75" customHeight="1" x14ac:dyDescent="0.25">
      <c r="B138" s="155" t="s">
        <v>284</v>
      </c>
      <c r="C138" s="155"/>
      <c r="D138" s="155"/>
      <c r="E138" s="155"/>
      <c r="G138" s="111"/>
    </row>
    <row r="139" spans="2:7" ht="27.75" customHeight="1" x14ac:dyDescent="0.25">
      <c r="B139" s="96"/>
      <c r="C139" s="97" t="s">
        <v>249</v>
      </c>
      <c r="D139" s="13" t="s">
        <v>15</v>
      </c>
      <c r="E139" s="98">
        <v>9.4700000000000006</v>
      </c>
    </row>
    <row r="140" spans="2:7" ht="27.75" customHeight="1" x14ac:dyDescent="0.25">
      <c r="B140" s="96"/>
      <c r="C140" s="97" t="s">
        <v>257</v>
      </c>
      <c r="D140" s="13" t="s">
        <v>7</v>
      </c>
      <c r="E140" s="98">
        <v>21.75</v>
      </c>
      <c r="F140" s="152"/>
    </row>
    <row r="141" spans="2:7" ht="27.75" customHeight="1" x14ac:dyDescent="0.25">
      <c r="B141" s="103"/>
      <c r="C141" s="89" t="s">
        <v>244</v>
      </c>
      <c r="D141" s="13" t="s">
        <v>8</v>
      </c>
      <c r="E141" s="104">
        <v>108.17</v>
      </c>
    </row>
    <row r="142" spans="2:7" ht="27.75" customHeight="1" x14ac:dyDescent="0.25">
      <c r="B142" s="96"/>
      <c r="C142" s="97" t="s">
        <v>248</v>
      </c>
      <c r="D142" s="13" t="s">
        <v>7</v>
      </c>
      <c r="E142" s="98">
        <v>10.82</v>
      </c>
    </row>
    <row r="143" spans="2:7" ht="27.75" customHeight="1" x14ac:dyDescent="0.25">
      <c r="B143" s="99"/>
      <c r="C143" s="101" t="s">
        <v>246</v>
      </c>
      <c r="D143" s="86" t="s">
        <v>7</v>
      </c>
      <c r="E143" s="102">
        <f>E142*1.26</f>
        <v>13.6332</v>
      </c>
    </row>
    <row r="144" spans="2:7" ht="27.75" customHeight="1" x14ac:dyDescent="0.25">
      <c r="B144" s="103"/>
      <c r="C144" s="97" t="s">
        <v>277</v>
      </c>
      <c r="D144" s="13" t="s">
        <v>10</v>
      </c>
      <c r="E144" s="98">
        <v>47</v>
      </c>
    </row>
    <row r="145" spans="2:5" ht="27.75" customHeight="1" x14ac:dyDescent="0.25">
      <c r="B145" s="99"/>
      <c r="C145" s="101" t="s">
        <v>278</v>
      </c>
      <c r="D145" s="86" t="s">
        <v>267</v>
      </c>
      <c r="E145" s="102">
        <v>1</v>
      </c>
    </row>
    <row r="146" spans="2:5" ht="27.75" customHeight="1" x14ac:dyDescent="0.25">
      <c r="B146" s="103"/>
      <c r="C146" s="89" t="s">
        <v>263</v>
      </c>
      <c r="D146" s="13" t="s">
        <v>15</v>
      </c>
      <c r="E146" s="104">
        <v>9.4700000000000006</v>
      </c>
    </row>
    <row r="147" spans="2:5" ht="27.75" customHeight="1" x14ac:dyDescent="0.25">
      <c r="B147" s="99"/>
      <c r="C147" s="87" t="s">
        <v>279</v>
      </c>
      <c r="D147" s="86" t="s">
        <v>267</v>
      </c>
      <c r="E147" s="100">
        <v>1</v>
      </c>
    </row>
    <row r="148" spans="2:5" ht="27.75" customHeight="1" x14ac:dyDescent="0.25">
      <c r="B148" s="103"/>
      <c r="C148" s="105" t="s">
        <v>280</v>
      </c>
      <c r="D148" s="13" t="s">
        <v>10</v>
      </c>
      <c r="E148" s="106">
        <v>2</v>
      </c>
    </row>
    <row r="149" spans="2:5" ht="27.75" customHeight="1" x14ac:dyDescent="0.25">
      <c r="B149" s="99"/>
      <c r="C149" s="107" t="s">
        <v>281</v>
      </c>
      <c r="D149" s="86" t="s">
        <v>10</v>
      </c>
      <c r="E149" s="108">
        <v>2</v>
      </c>
    </row>
    <row r="150" spans="2:5" ht="27.75" customHeight="1" x14ac:dyDescent="0.25">
      <c r="B150" s="103"/>
      <c r="C150" s="89" t="s">
        <v>125</v>
      </c>
      <c r="D150" s="13" t="s">
        <v>10</v>
      </c>
      <c r="E150" s="104">
        <v>1</v>
      </c>
    </row>
    <row r="151" spans="2:5" ht="27.75" customHeight="1" x14ac:dyDescent="0.25">
      <c r="B151" s="99"/>
      <c r="C151" s="87" t="s">
        <v>126</v>
      </c>
      <c r="D151" s="86" t="s">
        <v>10</v>
      </c>
      <c r="E151" s="100">
        <v>1</v>
      </c>
    </row>
    <row r="152" spans="2:5" ht="27.75" customHeight="1" x14ac:dyDescent="0.25">
      <c r="B152" s="99"/>
      <c r="C152" s="87" t="s">
        <v>233</v>
      </c>
      <c r="D152" s="86" t="s">
        <v>149</v>
      </c>
      <c r="E152" s="100">
        <v>1</v>
      </c>
    </row>
    <row r="153" spans="2:5" ht="27.75" customHeight="1" x14ac:dyDescent="0.25">
      <c r="B153" s="99"/>
      <c r="C153" s="87" t="s">
        <v>235</v>
      </c>
      <c r="D153" s="86" t="s">
        <v>10</v>
      </c>
      <c r="E153" s="100">
        <v>1</v>
      </c>
    </row>
    <row r="154" spans="2:5" ht="27.75" customHeight="1" x14ac:dyDescent="0.25">
      <c r="B154" s="99"/>
      <c r="C154" s="87" t="s">
        <v>241</v>
      </c>
      <c r="D154" s="86" t="s">
        <v>238</v>
      </c>
      <c r="E154" s="100">
        <v>4</v>
      </c>
    </row>
    <row r="155" spans="2:5" ht="27.75" customHeight="1" x14ac:dyDescent="0.25">
      <c r="B155" s="99"/>
      <c r="C155" s="87" t="s">
        <v>239</v>
      </c>
      <c r="D155" s="86" t="s">
        <v>234</v>
      </c>
      <c r="E155" s="100">
        <v>0.76</v>
      </c>
    </row>
    <row r="156" spans="2:5" ht="27.75" customHeight="1" x14ac:dyDescent="0.25">
      <c r="B156" s="99"/>
      <c r="C156" s="87" t="s">
        <v>240</v>
      </c>
      <c r="D156" s="86" t="s">
        <v>234</v>
      </c>
      <c r="E156" s="100">
        <v>0.76</v>
      </c>
    </row>
    <row r="157" spans="2:5" ht="27.75" customHeight="1" x14ac:dyDescent="0.25">
      <c r="B157" s="103"/>
      <c r="C157" s="89" t="s">
        <v>237</v>
      </c>
      <c r="D157" s="13" t="s">
        <v>24</v>
      </c>
      <c r="E157" s="104">
        <v>6</v>
      </c>
    </row>
    <row r="158" spans="2:5" ht="27.75" customHeight="1" x14ac:dyDescent="0.25">
      <c r="B158" s="99"/>
      <c r="C158" s="101" t="s">
        <v>256</v>
      </c>
      <c r="D158" s="86" t="s">
        <v>149</v>
      </c>
      <c r="E158" s="102">
        <v>12</v>
      </c>
    </row>
    <row r="159" spans="2:5" ht="27.75" customHeight="1" x14ac:dyDescent="0.25">
      <c r="B159" s="99"/>
      <c r="C159" s="101" t="s">
        <v>236</v>
      </c>
      <c r="D159" s="86" t="s">
        <v>10</v>
      </c>
      <c r="E159" s="102">
        <v>36</v>
      </c>
    </row>
    <row r="160" spans="2:5" ht="27.75" customHeight="1" x14ac:dyDescent="0.25">
      <c r="B160" s="96"/>
      <c r="C160" s="97" t="s">
        <v>264</v>
      </c>
      <c r="D160" s="13" t="s">
        <v>7</v>
      </c>
      <c r="E160" s="98">
        <v>12.12</v>
      </c>
    </row>
    <row r="161" spans="2:6" ht="27.75" customHeight="1" x14ac:dyDescent="0.25">
      <c r="B161" s="99"/>
      <c r="C161" s="87" t="s">
        <v>262</v>
      </c>
      <c r="D161" s="86" t="s">
        <v>7</v>
      </c>
      <c r="E161" s="100">
        <f>E160*1.26</f>
        <v>15.271199999999999</v>
      </c>
    </row>
    <row r="162" spans="2:6" ht="27.75" customHeight="1" x14ac:dyDescent="0.25">
      <c r="B162" s="109"/>
      <c r="C162" s="97" t="s">
        <v>265</v>
      </c>
      <c r="D162" s="13" t="s">
        <v>7</v>
      </c>
      <c r="E162" s="98">
        <v>1.21</v>
      </c>
    </row>
    <row r="163" spans="2:6" ht="27.75" customHeight="1" x14ac:dyDescent="0.25">
      <c r="B163" s="99"/>
      <c r="C163" s="101" t="s">
        <v>262</v>
      </c>
      <c r="D163" s="86" t="s">
        <v>7</v>
      </c>
      <c r="E163" s="102">
        <f>E162*1.26</f>
        <v>1.5246</v>
      </c>
    </row>
    <row r="164" spans="2:6" ht="27.75" customHeight="1" x14ac:dyDescent="0.25">
      <c r="B164" s="96"/>
      <c r="C164" s="97" t="s">
        <v>266</v>
      </c>
      <c r="D164" s="13" t="s">
        <v>9</v>
      </c>
      <c r="E164" s="98">
        <v>22.42</v>
      </c>
    </row>
    <row r="165" spans="2:6" ht="27.75" customHeight="1" x14ac:dyDescent="0.25">
      <c r="B165" s="96"/>
      <c r="C165" s="97" t="s">
        <v>253</v>
      </c>
      <c r="D165" s="13" t="s">
        <v>15</v>
      </c>
      <c r="E165" s="98">
        <f>21.75*1.75</f>
        <v>38.0625</v>
      </c>
    </row>
    <row r="166" spans="2:6" ht="27.75" customHeight="1" x14ac:dyDescent="0.25">
      <c r="B166" s="96"/>
      <c r="C166" s="97" t="s">
        <v>254</v>
      </c>
      <c r="D166" s="13" t="s">
        <v>15</v>
      </c>
      <c r="E166" s="98">
        <f>9.47+0.15+0.0414*6</f>
        <v>9.8684000000000012</v>
      </c>
    </row>
    <row r="167" spans="2:6" ht="27.75" customHeight="1" x14ac:dyDescent="0.25">
      <c r="B167" s="96"/>
      <c r="C167" s="97" t="s">
        <v>255</v>
      </c>
      <c r="D167" s="13" t="s">
        <v>15</v>
      </c>
      <c r="E167" s="98">
        <f>63*0.08</f>
        <v>5.04</v>
      </c>
    </row>
    <row r="168" spans="2:6" ht="27.75" customHeight="1" x14ac:dyDescent="0.25">
      <c r="B168" s="155" t="s">
        <v>285</v>
      </c>
      <c r="C168" s="155"/>
      <c r="D168" s="155"/>
      <c r="E168" s="155"/>
    </row>
    <row r="169" spans="2:6" ht="27.75" customHeight="1" x14ac:dyDescent="0.25">
      <c r="B169" s="96"/>
      <c r="C169" s="97" t="s">
        <v>249</v>
      </c>
      <c r="D169" s="13" t="s">
        <v>15</v>
      </c>
      <c r="E169" s="98">
        <v>9.4700000000000006</v>
      </c>
    </row>
    <row r="170" spans="2:6" ht="27.75" customHeight="1" x14ac:dyDescent="0.25">
      <c r="B170" s="96"/>
      <c r="C170" s="97" t="s">
        <v>257</v>
      </c>
      <c r="D170" s="13" t="s">
        <v>7</v>
      </c>
      <c r="E170" s="98">
        <v>29.9</v>
      </c>
      <c r="F170" s="152"/>
    </row>
    <row r="171" spans="2:6" ht="27.75" customHeight="1" x14ac:dyDescent="0.25">
      <c r="B171" s="103"/>
      <c r="C171" s="89" t="s">
        <v>244</v>
      </c>
      <c r="D171" s="13" t="s">
        <v>8</v>
      </c>
      <c r="E171" s="104">
        <v>139.53</v>
      </c>
    </row>
    <row r="172" spans="2:6" ht="27.75" customHeight="1" x14ac:dyDescent="0.25">
      <c r="B172" s="96"/>
      <c r="C172" s="97" t="s">
        <v>248</v>
      </c>
      <c r="D172" s="13" t="s">
        <v>7</v>
      </c>
      <c r="E172" s="98">
        <v>13.95</v>
      </c>
    </row>
    <row r="173" spans="2:6" ht="27.75" customHeight="1" x14ac:dyDescent="0.25">
      <c r="B173" s="99"/>
      <c r="C173" s="101" t="s">
        <v>246</v>
      </c>
      <c r="D173" s="86" t="s">
        <v>7</v>
      </c>
      <c r="E173" s="102">
        <f>E172*1.26</f>
        <v>17.576999999999998</v>
      </c>
    </row>
    <row r="174" spans="2:6" ht="27.75" customHeight="1" x14ac:dyDescent="0.25">
      <c r="B174" s="103"/>
      <c r="C174" s="97" t="s">
        <v>277</v>
      </c>
      <c r="D174" s="13" t="s">
        <v>10</v>
      </c>
      <c r="E174" s="98">
        <v>47</v>
      </c>
    </row>
    <row r="175" spans="2:6" ht="27.75" customHeight="1" x14ac:dyDescent="0.25">
      <c r="B175" s="99"/>
      <c r="C175" s="101" t="s">
        <v>278</v>
      </c>
      <c r="D175" s="86" t="s">
        <v>267</v>
      </c>
      <c r="E175" s="102">
        <v>1</v>
      </c>
    </row>
    <row r="176" spans="2:6" ht="27.75" customHeight="1" x14ac:dyDescent="0.25">
      <c r="B176" s="103"/>
      <c r="C176" s="89" t="s">
        <v>263</v>
      </c>
      <c r="D176" s="13" t="s">
        <v>15</v>
      </c>
      <c r="E176" s="104">
        <v>9.4700000000000006</v>
      </c>
    </row>
    <row r="177" spans="2:5" ht="27.75" customHeight="1" x14ac:dyDescent="0.25">
      <c r="B177" s="99"/>
      <c r="C177" s="87" t="s">
        <v>279</v>
      </c>
      <c r="D177" s="86" t="s">
        <v>267</v>
      </c>
      <c r="E177" s="100">
        <v>1</v>
      </c>
    </row>
    <row r="178" spans="2:5" ht="27.75" customHeight="1" x14ac:dyDescent="0.25">
      <c r="B178" s="103"/>
      <c r="C178" s="105" t="s">
        <v>280</v>
      </c>
      <c r="D178" s="13" t="s">
        <v>10</v>
      </c>
      <c r="E178" s="106">
        <v>2</v>
      </c>
    </row>
    <row r="179" spans="2:5" ht="27.75" customHeight="1" x14ac:dyDescent="0.25">
      <c r="B179" s="99"/>
      <c r="C179" s="107" t="s">
        <v>281</v>
      </c>
      <c r="D179" s="86" t="s">
        <v>10</v>
      </c>
      <c r="E179" s="108">
        <v>2</v>
      </c>
    </row>
    <row r="180" spans="2:5" ht="27.75" customHeight="1" x14ac:dyDescent="0.25">
      <c r="B180" s="103"/>
      <c r="C180" s="89" t="s">
        <v>125</v>
      </c>
      <c r="D180" s="13" t="s">
        <v>10</v>
      </c>
      <c r="E180" s="104">
        <v>1</v>
      </c>
    </row>
    <row r="181" spans="2:5" ht="27.75" customHeight="1" x14ac:dyDescent="0.25">
      <c r="B181" s="99"/>
      <c r="C181" s="87" t="s">
        <v>126</v>
      </c>
      <c r="D181" s="86" t="s">
        <v>10</v>
      </c>
      <c r="E181" s="100">
        <v>1</v>
      </c>
    </row>
    <row r="182" spans="2:5" ht="27.75" customHeight="1" x14ac:dyDescent="0.25">
      <c r="B182" s="99"/>
      <c r="C182" s="87" t="s">
        <v>233</v>
      </c>
      <c r="D182" s="86" t="s">
        <v>149</v>
      </c>
      <c r="E182" s="100">
        <v>1</v>
      </c>
    </row>
    <row r="183" spans="2:5" ht="27.75" customHeight="1" x14ac:dyDescent="0.25">
      <c r="B183" s="99"/>
      <c r="C183" s="87" t="s">
        <v>235</v>
      </c>
      <c r="D183" s="86" t="s">
        <v>10</v>
      </c>
      <c r="E183" s="100">
        <v>1</v>
      </c>
    </row>
    <row r="184" spans="2:5" ht="27.75" customHeight="1" x14ac:dyDescent="0.25">
      <c r="B184" s="99"/>
      <c r="C184" s="87" t="s">
        <v>241</v>
      </c>
      <c r="D184" s="86" t="s">
        <v>238</v>
      </c>
      <c r="E184" s="100">
        <v>4</v>
      </c>
    </row>
    <row r="185" spans="2:5" ht="27.75" customHeight="1" x14ac:dyDescent="0.25">
      <c r="B185" s="99"/>
      <c r="C185" s="87" t="s">
        <v>239</v>
      </c>
      <c r="D185" s="86" t="s">
        <v>234</v>
      </c>
      <c r="E185" s="100">
        <v>0.76</v>
      </c>
    </row>
    <row r="186" spans="2:5" ht="27.75" customHeight="1" x14ac:dyDescent="0.25">
      <c r="B186" s="99"/>
      <c r="C186" s="87" t="s">
        <v>240</v>
      </c>
      <c r="D186" s="86" t="s">
        <v>234</v>
      </c>
      <c r="E186" s="100">
        <v>0.76</v>
      </c>
    </row>
    <row r="187" spans="2:5" ht="27.75" customHeight="1" x14ac:dyDescent="0.25">
      <c r="B187" s="103"/>
      <c r="C187" s="89" t="s">
        <v>237</v>
      </c>
      <c r="D187" s="13" t="s">
        <v>24</v>
      </c>
      <c r="E187" s="104">
        <v>6</v>
      </c>
    </row>
    <row r="188" spans="2:5" ht="27.75" customHeight="1" x14ac:dyDescent="0.25">
      <c r="B188" s="99"/>
      <c r="C188" s="101" t="s">
        <v>256</v>
      </c>
      <c r="D188" s="86" t="s">
        <v>149</v>
      </c>
      <c r="E188" s="102">
        <v>12</v>
      </c>
    </row>
    <row r="189" spans="2:5" ht="27.75" customHeight="1" x14ac:dyDescent="0.25">
      <c r="B189" s="99"/>
      <c r="C189" s="101" t="s">
        <v>236</v>
      </c>
      <c r="D189" s="86" t="s">
        <v>10</v>
      </c>
      <c r="E189" s="102">
        <v>36</v>
      </c>
    </row>
    <row r="190" spans="2:5" ht="27.75" customHeight="1" x14ac:dyDescent="0.25">
      <c r="B190" s="96"/>
      <c r="C190" s="97" t="s">
        <v>264</v>
      </c>
      <c r="D190" s="13" t="s">
        <v>7</v>
      </c>
      <c r="E190" s="98">
        <v>12.12</v>
      </c>
    </row>
    <row r="191" spans="2:5" ht="27.75" customHeight="1" x14ac:dyDescent="0.25">
      <c r="B191" s="99"/>
      <c r="C191" s="87" t="s">
        <v>262</v>
      </c>
      <c r="D191" s="86" t="s">
        <v>7</v>
      </c>
      <c r="E191" s="100">
        <f>E190*1.26</f>
        <v>15.271199999999999</v>
      </c>
    </row>
    <row r="192" spans="2:5" ht="27.75" customHeight="1" x14ac:dyDescent="0.25">
      <c r="B192" s="109"/>
      <c r="C192" s="97" t="s">
        <v>265</v>
      </c>
      <c r="D192" s="13" t="s">
        <v>7</v>
      </c>
      <c r="E192" s="98">
        <v>1.21</v>
      </c>
    </row>
    <row r="193" spans="2:6" ht="27.75" customHeight="1" x14ac:dyDescent="0.25">
      <c r="B193" s="99"/>
      <c r="C193" s="101" t="s">
        <v>262</v>
      </c>
      <c r="D193" s="86" t="s">
        <v>7</v>
      </c>
      <c r="E193" s="102">
        <f>E192*1.26</f>
        <v>1.5246</v>
      </c>
    </row>
    <row r="194" spans="2:6" ht="27.75" customHeight="1" x14ac:dyDescent="0.25">
      <c r="B194" s="96"/>
      <c r="C194" s="97" t="s">
        <v>266</v>
      </c>
      <c r="D194" s="13" t="s">
        <v>9</v>
      </c>
      <c r="E194" s="98">
        <v>22.42</v>
      </c>
    </row>
    <row r="195" spans="2:6" ht="27.75" customHeight="1" x14ac:dyDescent="0.25">
      <c r="B195" s="96"/>
      <c r="C195" s="97" t="s">
        <v>253</v>
      </c>
      <c r="D195" s="13" t="s">
        <v>15</v>
      </c>
      <c r="E195" s="98">
        <f>29.9*1.75</f>
        <v>52.324999999999996</v>
      </c>
    </row>
    <row r="196" spans="2:6" ht="27.75" customHeight="1" x14ac:dyDescent="0.25">
      <c r="B196" s="96"/>
      <c r="C196" s="97" t="s">
        <v>254</v>
      </c>
      <c r="D196" s="13" t="s">
        <v>15</v>
      </c>
      <c r="E196" s="98">
        <f>9.47+0.15+0.0414*6</f>
        <v>9.8684000000000012</v>
      </c>
    </row>
    <row r="197" spans="2:6" ht="27.75" customHeight="1" x14ac:dyDescent="0.25">
      <c r="B197" s="96"/>
      <c r="C197" s="97" t="s">
        <v>255</v>
      </c>
      <c r="D197" s="13" t="s">
        <v>15</v>
      </c>
      <c r="E197" s="98">
        <f>63*0.08</f>
        <v>5.04</v>
      </c>
    </row>
    <row r="198" spans="2:6" ht="27.75" customHeight="1" x14ac:dyDescent="0.25">
      <c r="B198" s="155" t="s">
        <v>286</v>
      </c>
      <c r="C198" s="155"/>
      <c r="D198" s="155"/>
      <c r="E198" s="155"/>
    </row>
    <row r="199" spans="2:6" ht="27.75" customHeight="1" x14ac:dyDescent="0.25">
      <c r="B199" s="96"/>
      <c r="C199" s="97" t="s">
        <v>249</v>
      </c>
      <c r="D199" s="13" t="s">
        <v>15</v>
      </c>
      <c r="E199" s="98">
        <v>11.71</v>
      </c>
    </row>
    <row r="200" spans="2:6" ht="27.75" customHeight="1" x14ac:dyDescent="0.25">
      <c r="B200" s="96"/>
      <c r="C200" s="97" t="s">
        <v>257</v>
      </c>
      <c r="D200" s="13" t="s">
        <v>7</v>
      </c>
      <c r="E200" s="98">
        <v>23.69</v>
      </c>
      <c r="F200" s="152"/>
    </row>
    <row r="201" spans="2:6" ht="27.75" customHeight="1" x14ac:dyDescent="0.25">
      <c r="B201" s="103"/>
      <c r="C201" s="89" t="s">
        <v>244</v>
      </c>
      <c r="D201" s="13" t="s">
        <v>8</v>
      </c>
      <c r="E201" s="104">
        <v>115.63</v>
      </c>
    </row>
    <row r="202" spans="2:6" ht="27.75" customHeight="1" x14ac:dyDescent="0.25">
      <c r="B202" s="96"/>
      <c r="C202" s="97" t="s">
        <v>248</v>
      </c>
      <c r="D202" s="13" t="s">
        <v>7</v>
      </c>
      <c r="E202" s="98">
        <v>11.56</v>
      </c>
    </row>
    <row r="203" spans="2:6" ht="27.75" customHeight="1" x14ac:dyDescent="0.25">
      <c r="B203" s="99"/>
      <c r="C203" s="101" t="s">
        <v>246</v>
      </c>
      <c r="D203" s="86" t="s">
        <v>7</v>
      </c>
      <c r="E203" s="102">
        <f>E202*1.26</f>
        <v>14.5656</v>
      </c>
    </row>
    <row r="204" spans="2:6" ht="27.75" customHeight="1" x14ac:dyDescent="0.25">
      <c r="B204" s="103"/>
      <c r="C204" s="97" t="s">
        <v>277</v>
      </c>
      <c r="D204" s="13" t="s">
        <v>10</v>
      </c>
      <c r="E204" s="98">
        <v>47</v>
      </c>
    </row>
    <row r="205" spans="2:6" ht="27.75" customHeight="1" x14ac:dyDescent="0.25">
      <c r="B205" s="99"/>
      <c r="C205" s="101" t="s">
        <v>278</v>
      </c>
      <c r="D205" s="86" t="s">
        <v>267</v>
      </c>
      <c r="E205" s="102">
        <v>1</v>
      </c>
    </row>
    <row r="206" spans="2:6" ht="27.75" customHeight="1" x14ac:dyDescent="0.25">
      <c r="B206" s="103"/>
      <c r="C206" s="89" t="s">
        <v>263</v>
      </c>
      <c r="D206" s="13" t="s">
        <v>15</v>
      </c>
      <c r="E206" s="104">
        <v>9.4700000000000006</v>
      </c>
    </row>
    <row r="207" spans="2:6" ht="27.75" customHeight="1" x14ac:dyDescent="0.25">
      <c r="B207" s="99"/>
      <c r="C207" s="87" t="s">
        <v>279</v>
      </c>
      <c r="D207" s="86" t="s">
        <v>267</v>
      </c>
      <c r="E207" s="100">
        <v>1</v>
      </c>
    </row>
    <row r="208" spans="2:6" ht="27.75" customHeight="1" x14ac:dyDescent="0.25">
      <c r="B208" s="103"/>
      <c r="C208" s="105" t="s">
        <v>280</v>
      </c>
      <c r="D208" s="13" t="s">
        <v>10</v>
      </c>
      <c r="E208" s="106">
        <v>2</v>
      </c>
    </row>
    <row r="209" spans="2:5" ht="27.75" customHeight="1" x14ac:dyDescent="0.25">
      <c r="B209" s="99"/>
      <c r="C209" s="107" t="s">
        <v>281</v>
      </c>
      <c r="D209" s="86" t="s">
        <v>10</v>
      </c>
      <c r="E209" s="108">
        <v>2</v>
      </c>
    </row>
    <row r="210" spans="2:5" ht="27.75" customHeight="1" x14ac:dyDescent="0.25">
      <c r="B210" s="103"/>
      <c r="C210" s="89" t="s">
        <v>125</v>
      </c>
      <c r="D210" s="13" t="s">
        <v>10</v>
      </c>
      <c r="E210" s="104">
        <v>1</v>
      </c>
    </row>
    <row r="211" spans="2:5" ht="27.75" customHeight="1" x14ac:dyDescent="0.25">
      <c r="B211" s="99"/>
      <c r="C211" s="87" t="s">
        <v>126</v>
      </c>
      <c r="D211" s="86" t="s">
        <v>10</v>
      </c>
      <c r="E211" s="100">
        <v>1</v>
      </c>
    </row>
    <row r="212" spans="2:5" ht="27.75" customHeight="1" x14ac:dyDescent="0.25">
      <c r="B212" s="99"/>
      <c r="C212" s="87" t="s">
        <v>233</v>
      </c>
      <c r="D212" s="86" t="s">
        <v>149</v>
      </c>
      <c r="E212" s="100">
        <v>1</v>
      </c>
    </row>
    <row r="213" spans="2:5" ht="27.75" customHeight="1" x14ac:dyDescent="0.25">
      <c r="B213" s="99"/>
      <c r="C213" s="87" t="s">
        <v>235</v>
      </c>
      <c r="D213" s="86" t="s">
        <v>10</v>
      </c>
      <c r="E213" s="100">
        <v>1</v>
      </c>
    </row>
    <row r="214" spans="2:5" ht="27.75" customHeight="1" x14ac:dyDescent="0.25">
      <c r="B214" s="99"/>
      <c r="C214" s="87" t="s">
        <v>241</v>
      </c>
      <c r="D214" s="86" t="s">
        <v>238</v>
      </c>
      <c r="E214" s="100">
        <v>4</v>
      </c>
    </row>
    <row r="215" spans="2:5" ht="27.75" customHeight="1" x14ac:dyDescent="0.25">
      <c r="B215" s="99"/>
      <c r="C215" s="87" t="s">
        <v>239</v>
      </c>
      <c r="D215" s="86" t="s">
        <v>234</v>
      </c>
      <c r="E215" s="100">
        <v>0.76</v>
      </c>
    </row>
    <row r="216" spans="2:5" ht="27.75" customHeight="1" x14ac:dyDescent="0.25">
      <c r="B216" s="99"/>
      <c r="C216" s="87" t="s">
        <v>240</v>
      </c>
      <c r="D216" s="86" t="s">
        <v>234</v>
      </c>
      <c r="E216" s="100">
        <v>0.76</v>
      </c>
    </row>
    <row r="217" spans="2:5" ht="27.75" customHeight="1" x14ac:dyDescent="0.25">
      <c r="B217" s="103"/>
      <c r="C217" s="89" t="s">
        <v>237</v>
      </c>
      <c r="D217" s="13" t="s">
        <v>24</v>
      </c>
      <c r="E217" s="104">
        <v>6</v>
      </c>
    </row>
    <row r="218" spans="2:5" ht="27.75" customHeight="1" x14ac:dyDescent="0.25">
      <c r="B218" s="99"/>
      <c r="C218" s="101" t="s">
        <v>256</v>
      </c>
      <c r="D218" s="86" t="s">
        <v>149</v>
      </c>
      <c r="E218" s="102">
        <v>12</v>
      </c>
    </row>
    <row r="219" spans="2:5" ht="27.75" customHeight="1" x14ac:dyDescent="0.25">
      <c r="B219" s="99"/>
      <c r="C219" s="101" t="s">
        <v>236</v>
      </c>
      <c r="D219" s="86" t="s">
        <v>10</v>
      </c>
      <c r="E219" s="102">
        <v>36</v>
      </c>
    </row>
    <row r="220" spans="2:5" ht="27.75" customHeight="1" x14ac:dyDescent="0.25">
      <c r="B220" s="96"/>
      <c r="C220" s="97" t="s">
        <v>264</v>
      </c>
      <c r="D220" s="13" t="s">
        <v>7</v>
      </c>
      <c r="E220" s="98">
        <v>12.12</v>
      </c>
    </row>
    <row r="221" spans="2:5" ht="27.75" customHeight="1" x14ac:dyDescent="0.25">
      <c r="B221" s="99"/>
      <c r="C221" s="87" t="s">
        <v>262</v>
      </c>
      <c r="D221" s="86" t="s">
        <v>7</v>
      </c>
      <c r="E221" s="100">
        <f>E220*1.26</f>
        <v>15.271199999999999</v>
      </c>
    </row>
    <row r="222" spans="2:5" ht="27.75" customHeight="1" x14ac:dyDescent="0.25">
      <c r="B222" s="109"/>
      <c r="C222" s="97" t="s">
        <v>265</v>
      </c>
      <c r="D222" s="13" t="s">
        <v>7</v>
      </c>
      <c r="E222" s="98">
        <v>1.21</v>
      </c>
    </row>
    <row r="223" spans="2:5" ht="27.75" customHeight="1" x14ac:dyDescent="0.25">
      <c r="B223" s="99"/>
      <c r="C223" s="101" t="s">
        <v>262</v>
      </c>
      <c r="D223" s="86" t="s">
        <v>7</v>
      </c>
      <c r="E223" s="102">
        <f>E222*1.26</f>
        <v>1.5246</v>
      </c>
    </row>
    <row r="224" spans="2:5" ht="27.75" customHeight="1" x14ac:dyDescent="0.25">
      <c r="B224" s="96"/>
      <c r="C224" s="97" t="s">
        <v>266</v>
      </c>
      <c r="D224" s="13" t="s">
        <v>9</v>
      </c>
      <c r="E224" s="98">
        <v>22.42</v>
      </c>
    </row>
    <row r="225" spans="2:6" ht="27.75" customHeight="1" x14ac:dyDescent="0.25">
      <c r="B225" s="96"/>
      <c r="C225" s="97" t="s">
        <v>253</v>
      </c>
      <c r="D225" s="13" t="s">
        <v>15</v>
      </c>
      <c r="E225" s="98">
        <f>23.7*1.75</f>
        <v>41.475000000000001</v>
      </c>
    </row>
    <row r="226" spans="2:6" ht="27.75" customHeight="1" x14ac:dyDescent="0.25">
      <c r="B226" s="96"/>
      <c r="C226" s="97" t="s">
        <v>254</v>
      </c>
      <c r="D226" s="13" t="s">
        <v>15</v>
      </c>
      <c r="E226" s="98">
        <f>9.47+0.15+0.0414*6</f>
        <v>9.8684000000000012</v>
      </c>
    </row>
    <row r="227" spans="2:6" ht="27.75" customHeight="1" x14ac:dyDescent="0.25">
      <c r="B227" s="96"/>
      <c r="C227" s="97" t="s">
        <v>255</v>
      </c>
      <c r="D227" s="13" t="s">
        <v>15</v>
      </c>
      <c r="E227" s="98">
        <f>63*0.08</f>
        <v>5.04</v>
      </c>
    </row>
    <row r="228" spans="2:6" ht="27.75" customHeight="1" x14ac:dyDescent="0.25">
      <c r="B228" s="155" t="s">
        <v>287</v>
      </c>
      <c r="C228" s="155"/>
      <c r="D228" s="155"/>
      <c r="E228" s="155"/>
    </row>
    <row r="229" spans="2:6" ht="27.75" customHeight="1" x14ac:dyDescent="0.25">
      <c r="B229" s="96"/>
      <c r="C229" s="97" t="s">
        <v>249</v>
      </c>
      <c r="D229" s="13" t="s">
        <v>15</v>
      </c>
      <c r="E229" s="98">
        <v>11.71</v>
      </c>
    </row>
    <row r="230" spans="2:6" ht="27.75" customHeight="1" x14ac:dyDescent="0.25">
      <c r="B230" s="96"/>
      <c r="C230" s="97" t="s">
        <v>257</v>
      </c>
      <c r="D230" s="13" t="s">
        <v>7</v>
      </c>
      <c r="E230" s="98">
        <v>23.56</v>
      </c>
      <c r="F230" s="152"/>
    </row>
    <row r="231" spans="2:6" ht="27.75" customHeight="1" x14ac:dyDescent="0.25">
      <c r="B231" s="103"/>
      <c r="C231" s="89" t="s">
        <v>244</v>
      </c>
      <c r="D231" s="13" t="s">
        <v>8</v>
      </c>
      <c r="E231" s="104">
        <v>115.17</v>
      </c>
    </row>
    <row r="232" spans="2:6" ht="27.75" customHeight="1" x14ac:dyDescent="0.25">
      <c r="B232" s="96"/>
      <c r="C232" s="97" t="s">
        <v>248</v>
      </c>
      <c r="D232" s="13" t="s">
        <v>7</v>
      </c>
      <c r="E232" s="98">
        <v>11.52</v>
      </c>
    </row>
    <row r="233" spans="2:6" ht="27.75" customHeight="1" x14ac:dyDescent="0.25">
      <c r="B233" s="99"/>
      <c r="C233" s="101" t="s">
        <v>246</v>
      </c>
      <c r="D233" s="86" t="s">
        <v>7</v>
      </c>
      <c r="E233" s="102">
        <f>E232*1.26</f>
        <v>14.5152</v>
      </c>
    </row>
    <row r="234" spans="2:6" ht="27.75" customHeight="1" x14ac:dyDescent="0.25">
      <c r="B234" s="103"/>
      <c r="C234" s="97" t="s">
        <v>277</v>
      </c>
      <c r="D234" s="13" t="s">
        <v>10</v>
      </c>
      <c r="E234" s="98">
        <v>47</v>
      </c>
    </row>
    <row r="235" spans="2:6" ht="27.75" customHeight="1" x14ac:dyDescent="0.25">
      <c r="B235" s="99"/>
      <c r="C235" s="101" t="s">
        <v>278</v>
      </c>
      <c r="D235" s="86" t="s">
        <v>267</v>
      </c>
      <c r="E235" s="102">
        <v>1</v>
      </c>
    </row>
    <row r="236" spans="2:6" ht="27.75" customHeight="1" x14ac:dyDescent="0.25">
      <c r="B236" s="103"/>
      <c r="C236" s="89" t="s">
        <v>263</v>
      </c>
      <c r="D236" s="13" t="s">
        <v>15</v>
      </c>
      <c r="E236" s="104">
        <v>9.4700000000000006</v>
      </c>
    </row>
    <row r="237" spans="2:6" ht="27.75" customHeight="1" x14ac:dyDescent="0.25">
      <c r="B237" s="99"/>
      <c r="C237" s="87" t="s">
        <v>279</v>
      </c>
      <c r="D237" s="86" t="s">
        <v>267</v>
      </c>
      <c r="E237" s="100">
        <v>1</v>
      </c>
    </row>
    <row r="238" spans="2:6" ht="27.75" customHeight="1" x14ac:dyDescent="0.25">
      <c r="B238" s="103"/>
      <c r="C238" s="105" t="s">
        <v>280</v>
      </c>
      <c r="D238" s="13" t="s">
        <v>10</v>
      </c>
      <c r="E238" s="106">
        <v>2</v>
      </c>
    </row>
    <row r="239" spans="2:6" ht="27.75" customHeight="1" x14ac:dyDescent="0.25">
      <c r="B239" s="99"/>
      <c r="C239" s="107" t="s">
        <v>281</v>
      </c>
      <c r="D239" s="86" t="s">
        <v>10</v>
      </c>
      <c r="E239" s="108">
        <v>2</v>
      </c>
    </row>
    <row r="240" spans="2:6" ht="27.75" customHeight="1" x14ac:dyDescent="0.25">
      <c r="B240" s="103"/>
      <c r="C240" s="89" t="s">
        <v>125</v>
      </c>
      <c r="D240" s="13" t="s">
        <v>10</v>
      </c>
      <c r="E240" s="104">
        <v>1</v>
      </c>
    </row>
    <row r="241" spans="2:5" ht="27.75" customHeight="1" x14ac:dyDescent="0.25">
      <c r="B241" s="99"/>
      <c r="C241" s="87" t="s">
        <v>126</v>
      </c>
      <c r="D241" s="86" t="s">
        <v>10</v>
      </c>
      <c r="E241" s="100">
        <v>1</v>
      </c>
    </row>
    <row r="242" spans="2:5" ht="27.75" customHeight="1" x14ac:dyDescent="0.25">
      <c r="B242" s="99"/>
      <c r="C242" s="87" t="s">
        <v>233</v>
      </c>
      <c r="D242" s="86" t="s">
        <v>149</v>
      </c>
      <c r="E242" s="100">
        <v>1</v>
      </c>
    </row>
    <row r="243" spans="2:5" ht="27.75" customHeight="1" x14ac:dyDescent="0.25">
      <c r="B243" s="99"/>
      <c r="C243" s="87" t="s">
        <v>235</v>
      </c>
      <c r="D243" s="86" t="s">
        <v>10</v>
      </c>
      <c r="E243" s="100">
        <v>1</v>
      </c>
    </row>
    <row r="244" spans="2:5" ht="27.75" customHeight="1" x14ac:dyDescent="0.25">
      <c r="B244" s="99"/>
      <c r="C244" s="87" t="s">
        <v>241</v>
      </c>
      <c r="D244" s="86" t="s">
        <v>238</v>
      </c>
      <c r="E244" s="100">
        <v>4</v>
      </c>
    </row>
    <row r="245" spans="2:5" ht="27.75" customHeight="1" x14ac:dyDescent="0.25">
      <c r="B245" s="99"/>
      <c r="C245" s="87" t="s">
        <v>239</v>
      </c>
      <c r="D245" s="86" t="s">
        <v>234</v>
      </c>
      <c r="E245" s="100">
        <v>0.76</v>
      </c>
    </row>
    <row r="246" spans="2:5" ht="27.75" customHeight="1" x14ac:dyDescent="0.25">
      <c r="B246" s="99"/>
      <c r="C246" s="87" t="s">
        <v>240</v>
      </c>
      <c r="D246" s="86" t="s">
        <v>234</v>
      </c>
      <c r="E246" s="100">
        <v>0.76</v>
      </c>
    </row>
    <row r="247" spans="2:5" ht="27.75" customHeight="1" x14ac:dyDescent="0.25">
      <c r="B247" s="103"/>
      <c r="C247" s="89" t="s">
        <v>237</v>
      </c>
      <c r="D247" s="13" t="s">
        <v>24</v>
      </c>
      <c r="E247" s="104">
        <v>6</v>
      </c>
    </row>
    <row r="248" spans="2:5" ht="27.75" customHeight="1" x14ac:dyDescent="0.25">
      <c r="B248" s="99"/>
      <c r="C248" s="101" t="s">
        <v>256</v>
      </c>
      <c r="D248" s="86" t="s">
        <v>149</v>
      </c>
      <c r="E248" s="102">
        <v>12</v>
      </c>
    </row>
    <row r="249" spans="2:5" ht="27.75" customHeight="1" x14ac:dyDescent="0.25">
      <c r="B249" s="99"/>
      <c r="C249" s="101" t="s">
        <v>236</v>
      </c>
      <c r="D249" s="86" t="s">
        <v>10</v>
      </c>
      <c r="E249" s="102">
        <v>36</v>
      </c>
    </row>
    <row r="250" spans="2:5" ht="27.75" customHeight="1" x14ac:dyDescent="0.25">
      <c r="B250" s="96"/>
      <c r="C250" s="97" t="s">
        <v>264</v>
      </c>
      <c r="D250" s="13" t="s">
        <v>7</v>
      </c>
      <c r="E250" s="98">
        <v>12.12</v>
      </c>
    </row>
    <row r="251" spans="2:5" ht="27.75" customHeight="1" x14ac:dyDescent="0.25">
      <c r="B251" s="99"/>
      <c r="C251" s="87" t="s">
        <v>262</v>
      </c>
      <c r="D251" s="86" t="s">
        <v>7</v>
      </c>
      <c r="E251" s="100">
        <f>E250*1.26</f>
        <v>15.271199999999999</v>
      </c>
    </row>
    <row r="252" spans="2:5" ht="27.75" customHeight="1" x14ac:dyDescent="0.25">
      <c r="B252" s="109"/>
      <c r="C252" s="97" t="s">
        <v>265</v>
      </c>
      <c r="D252" s="13" t="s">
        <v>7</v>
      </c>
      <c r="E252" s="98">
        <v>1.21</v>
      </c>
    </row>
    <row r="253" spans="2:5" ht="27.75" customHeight="1" x14ac:dyDescent="0.25">
      <c r="B253" s="99"/>
      <c r="C253" s="101" t="s">
        <v>262</v>
      </c>
      <c r="D253" s="86" t="s">
        <v>7</v>
      </c>
      <c r="E253" s="102">
        <f>E252*1.26</f>
        <v>1.5246</v>
      </c>
    </row>
    <row r="254" spans="2:5" ht="27.75" customHeight="1" x14ac:dyDescent="0.25">
      <c r="B254" s="96"/>
      <c r="C254" s="97" t="s">
        <v>266</v>
      </c>
      <c r="D254" s="13" t="s">
        <v>9</v>
      </c>
      <c r="E254" s="98">
        <v>22.42</v>
      </c>
    </row>
    <row r="255" spans="2:5" ht="27.75" customHeight="1" x14ac:dyDescent="0.25">
      <c r="B255" s="96"/>
      <c r="C255" s="97" t="s">
        <v>253</v>
      </c>
      <c r="D255" s="13" t="s">
        <v>15</v>
      </c>
      <c r="E255" s="98">
        <f>23.6*1.75</f>
        <v>41.300000000000004</v>
      </c>
    </row>
    <row r="256" spans="2:5" ht="27.75" customHeight="1" x14ac:dyDescent="0.25">
      <c r="B256" s="96"/>
      <c r="C256" s="97" t="s">
        <v>254</v>
      </c>
      <c r="D256" s="13" t="s">
        <v>15</v>
      </c>
      <c r="E256" s="98">
        <f>11.707+0.15+0.0414*6</f>
        <v>12.105400000000001</v>
      </c>
    </row>
    <row r="257" spans="2:6" ht="27.75" customHeight="1" x14ac:dyDescent="0.25">
      <c r="B257" s="96"/>
      <c r="C257" s="97" t="s">
        <v>255</v>
      </c>
      <c r="D257" s="13" t="s">
        <v>15</v>
      </c>
      <c r="E257" s="98">
        <f>63*0.08</f>
        <v>5.04</v>
      </c>
    </row>
    <row r="258" spans="2:6" ht="27.75" customHeight="1" x14ac:dyDescent="0.25">
      <c r="B258" s="155" t="s">
        <v>288</v>
      </c>
      <c r="C258" s="155"/>
      <c r="D258" s="155"/>
      <c r="E258" s="155"/>
    </row>
    <row r="259" spans="2:6" ht="27.75" customHeight="1" x14ac:dyDescent="0.25">
      <c r="B259" s="96"/>
      <c r="C259" s="97" t="s">
        <v>249</v>
      </c>
      <c r="D259" s="13" t="s">
        <v>15</v>
      </c>
      <c r="E259" s="98">
        <v>9.4700000000000006</v>
      </c>
    </row>
    <row r="260" spans="2:6" ht="27.75" customHeight="1" x14ac:dyDescent="0.25">
      <c r="B260" s="96"/>
      <c r="C260" s="97" t="s">
        <v>257</v>
      </c>
      <c r="D260" s="13" t="s">
        <v>7</v>
      </c>
      <c r="E260" s="98">
        <v>28.36</v>
      </c>
      <c r="F260" s="152"/>
    </row>
    <row r="261" spans="2:6" ht="27.75" customHeight="1" x14ac:dyDescent="0.25">
      <c r="B261" s="103"/>
      <c r="C261" s="89" t="s">
        <v>244</v>
      </c>
      <c r="D261" s="13" t="s">
        <v>8</v>
      </c>
      <c r="E261" s="104">
        <v>133.59</v>
      </c>
    </row>
    <row r="262" spans="2:6" ht="27.75" customHeight="1" x14ac:dyDescent="0.25">
      <c r="B262" s="96"/>
      <c r="C262" s="97" t="s">
        <v>248</v>
      </c>
      <c r="D262" s="13" t="s">
        <v>7</v>
      </c>
      <c r="E262" s="98">
        <v>13.36</v>
      </c>
    </row>
    <row r="263" spans="2:6" ht="27.75" customHeight="1" x14ac:dyDescent="0.25">
      <c r="B263" s="99"/>
      <c r="C263" s="101" t="s">
        <v>246</v>
      </c>
      <c r="D263" s="86" t="s">
        <v>7</v>
      </c>
      <c r="E263" s="102">
        <f>E262*1.26</f>
        <v>16.833600000000001</v>
      </c>
    </row>
    <row r="264" spans="2:6" ht="27.75" customHeight="1" x14ac:dyDescent="0.25">
      <c r="B264" s="103"/>
      <c r="C264" s="97" t="s">
        <v>277</v>
      </c>
      <c r="D264" s="13" t="s">
        <v>10</v>
      </c>
      <c r="E264" s="98">
        <v>47</v>
      </c>
    </row>
    <row r="265" spans="2:6" ht="27.75" customHeight="1" x14ac:dyDescent="0.25">
      <c r="B265" s="99"/>
      <c r="C265" s="101" t="s">
        <v>278</v>
      </c>
      <c r="D265" s="86" t="s">
        <v>267</v>
      </c>
      <c r="E265" s="102">
        <v>1</v>
      </c>
    </row>
    <row r="266" spans="2:6" ht="27.75" customHeight="1" x14ac:dyDescent="0.25">
      <c r="B266" s="103"/>
      <c r="C266" s="89" t="s">
        <v>263</v>
      </c>
      <c r="D266" s="13" t="s">
        <v>15</v>
      </c>
      <c r="E266" s="104">
        <v>9.4700000000000006</v>
      </c>
    </row>
    <row r="267" spans="2:6" ht="27.75" customHeight="1" x14ac:dyDescent="0.25">
      <c r="B267" s="99"/>
      <c r="C267" s="87" t="s">
        <v>279</v>
      </c>
      <c r="D267" s="86" t="s">
        <v>267</v>
      </c>
      <c r="E267" s="100">
        <v>1</v>
      </c>
    </row>
    <row r="268" spans="2:6" ht="27.75" customHeight="1" x14ac:dyDescent="0.25">
      <c r="B268" s="103"/>
      <c r="C268" s="105" t="s">
        <v>280</v>
      </c>
      <c r="D268" s="13" t="s">
        <v>10</v>
      </c>
      <c r="E268" s="106">
        <v>2</v>
      </c>
    </row>
    <row r="269" spans="2:6" ht="27.75" customHeight="1" x14ac:dyDescent="0.25">
      <c r="B269" s="99"/>
      <c r="C269" s="107" t="s">
        <v>281</v>
      </c>
      <c r="D269" s="86" t="s">
        <v>10</v>
      </c>
      <c r="E269" s="108">
        <v>2</v>
      </c>
    </row>
    <row r="270" spans="2:6" ht="27.75" customHeight="1" x14ac:dyDescent="0.25">
      <c r="B270" s="103"/>
      <c r="C270" s="89" t="s">
        <v>125</v>
      </c>
      <c r="D270" s="13" t="s">
        <v>10</v>
      </c>
      <c r="E270" s="104">
        <v>1</v>
      </c>
    </row>
    <row r="271" spans="2:6" ht="27.75" customHeight="1" x14ac:dyDescent="0.25">
      <c r="B271" s="99"/>
      <c r="C271" s="87" t="s">
        <v>126</v>
      </c>
      <c r="D271" s="86" t="s">
        <v>10</v>
      </c>
      <c r="E271" s="100">
        <v>1</v>
      </c>
    </row>
    <row r="272" spans="2:6" ht="27.75" customHeight="1" x14ac:dyDescent="0.25">
      <c r="B272" s="99"/>
      <c r="C272" s="87" t="s">
        <v>233</v>
      </c>
      <c r="D272" s="86" t="s">
        <v>149</v>
      </c>
      <c r="E272" s="100">
        <v>1</v>
      </c>
    </row>
    <row r="273" spans="2:5" ht="27.75" customHeight="1" x14ac:dyDescent="0.25">
      <c r="B273" s="99"/>
      <c r="C273" s="87" t="s">
        <v>235</v>
      </c>
      <c r="D273" s="86" t="s">
        <v>10</v>
      </c>
      <c r="E273" s="100">
        <v>1</v>
      </c>
    </row>
    <row r="274" spans="2:5" ht="27.75" customHeight="1" x14ac:dyDescent="0.25">
      <c r="B274" s="99"/>
      <c r="C274" s="87" t="s">
        <v>241</v>
      </c>
      <c r="D274" s="86" t="s">
        <v>238</v>
      </c>
      <c r="E274" s="100">
        <v>4</v>
      </c>
    </row>
    <row r="275" spans="2:5" ht="27.75" customHeight="1" x14ac:dyDescent="0.25">
      <c r="B275" s="99"/>
      <c r="C275" s="87" t="s">
        <v>239</v>
      </c>
      <c r="D275" s="86" t="s">
        <v>234</v>
      </c>
      <c r="E275" s="100">
        <v>0.76</v>
      </c>
    </row>
    <row r="276" spans="2:5" ht="27.75" customHeight="1" x14ac:dyDescent="0.25">
      <c r="B276" s="99"/>
      <c r="C276" s="87" t="s">
        <v>240</v>
      </c>
      <c r="D276" s="86" t="s">
        <v>234</v>
      </c>
      <c r="E276" s="100">
        <v>0.76</v>
      </c>
    </row>
    <row r="277" spans="2:5" ht="27.75" customHeight="1" x14ac:dyDescent="0.25">
      <c r="B277" s="103"/>
      <c r="C277" s="89" t="s">
        <v>237</v>
      </c>
      <c r="D277" s="13" t="s">
        <v>24</v>
      </c>
      <c r="E277" s="104">
        <v>6</v>
      </c>
    </row>
    <row r="278" spans="2:5" ht="27.75" customHeight="1" x14ac:dyDescent="0.25">
      <c r="B278" s="99"/>
      <c r="C278" s="101" t="s">
        <v>256</v>
      </c>
      <c r="D278" s="86" t="s">
        <v>149</v>
      </c>
      <c r="E278" s="102">
        <v>12</v>
      </c>
    </row>
    <row r="279" spans="2:5" ht="27.75" customHeight="1" x14ac:dyDescent="0.25">
      <c r="B279" s="99"/>
      <c r="C279" s="101" t="s">
        <v>236</v>
      </c>
      <c r="D279" s="86" t="s">
        <v>10</v>
      </c>
      <c r="E279" s="102">
        <v>36</v>
      </c>
    </row>
    <row r="280" spans="2:5" ht="27.75" customHeight="1" x14ac:dyDescent="0.25">
      <c r="B280" s="96"/>
      <c r="C280" s="97" t="s">
        <v>264</v>
      </c>
      <c r="D280" s="13" t="s">
        <v>7</v>
      </c>
      <c r="E280" s="98">
        <v>12.12</v>
      </c>
    </row>
    <row r="281" spans="2:5" ht="27.75" customHeight="1" x14ac:dyDescent="0.25">
      <c r="B281" s="99"/>
      <c r="C281" s="87" t="s">
        <v>262</v>
      </c>
      <c r="D281" s="86" t="s">
        <v>7</v>
      </c>
      <c r="E281" s="100">
        <f>E280*1.26</f>
        <v>15.271199999999999</v>
      </c>
    </row>
    <row r="282" spans="2:5" ht="27.75" customHeight="1" x14ac:dyDescent="0.25">
      <c r="B282" s="109"/>
      <c r="C282" s="97" t="s">
        <v>265</v>
      </c>
      <c r="D282" s="13" t="s">
        <v>7</v>
      </c>
      <c r="E282" s="98">
        <v>1.21</v>
      </c>
    </row>
    <row r="283" spans="2:5" ht="27.75" customHeight="1" x14ac:dyDescent="0.25">
      <c r="B283" s="99"/>
      <c r="C283" s="101" t="s">
        <v>262</v>
      </c>
      <c r="D283" s="86" t="s">
        <v>7</v>
      </c>
      <c r="E283" s="102">
        <f>E282*1.26</f>
        <v>1.5246</v>
      </c>
    </row>
    <row r="284" spans="2:5" ht="27.75" customHeight="1" x14ac:dyDescent="0.25">
      <c r="B284" s="96"/>
      <c r="C284" s="97" t="s">
        <v>266</v>
      </c>
      <c r="D284" s="13" t="s">
        <v>9</v>
      </c>
      <c r="E284" s="98">
        <v>22.42</v>
      </c>
    </row>
    <row r="285" spans="2:5" ht="27.75" customHeight="1" x14ac:dyDescent="0.25">
      <c r="B285" s="96"/>
      <c r="C285" s="97" t="s">
        <v>253</v>
      </c>
      <c r="D285" s="13" t="s">
        <v>15</v>
      </c>
      <c r="E285" s="98">
        <f>28.36*1.75</f>
        <v>49.629999999999995</v>
      </c>
    </row>
    <row r="286" spans="2:5" ht="27.75" customHeight="1" x14ac:dyDescent="0.25">
      <c r="B286" s="96"/>
      <c r="C286" s="97" t="s">
        <v>254</v>
      </c>
      <c r="D286" s="13" t="s">
        <v>15</v>
      </c>
      <c r="E286" s="98">
        <f>9.47+0.15+0.0414*6</f>
        <v>9.8684000000000012</v>
      </c>
    </row>
    <row r="287" spans="2:5" ht="27.75" customHeight="1" x14ac:dyDescent="0.25">
      <c r="B287" s="96"/>
      <c r="C287" s="97" t="s">
        <v>255</v>
      </c>
      <c r="D287" s="13" t="s">
        <v>15</v>
      </c>
      <c r="E287" s="98">
        <f>63*0.08</f>
        <v>5.04</v>
      </c>
    </row>
    <row r="288" spans="2:5" ht="27.75" customHeight="1" x14ac:dyDescent="0.25">
      <c r="B288" s="143" t="s">
        <v>11</v>
      </c>
      <c r="C288" s="144"/>
      <c r="D288" s="144"/>
      <c r="E288" s="144"/>
    </row>
  </sheetData>
  <mergeCells count="17">
    <mergeCell ref="B258:E258"/>
    <mergeCell ref="B78:E78"/>
    <mergeCell ref="B108:E108"/>
    <mergeCell ref="B138:E138"/>
    <mergeCell ref="B168:E168"/>
    <mergeCell ref="B198:E198"/>
    <mergeCell ref="B288:E288"/>
    <mergeCell ref="B11:E11"/>
    <mergeCell ref="B48:E48"/>
    <mergeCell ref="B6:B9"/>
    <mergeCell ref="C6:C9"/>
    <mergeCell ref="D6:D9"/>
    <mergeCell ref="E6:E9"/>
    <mergeCell ref="B36:E36"/>
    <mergeCell ref="B40:E40"/>
    <mergeCell ref="B44:E44"/>
    <mergeCell ref="B228:E228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2025-02-14T11:53:43Z</cp:lastPrinted>
  <dcterms:created xsi:type="dcterms:W3CDTF">2023-10-31T07:58:42Z</dcterms:created>
  <dcterms:modified xsi:type="dcterms:W3CDTF">2025-06-05T13:07:16Z</dcterms:modified>
</cp:coreProperties>
</file>