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8_{7B90C264-A4AA-497E-91E1-71B001392A3E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ВОР" sheetId="4" r:id="rId3"/>
    <sheet name="Лист1" sheetId="5" state="hidden" r:id="rId4"/>
  </sheets>
  <definedNames>
    <definedName name="_xlnm.Print_Area" localSheetId="2">ВОР!$A$1:$D$287</definedName>
    <definedName name="_xlnm.Print_Area" localSheetId="0">Свод!$A$1:$H$5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6" i="4" l="1"/>
  <c r="D285" i="4"/>
  <c r="D287" i="4"/>
  <c r="D283" i="4"/>
  <c r="D281" i="4"/>
  <c r="D263" i="4"/>
  <c r="D256" i="4"/>
  <c r="D255" i="4"/>
  <c r="D257" i="4"/>
  <c r="D253" i="4"/>
  <c r="D251" i="4"/>
  <c r="D233" i="4"/>
  <c r="D225" i="4"/>
  <c r="D227" i="4"/>
  <c r="D226" i="4"/>
  <c r="D223" i="4"/>
  <c r="D221" i="4"/>
  <c r="D203" i="4"/>
  <c r="D195" i="4"/>
  <c r="D197" i="4"/>
  <c r="D196" i="4"/>
  <c r="D193" i="4"/>
  <c r="D191" i="4"/>
  <c r="D173" i="4"/>
  <c r="D165" i="4"/>
  <c r="D167" i="4"/>
  <c r="D166" i="4"/>
  <c r="D163" i="4"/>
  <c r="D161" i="4"/>
  <c r="D143" i="4"/>
  <c r="D135" i="4"/>
  <c r="D137" i="4"/>
  <c r="D136" i="4"/>
  <c r="D133" i="4"/>
  <c r="D131" i="4"/>
  <c r="D113" i="4"/>
  <c r="D105" i="4"/>
  <c r="D107" i="4"/>
  <c r="D106" i="4"/>
  <c r="D103" i="4"/>
  <c r="D101" i="4"/>
  <c r="D83" i="4"/>
  <c r="D76" i="4"/>
  <c r="D77" i="4"/>
  <c r="D75" i="4"/>
  <c r="D34" i="4"/>
  <c r="D35" i="4"/>
  <c r="D26" i="4"/>
  <c r="D17" i="4"/>
  <c r="D29" i="4"/>
  <c r="D28" i="4"/>
  <c r="D30" i="4" l="1"/>
  <c r="D73" i="4" l="1"/>
  <c r="D71" i="4"/>
  <c r="D53" i="4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<sst xmlns="http://schemas.openxmlformats.org/spreadsheetml/2006/main" count="1177" uniqueCount="501">
  <si>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</si>
  <si>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</si>
  <si>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</si>
  <si>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</si>
  <si>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</si>
  <si>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</si>
  <si>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</si>
  <si>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</si>
  <si>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</si>
  <si>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</si>
  <si>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</si>
  <si>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</si>
  <si>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</si>
  <si>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</si>
  <si>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</si>
  <si>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</si>
  <si>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</si>
  <si>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</si>
  <si>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</si>
  <si>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</si>
  <si>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</si>
  <si>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</si>
  <si>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</si>
  <si>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</si>
  <si>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</si>
  <si>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</si>
  <si>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</si>
  <si>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</si>
  <si>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</si>
  <si>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</si>
  <si>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</si>
  <si>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</si>
  <si>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</si>
  <si>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</si>
  <si>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</si>
  <si>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</si>
  <si>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</si>
  <si>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</si>
  <si>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</si>
  <si>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</si>
  <si>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</si>
  <si>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</si>
  <si>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</si>
  <si>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</si>
  <si>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</si>
  <si>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</si>
  <si>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</si>
  <si>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</si>
  <si>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</si>
  <si>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</si>
  <si>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</si>
  <si>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</si>
  <si>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</si>
  <si>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</si>
  <si>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</si>
  <si>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</si>
  <si>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</si>
  <si>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</si>
  <si>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</si>
  <si>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</si>
  <si>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</si>
  <si>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</si>
  <si>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</si>
  <si>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</si>
  <si>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</si>
  <si>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</si>
  <si>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</si>
  <si>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</si>
  <si>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</si>
  <si>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</si>
  <si>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</si>
  <si>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</si>
  <si>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</si>
  <si>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</si>
  <si>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</si>
  <si>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</si>
  <si>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</si>
  <si>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</si>
  <si>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</si>
  <si>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</si>
  <si>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</si>
  <si>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</si>
  <si>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</si>
  <si>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</si>
  <si>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</si>
  <si>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</si>
  <si>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</si>
  <si>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</si>
  <si>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</si>
  <si>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</si>
  <si>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</si>
  <si>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</si>
  <si>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</si>
  <si>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</si>
  <si>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</si>
  <si>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</si>
  <si>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</si>
  <si>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</si>
  <si>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</si>
  <si>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</si>
  <si>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</si>
  <si>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</si>
  <si>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</si>
  <si>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</si>
  <si>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</si>
  <si>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</si>
  <si>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</si>
  <si>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</si>
  <si>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</si>
  <si>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</si>
  <si>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</si>
  <si>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</si>
  <si>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</si>
  <si>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</si>
  <si>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</si>
  <si>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</si>
  <si>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</si>
  <si>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</si>
  <si>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</si>
  <si>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</si>
  <si>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</si>
  <si>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</si>
  <si>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</si>
  <si>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</si>
  <si>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</si>
  <si>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</si>
  <si>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</si>
  <si>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</si>
  <si>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</si>
  <si>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</si>
  <si>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</si>
  <si>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</si>
  <si>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</si>
  <si>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</si>
  <si>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</si>
  <si>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</si>
  <si>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</si>
  <si>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</si>
  <si>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</si>
  <si>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</si>
  <si>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</si>
  <si>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</si>
  <si>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</si>
  <si>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</si>
  <si>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</si>
  <si>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</si>
  <si>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</si>
  <si>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</si>
  <si>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</si>
  <si>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</si>
  <si>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</si>
  <si>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</si>
  <si>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</si>
  <si>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</si>
  <si>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</si>
  <si>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</si>
  <si>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</si>
  <si>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</si>
  <si>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</si>
  <si>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</si>
  <si>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</si>
  <si>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</si>
  <si>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</si>
  <si>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</si>
  <si>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</si>
  <si>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</si>
  <si>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</si>
  <si>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</si>
  <si>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</si>
  <si>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</si>
  <si>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</si>
  <si>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</si>
  <si>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</si>
  <si>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</si>
  <si>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</si>
  <si>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</si>
  <si>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</si>
  <si>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</si>
  <si>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</si>
  <si>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</si>
  <si>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</si>
  <si>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</si>
  <si>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</si>
  <si>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</si>
  <si>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</si>
  <si>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</si>
  <si>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</si>
  <si>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</si>
  <si>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</si>
  <si>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</si>
  <si>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</si>
  <si>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</si>
  <si>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</si>
  <si>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</si>
  <si>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</si>
  <si>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</si>
  <si>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</si>
  <si>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</si>
  <si>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</si>
  <si>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</si>
  <si>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</si>
  <si>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</si>
  <si>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</si>
  <si>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</si>
  <si>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</si>
  <si>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</si>
  <si>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</si>
  <si>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</si>
  <si>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</si>
  <si>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</si>
  <si>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</si>
  <si>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</si>
  <si>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</si>
  <si>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</si>
  <si>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</si>
  <si>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</si>
  <si>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</si>
  <si>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</si>
  <si>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</si>
  <si>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</si>
  <si>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</si>
  <si>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</si>
  <si>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</si>
  <si>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</si>
  <si>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</si>
  <si>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</si>
  <si>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</si>
  <si>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</si>
  <si>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</si>
  <si>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</si>
  <si>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</si>
  <si>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</si>
  <si>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</si>
  <si>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</si>
  <si>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</si>
  <si>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</si>
  <si>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</si>
  <si>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</si>
  <si>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</si>
  <si>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</si>
  <si>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</si>
  <si>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</si>
  <si>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</si>
  <si>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</si>
  <si>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</si>
  <si>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</si>
  <si>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</si>
  <si>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</si>
  <si>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</si>
  <si>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</si>
  <si>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</si>
  <si>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</si>
  <si>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</si>
  <si>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</si>
  <si>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</si>
  <si>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</si>
  <si>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</si>
  <si>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</si>
  <si>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</si>
  <si>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</si>
  <si>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Балластировка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</si>
  <si>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</si>
  <si>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</si>
  <si>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</si>
  <si>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</si>
  <si>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</si>
  <si>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</si>
  <si>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</si>
  <si>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</si>
  <si>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</si>
  <si>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</si>
  <si>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</si>
  <si>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</si>
  <si>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</si>
  <si>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</si>
  <si>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</si>
  <si>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</si>
  <si>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</si>
  <si>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</si>
  <si>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</si>
  <si>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</si>
  <si>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</si>
  <si>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</si>
  <si>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</si>
  <si>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</si>
  <si>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</si>
  <si>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</si>
  <si>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</si>
  <si>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</si>
  <si>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</si>
  <si>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</si>
  <si>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</si>
  <si>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</si>
  <si>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</si>
  <si>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</si>
  <si>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</si>
  <si>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</si>
  <si>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</si>
  <si>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</si>
  <si>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</si>
  <si>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</si>
  <si>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</si>
  <si>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</si>
  <si>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</si>
  <si>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</si>
  <si>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</si>
  <si>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</si>
  <si>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</si>
  <si>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</si>
  <si>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</si>
  <si>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</si>
  <si>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</si>
  <si>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</si>
  <si>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</si>
  <si>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</si>
  <si>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</si>
  <si>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</si>
  <si>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</si>
  <si>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</si>
  <si>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</si>
  <si>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</si>
  <si>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</si>
  <si>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</si>
  <si>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</si>
  <si>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</si>
  <si>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</si>
  <si>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</si>
  <si>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</si>
  <si>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</si>
  <si>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</si>
  <si>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</si>
  <si>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</si>
  <si>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</si>
  <si>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</si>
  <si>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</si>
  <si>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</si>
  <si>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</si>
  <si>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</si>
  <si>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</si>
  <si>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</si>
  <si>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</si>
  <si>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</si>
  <si>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</si>
  <si>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</si>
  <si>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</si>
  <si>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</si>
  <si>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</si>
  <si>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</si>
  <si>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</si>
  <si>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</si>
  <si>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</si>
  <si>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</si>
  <si>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</si>
  <si>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</si>
  <si>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</si>
  <si>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</si>
  <si>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</si>
  <si>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</si>
  <si>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</si>
  <si>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</si>
  <si>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</si>
  <si>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</si>
  <si>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</si>
  <si>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</si>
  <si>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</si>
  <si>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</si>
  <si>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</si>
  <si>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</si>
  <si>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</si>
  <si>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</si>
  <si>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</si>
  <si>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</si>
  <si>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</si>
  <si>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</si>
  <si>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</si>
  <si>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</si>
  <si>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</si>
  <si>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</si>
  <si>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</si>
  <si>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</si>
  <si>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</si>
  <si>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</si>
  <si>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</si>
  <si>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</si>
  <si>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</si>
  <si>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</si>
  <si>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</si>
  <si>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</si>
  <si>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</si>
  <si>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</si>
  <si>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</si>
  <si>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</si>
  <si>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</si>
  <si>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</si>
  <si>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</si>
  <si>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</si>
  <si>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</si>
  <si>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</si>
  <si>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</si>
  <si>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</si>
  <si>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</si>
  <si>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</si>
  <si>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</si>
  <si>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</si>
  <si>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</si>
  <si>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</si>
  <si>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</si>
  <si>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</si>
  <si>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</si>
  <si>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</si>
  <si>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</si>
  <si>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</si>
  <si>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</si>
  <si>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</si>
  <si>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</si>
  <si>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</si>
  <si>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</si>
  <si>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</si>
  <si>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</si>
  <si>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</si>
  <si>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</si>
  <si>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</si>
  <si>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</si>
  <si>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</si>
  <si>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</si>
  <si>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</si>
  <si>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</si>
  <si>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</si>
  <si>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</si>
  <si>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</si>
  <si>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</si>
  <si>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</si>
  <si>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</si>
  <si>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</si>
  <si>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</si>
  <si>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</si>
  <si>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</si>
  <si>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</si>
  <si>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</si>
  <si>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</si>
  <si>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</si>
  <si>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</si>
  <si>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</si>
  <si>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</si>
  <si>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</si>
  <si>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</si>
  <si>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</si>
  <si>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</si>
  <si>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</si>
  <si>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</si>
  <si>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</si>
  <si>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</si>
  <si>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</si>
  <si>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</si>
  <si>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</si>
  <si>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</si>
  <si>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</si>
  <si>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</si>
  <si>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</si>
  <si>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</si>
  <si>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</si>
  <si>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</si>
  <si>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</si>
  <si>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</si>
  <si>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</si>
  <si>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</si>
  <si>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</si>
  <si>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</si>
  <si>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</si>
  <si>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</si>
  <si>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</si>
  <si>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</si>
  <si>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</si>
  <si>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</si>
  <si>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</si>
  <si>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</si>
  <si>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</si>
  <si>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</si>
  <si>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</si>
  <si>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</si>
  <si>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</si>
  <si>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</si>
  <si>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</si>
  <si>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</si>
  <si>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</si>
  <si>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</si>
  <si>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</si>
  <si>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</si>
  <si>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</si>
  <si>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</si>
  <si>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</si>
  <si>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</si>
  <si>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</si>
  <si>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</si>
  <si>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</si>
  <si>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r>
      <t xml:space="preserve">Разборка и демонтаж </t>
    </r>
    <r>
      <rPr>
        <sz val="11"/>
        <color rgb="FFFF0000"/>
        <rFont val="Times New Roman"/>
        <family val="1"/>
        <charset val="204"/>
      </rPr>
      <t>поэлементно стр.перевода, с сохранением материала</t>
    </r>
  </si>
  <si>
    <r>
      <t xml:space="preserve">Сборка и монтаж стрелочного перевода </t>
    </r>
    <r>
      <rPr>
        <sz val="11"/>
        <color rgb="FFFF0000"/>
        <rFont val="Times New Roman"/>
        <family val="1"/>
        <charset val="204"/>
      </rPr>
      <t>со скреплением к брусьям полимерным</t>
    </r>
  </si>
  <si>
    <r>
      <t xml:space="preserve">Выправка стрелочного перевода </t>
    </r>
    <r>
      <rPr>
        <sz val="11"/>
        <color rgb="FFFF0000"/>
        <rFont val="Times New Roman"/>
        <family val="1"/>
        <charset val="204"/>
      </rPr>
      <t>в проектные отметки</t>
    </r>
  </si>
  <si>
    <r>
      <t>Рихтовка стрелочного перевода</t>
    </r>
    <r>
      <rPr>
        <sz val="11"/>
        <color rgb="FFFF0000"/>
        <rFont val="Times New Roman"/>
        <family val="1"/>
        <charset val="204"/>
      </rPr>
      <t xml:space="preserve"> в проектные ординаты</t>
    </r>
  </si>
  <si>
    <r>
      <rPr>
        <sz val="11"/>
        <color rgb="FFFF0000"/>
        <rFont val="Times New Roman"/>
        <family val="1"/>
        <charset val="204"/>
      </rPr>
      <t>Разборка вручную и демонтаж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поэлементно -</t>
    </r>
    <r>
      <rPr>
        <sz val="11"/>
        <rFont val="Times New Roman"/>
        <family val="1"/>
        <charset val="204"/>
      </rPr>
      <t xml:space="preserve"> рельсошпальной решётки с эпюрой шпал 1600 шт/км  </t>
    </r>
    <r>
      <rPr>
        <sz val="11"/>
        <color rgb="FFFF0000"/>
        <rFont val="Times New Roman"/>
        <family val="1"/>
        <charset val="204"/>
      </rPr>
      <t>с перемещением на площадку временного складирования</t>
    </r>
  </si>
  <si>
    <r>
      <t xml:space="preserve">Очистка </t>
    </r>
    <r>
      <rPr>
        <sz val="11"/>
        <color rgb="FFFF0000"/>
        <rFont val="Times New Roman"/>
        <family val="1"/>
        <charset val="204"/>
      </rPr>
      <t xml:space="preserve">вручную поверхностей шпалы и межшпальных ящиков, межпутья </t>
    </r>
    <r>
      <rPr>
        <sz val="11"/>
        <rFont val="Times New Roman"/>
        <family val="1"/>
        <charset val="204"/>
      </rPr>
      <t xml:space="preserve">от мусора, грунта и пр. до подошвы шпалы </t>
    </r>
    <r>
      <rPr>
        <sz val="11"/>
        <color rgb="FFFF0000"/>
        <rFont val="Times New Roman"/>
        <family val="1"/>
        <charset val="204"/>
      </rPr>
      <t>ж.д. путей</t>
    </r>
    <r>
      <rPr>
        <sz val="11"/>
        <rFont val="Times New Roman"/>
        <family val="1"/>
        <charset val="204"/>
      </rPr>
      <t>,</t>
    </r>
    <r>
      <rPr>
        <sz val="11"/>
        <color rgb="FFFF0000"/>
        <rFont val="Times New Roman"/>
        <family val="1"/>
        <charset val="204"/>
      </rPr>
      <t xml:space="preserve"> с перемещением на площадки временного складирования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</si>
</sst>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0" fillId="0" borderId="3" xfId="0" applyBorder="1" applyAlignment="1">
      <alignment horizontal="right" vertical="center" wrapText="1"/>
    </xf>
    <xf numFmtId="0" fontId="0" fillId="6" borderId="3" xfId="0" applyFill="1" applyBorder="1" applyAlignment="1">
      <alignment horizontal="right" vertical="center" wrapText="1"/>
    </xf>
    <xf numFmtId="2" fontId="0" fillId="0" borderId="3" xfId="0" applyNumberFormat="1" applyBorder="1" applyAlignment="1">
      <alignment horizontal="right" vertical="center" wrapText="1"/>
    </xf>
    <xf numFmtId="2" fontId="0" fillId="6" borderId="3" xfId="0" applyNumberFormat="1" applyFill="1" applyBorder="1" applyAlignment="1">
      <alignment horizontal="right" vertical="center" wrapText="1"/>
    </xf>
    <xf numFmtId="0" fontId="0" fillId="0" borderId="3" xfId="0" applyFill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00000000-0005-0000-0000-000003000000}"/>
    <cellStyle name="Финансовый" xfId="1" builtinId="3"/>
    <cellStyle name="Финансов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1" t="s">
        <v>0</v>
      </c>
      <c r="B1" s="121" t="s">
        <v>16</v>
      </c>
      <c r="C1" s="122" t="s">
        <v>17</v>
      </c>
      <c r="D1" s="122"/>
      <c r="E1" s="122"/>
      <c r="F1" s="123" t="s">
        <v>18</v>
      </c>
      <c r="G1" s="123"/>
      <c r="H1" s="123"/>
    </row>
    <row r="2" spans="1:9" ht="28.5" x14ac:dyDescent="0.25">
      <c r="A2" s="121"/>
      <c r="B2" s="121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32" t="s">
        <v>0</v>
      </c>
      <c r="B1" s="135" t="s">
        <v>1</v>
      </c>
      <c r="C1" s="124" t="s">
        <v>2</v>
      </c>
      <c r="D1" s="138" t="s">
        <v>3</v>
      </c>
      <c r="E1" s="125" t="s">
        <v>14</v>
      </c>
      <c r="F1" s="126"/>
      <c r="G1" s="126"/>
      <c r="H1" s="126"/>
      <c r="I1" s="126"/>
      <c r="J1" s="126"/>
      <c r="K1" s="126"/>
      <c r="L1" s="126"/>
    </row>
    <row r="2" spans="1:12" ht="14.45" customHeight="1" x14ac:dyDescent="0.25">
      <c r="A2" s="133"/>
      <c r="B2" s="136"/>
      <c r="C2" s="124"/>
      <c r="D2" s="138"/>
      <c r="E2" s="127"/>
      <c r="F2" s="128"/>
      <c r="G2" s="128"/>
      <c r="H2" s="128"/>
      <c r="I2" s="128"/>
      <c r="J2" s="128"/>
      <c r="K2" s="128"/>
      <c r="L2" s="128"/>
    </row>
    <row r="3" spans="1:12" ht="27.75" customHeight="1" x14ac:dyDescent="0.25">
      <c r="A3" s="133"/>
      <c r="B3" s="136"/>
      <c r="C3" s="124"/>
      <c r="D3" s="138"/>
      <c r="E3" s="124" t="s">
        <v>25</v>
      </c>
      <c r="F3" s="124"/>
      <c r="G3" s="124"/>
      <c r="H3" s="124" t="s">
        <v>26</v>
      </c>
      <c r="I3" s="124"/>
      <c r="J3" s="124"/>
      <c r="K3" s="121" t="s">
        <v>36</v>
      </c>
      <c r="L3" s="121"/>
    </row>
    <row r="4" spans="1:12" ht="56.1" customHeight="1" x14ac:dyDescent="0.25">
      <c r="A4" s="134"/>
      <c r="B4" s="137"/>
      <c r="C4" s="124"/>
      <c r="D4" s="138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39" t="s">
        <v>230</v>
      </c>
      <c r="C6" s="140"/>
      <c r="D6" s="140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39" t="s">
        <v>56</v>
      </c>
      <c r="C75" s="140"/>
      <c r="D75" s="140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29" t="s">
        <v>11</v>
      </c>
      <c r="B123" s="130"/>
      <c r="C123" s="130"/>
      <c r="D123" s="130"/>
      <c r="E123" s="131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287"/>
  <sheetViews>
    <sheetView tabSelected="1" view="pageBreakPreview" topLeftCell="A254" zoomScaleNormal="100" zoomScaleSheetLayoutView="100" workbookViewId="0">
      <selection activeCell="B39" sqref="B39"/>
    </sheetView>
  </sheetViews>
  <sheetFormatPr defaultColWidth="8.85546875" defaultRowHeight="15" x14ac:dyDescent="0.25"/>
  <cols>
    <col min="1" max="1" width="10.42578125" style="91" customWidth="1"/>
    <col min="2" max="2" width="79.5703125" style="90" customWidth="1"/>
    <col min="3" max="3" width="9.28515625" style="91" customWidth="1"/>
    <col min="4" max="4" width="18.42578125" style="92" customWidth="1"/>
    <col min="5" max="16384" width="8.85546875" style="90"/>
  </cols>
  <sheetData>
    <row r="1" spans="1:4" ht="15" hidden="1" customHeight="1" x14ac:dyDescent="0.25"/>
    <row r="6" spans="1:4" ht="40.5" customHeight="1" x14ac:dyDescent="0.25">
      <c r="A6" s="124" t="s">
        <v>0</v>
      </c>
      <c r="B6" s="135" t="s">
        <v>1</v>
      </c>
      <c r="C6" s="124" t="s">
        <v>2</v>
      </c>
      <c r="D6" s="141" t="s">
        <v>3</v>
      </c>
    </row>
    <row r="7" spans="1:4" ht="14.45" customHeight="1" x14ac:dyDescent="0.25">
      <c r="A7" s="124"/>
      <c r="B7" s="136"/>
      <c r="C7" s="124"/>
      <c r="D7" s="141"/>
    </row>
    <row r="8" spans="1:4" ht="27.75" customHeight="1" x14ac:dyDescent="0.25">
      <c r="A8" s="124"/>
      <c r="B8" s="136"/>
      <c r="C8" s="124"/>
      <c r="D8" s="141"/>
    </row>
    <row r="9" spans="1:4" ht="56.1" customHeight="1" x14ac:dyDescent="0.25">
      <c r="A9" s="124"/>
      <c r="B9" s="137"/>
      <c r="C9" s="124"/>
      <c r="D9" s="141"/>
    </row>
    <row r="10" spans="1:4" x14ac:dyDescent="0.25">
      <c r="A10" s="93">
        <v>1</v>
      </c>
      <c r="B10" s="93">
        <v>2</v>
      </c>
      <c r="C10" s="93">
        <v>3</v>
      </c>
      <c r="D10" s="93">
        <v>4</v>
      </c>
    </row>
    <row r="11" spans="1:4" ht="20.25" customHeight="1" x14ac:dyDescent="0.25">
      <c r="A11" s="113">
        <v>1</v>
      </c>
      <c r="B11" s="114" t="s">
        <v>264</v>
      </c>
      <c r="C11" s="115"/>
      <c r="D11" s="115"/>
    </row>
    <row r="12" spans="1:4" ht="27.75" customHeight="1" x14ac:dyDescent="0.25">
      <c r="A12" s="13" t="s">
        <v>41</v>
      </c>
      <c r="B12" s="97" t="s">
        <v>500</v>
      </c>
      <c r="C12" s="13" t="s">
        <v>7</v>
      </c>
      <c r="D12" s="116">
        <v>17.55</v>
      </c>
    </row>
    <row r="13" spans="1:4" ht="27.75" customHeight="1" x14ac:dyDescent="0.25">
      <c r="A13" s="13" t="s">
        <v>59</v>
      </c>
      <c r="B13" s="97" t="s">
        <v>499</v>
      </c>
      <c r="C13" s="13" t="s">
        <v>265</v>
      </c>
      <c r="D13" s="116">
        <v>0.78</v>
      </c>
    </row>
    <row r="14" spans="1:4" ht="30.75" customHeight="1" x14ac:dyDescent="0.25">
      <c r="A14" s="13" t="s">
        <v>181</v>
      </c>
      <c r="B14" s="97" t="s">
        <v>244</v>
      </c>
      <c r="C14" s="13" t="s">
        <v>7</v>
      </c>
      <c r="D14" s="116">
        <v>456.59</v>
      </c>
    </row>
    <row r="15" spans="1:4" ht="27.75" customHeight="1" x14ac:dyDescent="0.25">
      <c r="A15" s="13" t="s">
        <v>474</v>
      </c>
      <c r="B15" s="97" t="s">
        <v>243</v>
      </c>
      <c r="C15" s="13" t="s">
        <v>8</v>
      </c>
      <c r="D15" s="116">
        <v>2079.96</v>
      </c>
    </row>
    <row r="16" spans="1:4" ht="27.75" customHeight="1" x14ac:dyDescent="0.25">
      <c r="A16" s="13" t="s">
        <v>475</v>
      </c>
      <c r="B16" s="97" t="s">
        <v>247</v>
      </c>
      <c r="C16" s="13" t="s">
        <v>7</v>
      </c>
      <c r="D16" s="116">
        <v>208</v>
      </c>
    </row>
    <row r="17" spans="1:4" ht="27.75" customHeight="1" x14ac:dyDescent="0.25">
      <c r="A17" s="94" t="s">
        <v>476</v>
      </c>
      <c r="B17" s="87" t="s">
        <v>259</v>
      </c>
      <c r="C17" s="94" t="s">
        <v>7</v>
      </c>
      <c r="D17" s="117">
        <f>D16*1.26</f>
        <v>262.08</v>
      </c>
    </row>
    <row r="18" spans="1:4" ht="27.75" customHeight="1" x14ac:dyDescent="0.25">
      <c r="A18" s="13" t="s">
        <v>477</v>
      </c>
      <c r="B18" s="97" t="s">
        <v>258</v>
      </c>
      <c r="C18" s="13" t="s">
        <v>10</v>
      </c>
      <c r="D18" s="116">
        <v>855</v>
      </c>
    </row>
    <row r="19" spans="1:4" ht="27.75" customHeight="1" x14ac:dyDescent="0.25">
      <c r="A19" s="94" t="s">
        <v>478</v>
      </c>
      <c r="B19" s="87" t="s">
        <v>256</v>
      </c>
      <c r="C19" s="94" t="s">
        <v>10</v>
      </c>
      <c r="D19" s="117">
        <v>855</v>
      </c>
    </row>
    <row r="20" spans="1:4" ht="27.75" customHeight="1" x14ac:dyDescent="0.25">
      <c r="A20" s="13" t="s">
        <v>479</v>
      </c>
      <c r="B20" s="97" t="s">
        <v>257</v>
      </c>
      <c r="C20" s="13" t="s">
        <v>9</v>
      </c>
      <c r="D20" s="118">
        <v>929.3</v>
      </c>
    </row>
    <row r="21" spans="1:4" ht="27.75" customHeight="1" x14ac:dyDescent="0.25">
      <c r="A21" s="94" t="s">
        <v>480</v>
      </c>
      <c r="B21" s="87" t="s">
        <v>246</v>
      </c>
      <c r="C21" s="94" t="s">
        <v>10</v>
      </c>
      <c r="D21" s="117">
        <v>75</v>
      </c>
    </row>
    <row r="22" spans="1:4" ht="27.75" customHeight="1" x14ac:dyDescent="0.25">
      <c r="A22" s="108" t="s">
        <v>481</v>
      </c>
      <c r="B22" s="89" t="s">
        <v>263</v>
      </c>
      <c r="C22" s="108" t="s">
        <v>10</v>
      </c>
      <c r="D22" s="116">
        <v>38</v>
      </c>
    </row>
    <row r="23" spans="1:4" ht="27.75" customHeight="1" x14ac:dyDescent="0.25">
      <c r="A23" s="13" t="s">
        <v>482</v>
      </c>
      <c r="B23" s="97" t="s">
        <v>237</v>
      </c>
      <c r="C23" s="13" t="s">
        <v>24</v>
      </c>
      <c r="D23" s="116">
        <v>122</v>
      </c>
    </row>
    <row r="24" spans="1:4" ht="27.75" customHeight="1" x14ac:dyDescent="0.25">
      <c r="A24" s="86" t="s">
        <v>483</v>
      </c>
      <c r="B24" s="100" t="s">
        <v>254</v>
      </c>
      <c r="C24" s="86" t="s">
        <v>149</v>
      </c>
      <c r="D24" s="117">
        <v>106</v>
      </c>
    </row>
    <row r="25" spans="1:4" ht="27.75" customHeight="1" x14ac:dyDescent="0.25">
      <c r="A25" s="86" t="s">
        <v>484</v>
      </c>
      <c r="B25" s="100" t="s">
        <v>262</v>
      </c>
      <c r="C25" s="86" t="s">
        <v>149</v>
      </c>
      <c r="D25" s="117">
        <v>16</v>
      </c>
    </row>
    <row r="26" spans="1:4" ht="27.75" customHeight="1" x14ac:dyDescent="0.25">
      <c r="A26" s="94" t="s">
        <v>485</v>
      </c>
      <c r="B26" s="88" t="s">
        <v>236</v>
      </c>
      <c r="C26" s="94" t="s">
        <v>10</v>
      </c>
      <c r="D26" s="117">
        <f>106*6+16*5</f>
        <v>716</v>
      </c>
    </row>
    <row r="27" spans="1:4" ht="27.75" customHeight="1" x14ac:dyDescent="0.25">
      <c r="A27" s="13" t="s">
        <v>486</v>
      </c>
      <c r="B27" s="97" t="s">
        <v>242</v>
      </c>
      <c r="C27" s="13" t="s">
        <v>7</v>
      </c>
      <c r="D27" s="116">
        <v>186.45</v>
      </c>
    </row>
    <row r="28" spans="1:4" ht="27.75" customHeight="1" x14ac:dyDescent="0.25">
      <c r="A28" s="94" t="s">
        <v>487</v>
      </c>
      <c r="B28" s="88" t="s">
        <v>259</v>
      </c>
      <c r="C28" s="94" t="s">
        <v>7</v>
      </c>
      <c r="D28" s="119">
        <f>D27*1.26</f>
        <v>234.92699999999999</v>
      </c>
    </row>
    <row r="29" spans="1:4" ht="27.75" customHeight="1" x14ac:dyDescent="0.25">
      <c r="A29" s="13" t="s">
        <v>488</v>
      </c>
      <c r="B29" s="97" t="s">
        <v>231</v>
      </c>
      <c r="C29" s="13" t="s">
        <v>7</v>
      </c>
      <c r="D29" s="118">
        <f>D27*0.1</f>
        <v>18.645</v>
      </c>
    </row>
    <row r="30" spans="1:4" ht="27.75" customHeight="1" x14ac:dyDescent="0.25">
      <c r="A30" s="94" t="s">
        <v>489</v>
      </c>
      <c r="B30" s="87" t="s">
        <v>259</v>
      </c>
      <c r="C30" s="94" t="s">
        <v>7</v>
      </c>
      <c r="D30" s="119">
        <f>D29*1.26</f>
        <v>23.492699999999999</v>
      </c>
    </row>
    <row r="31" spans="1:4" ht="27.75" customHeight="1" x14ac:dyDescent="0.25">
      <c r="A31" s="13" t="s">
        <v>490</v>
      </c>
      <c r="B31" s="97" t="s">
        <v>232</v>
      </c>
      <c r="C31" s="13" t="s">
        <v>265</v>
      </c>
      <c r="D31" s="116">
        <v>0.46400000000000002</v>
      </c>
    </row>
    <row r="32" spans="1:4" ht="27.75" customHeight="1" x14ac:dyDescent="0.25">
      <c r="A32" s="112" t="s">
        <v>491</v>
      </c>
      <c r="B32" s="111" t="s">
        <v>266</v>
      </c>
      <c r="C32" s="112" t="s">
        <v>265</v>
      </c>
      <c r="D32" s="120">
        <v>0.46400000000000002</v>
      </c>
    </row>
    <row r="33" spans="1:4" ht="27.75" customHeight="1" x14ac:dyDescent="0.25">
      <c r="A33" s="13" t="s">
        <v>492</v>
      </c>
      <c r="B33" s="97" t="s">
        <v>248</v>
      </c>
      <c r="C33" s="13" t="s">
        <v>15</v>
      </c>
      <c r="D33" s="116">
        <v>829.75</v>
      </c>
    </row>
    <row r="34" spans="1:4" ht="41.25" customHeight="1" x14ac:dyDescent="0.25">
      <c r="A34" s="13" t="s">
        <v>493</v>
      </c>
      <c r="B34" s="97" t="s">
        <v>249</v>
      </c>
      <c r="C34" s="13" t="s">
        <v>15</v>
      </c>
      <c r="D34" s="118">
        <f>0.8484+5.175+79.469+0.88</f>
        <v>86.372399999999985</v>
      </c>
    </row>
    <row r="35" spans="1:4" ht="27.75" customHeight="1" x14ac:dyDescent="0.25">
      <c r="A35" s="13" t="s">
        <v>494</v>
      </c>
      <c r="B35" s="97" t="s">
        <v>250</v>
      </c>
      <c r="C35" s="13" t="s">
        <v>15</v>
      </c>
      <c r="D35" s="116">
        <f>84.8+48.88</f>
        <v>133.68</v>
      </c>
    </row>
    <row r="36" spans="1:4" ht="27.75" customHeight="1" x14ac:dyDescent="0.25">
      <c r="A36" s="113">
        <v>2</v>
      </c>
      <c r="B36" s="114" t="s">
        <v>267</v>
      </c>
      <c r="C36" s="115"/>
      <c r="D36" s="115"/>
    </row>
    <row r="37" spans="1:4" ht="27.75" customHeight="1" x14ac:dyDescent="0.25">
      <c r="A37" s="13" t="s">
        <v>44</v>
      </c>
      <c r="B37" s="97" t="s">
        <v>495</v>
      </c>
      <c r="C37" s="13" t="s">
        <v>15</v>
      </c>
      <c r="D37" s="109">
        <v>8.6199999999999992</v>
      </c>
    </row>
    <row r="38" spans="1:4" ht="45" customHeight="1" x14ac:dyDescent="0.25">
      <c r="A38" s="13" t="s">
        <v>45</v>
      </c>
      <c r="B38" s="97" t="s">
        <v>252</v>
      </c>
      <c r="C38" s="13" t="s">
        <v>15</v>
      </c>
      <c r="D38" s="110">
        <v>8.6199999999999992</v>
      </c>
    </row>
    <row r="39" spans="1:4" ht="27.75" customHeight="1" x14ac:dyDescent="0.25">
      <c r="A39" s="13" t="s">
        <v>184</v>
      </c>
      <c r="B39" s="97" t="s">
        <v>253</v>
      </c>
      <c r="C39" s="13" t="s">
        <v>15</v>
      </c>
      <c r="D39" s="110">
        <v>5.04</v>
      </c>
    </row>
    <row r="40" spans="1:4" ht="27.75" customHeight="1" x14ac:dyDescent="0.25">
      <c r="A40" s="113">
        <v>3</v>
      </c>
      <c r="B40" s="114" t="s">
        <v>268</v>
      </c>
      <c r="C40" s="115"/>
      <c r="D40" s="115"/>
    </row>
    <row r="41" spans="1:4" ht="27.75" customHeight="1" x14ac:dyDescent="0.25">
      <c r="A41" s="13" t="s">
        <v>43</v>
      </c>
      <c r="B41" s="97" t="s">
        <v>495</v>
      </c>
      <c r="C41" s="13" t="s">
        <v>15</v>
      </c>
      <c r="D41" s="109">
        <v>8.6199999999999992</v>
      </c>
    </row>
    <row r="42" spans="1:4" ht="45" x14ac:dyDescent="0.25">
      <c r="A42" s="13" t="s">
        <v>89</v>
      </c>
      <c r="B42" s="97" t="s">
        <v>252</v>
      </c>
      <c r="C42" s="13" t="s">
        <v>15</v>
      </c>
      <c r="D42" s="110">
        <v>8.6199999999999992</v>
      </c>
    </row>
    <row r="43" spans="1:4" ht="27.75" customHeight="1" x14ac:dyDescent="0.25">
      <c r="A43" s="13" t="s">
        <v>186</v>
      </c>
      <c r="B43" s="97" t="s">
        <v>253</v>
      </c>
      <c r="C43" s="13" t="s">
        <v>15</v>
      </c>
      <c r="D43" s="110">
        <v>5.04</v>
      </c>
    </row>
    <row r="44" spans="1:4" ht="27.75" customHeight="1" x14ac:dyDescent="0.25">
      <c r="A44" s="113">
        <v>4</v>
      </c>
      <c r="B44" s="114" t="s">
        <v>269</v>
      </c>
      <c r="C44" s="115"/>
      <c r="D44" s="115"/>
    </row>
    <row r="45" spans="1:4" ht="27.75" customHeight="1" x14ac:dyDescent="0.25">
      <c r="A45" s="13" t="s">
        <v>42</v>
      </c>
      <c r="B45" s="97" t="s">
        <v>495</v>
      </c>
      <c r="C45" s="13" t="s">
        <v>15</v>
      </c>
      <c r="D45" s="109">
        <v>11.71</v>
      </c>
    </row>
    <row r="46" spans="1:4" ht="27.75" customHeight="1" x14ac:dyDescent="0.25">
      <c r="A46" s="13" t="s">
        <v>92</v>
      </c>
      <c r="B46" s="97" t="s">
        <v>252</v>
      </c>
      <c r="C46" s="13" t="s">
        <v>15</v>
      </c>
      <c r="D46" s="110">
        <v>11.71</v>
      </c>
    </row>
    <row r="47" spans="1:4" ht="27.75" customHeight="1" x14ac:dyDescent="0.25">
      <c r="A47" s="13" t="s">
        <v>188</v>
      </c>
      <c r="B47" s="97" t="s">
        <v>253</v>
      </c>
      <c r="C47" s="13" t="s">
        <v>15</v>
      </c>
      <c r="D47" s="110">
        <v>5.04</v>
      </c>
    </row>
    <row r="48" spans="1:4" ht="27.75" customHeight="1" x14ac:dyDescent="0.25">
      <c r="A48" s="113">
        <v>5</v>
      </c>
      <c r="B48" s="114" t="s">
        <v>270</v>
      </c>
      <c r="C48" s="115"/>
      <c r="D48" s="115"/>
    </row>
    <row r="49" spans="1:4" ht="27.75" customHeight="1" x14ac:dyDescent="0.25">
      <c r="A49" s="13" t="s">
        <v>37</v>
      </c>
      <c r="B49" s="97" t="s">
        <v>495</v>
      </c>
      <c r="C49" s="13" t="s">
        <v>15</v>
      </c>
      <c r="D49" s="98">
        <v>9.4700000000000006</v>
      </c>
    </row>
    <row r="50" spans="1:4" ht="27.75" customHeight="1" x14ac:dyDescent="0.25">
      <c r="A50" s="13" t="s">
        <v>95</v>
      </c>
      <c r="B50" s="97" t="s">
        <v>255</v>
      </c>
      <c r="C50" s="13" t="s">
        <v>7</v>
      </c>
      <c r="D50" s="98">
        <v>34.03</v>
      </c>
    </row>
    <row r="51" spans="1:4" ht="27.75" customHeight="1" x14ac:dyDescent="0.25">
      <c r="A51" s="13" t="s">
        <v>98</v>
      </c>
      <c r="B51" s="89" t="s">
        <v>243</v>
      </c>
      <c r="C51" s="13" t="s">
        <v>8</v>
      </c>
      <c r="D51" s="102">
        <v>155.38999999999999</v>
      </c>
    </row>
    <row r="52" spans="1:4" ht="27.75" customHeight="1" x14ac:dyDescent="0.25">
      <c r="A52" s="13" t="s">
        <v>99</v>
      </c>
      <c r="B52" s="97" t="s">
        <v>247</v>
      </c>
      <c r="C52" s="13" t="s">
        <v>7</v>
      </c>
      <c r="D52" s="98">
        <v>15.54</v>
      </c>
    </row>
    <row r="53" spans="1:4" ht="27.75" customHeight="1" x14ac:dyDescent="0.25">
      <c r="A53" s="86" t="s">
        <v>190</v>
      </c>
      <c r="B53" s="100" t="s">
        <v>245</v>
      </c>
      <c r="C53" s="86" t="s">
        <v>7</v>
      </c>
      <c r="D53" s="101">
        <f>D52*1.26</f>
        <v>19.580399999999997</v>
      </c>
    </row>
    <row r="54" spans="1:4" ht="27.75" customHeight="1" x14ac:dyDescent="0.25">
      <c r="A54" s="13" t="s">
        <v>450</v>
      </c>
      <c r="B54" s="97" t="s">
        <v>271</v>
      </c>
      <c r="C54" s="13" t="s">
        <v>10</v>
      </c>
      <c r="D54" s="98">
        <v>47</v>
      </c>
    </row>
    <row r="55" spans="1:4" ht="27.75" customHeight="1" x14ac:dyDescent="0.25">
      <c r="A55" s="86" t="s">
        <v>451</v>
      </c>
      <c r="B55" s="100" t="s">
        <v>272</v>
      </c>
      <c r="C55" s="86" t="s">
        <v>261</v>
      </c>
      <c r="D55" s="101">
        <v>1</v>
      </c>
    </row>
    <row r="56" spans="1:4" ht="27.75" customHeight="1" x14ac:dyDescent="0.25">
      <c r="A56" s="95" t="s">
        <v>452</v>
      </c>
      <c r="B56" s="96" t="s">
        <v>496</v>
      </c>
      <c r="C56" s="95" t="s">
        <v>15</v>
      </c>
      <c r="D56" s="103">
        <v>9.4700000000000006</v>
      </c>
    </row>
    <row r="57" spans="1:4" ht="27.75" customHeight="1" x14ac:dyDescent="0.25">
      <c r="A57" s="86" t="s">
        <v>453</v>
      </c>
      <c r="B57" s="87" t="s">
        <v>273</v>
      </c>
      <c r="C57" s="86" t="s">
        <v>261</v>
      </c>
      <c r="D57" s="99">
        <v>1</v>
      </c>
    </row>
    <row r="58" spans="1:4" ht="27.75" customHeight="1" x14ac:dyDescent="0.25">
      <c r="A58" s="13" t="s">
        <v>454</v>
      </c>
      <c r="B58" s="104" t="s">
        <v>274</v>
      </c>
      <c r="C58" s="13" t="s">
        <v>10</v>
      </c>
      <c r="D58" s="105">
        <v>2</v>
      </c>
    </row>
    <row r="59" spans="1:4" ht="27.75" customHeight="1" x14ac:dyDescent="0.25">
      <c r="A59" s="86" t="s">
        <v>455</v>
      </c>
      <c r="B59" s="106" t="s">
        <v>275</v>
      </c>
      <c r="C59" s="86" t="s">
        <v>10</v>
      </c>
      <c r="D59" s="107">
        <v>2</v>
      </c>
    </row>
    <row r="60" spans="1:4" ht="27.75" customHeight="1" x14ac:dyDescent="0.25">
      <c r="A60" s="13" t="s">
        <v>456</v>
      </c>
      <c r="B60" s="89" t="s">
        <v>125</v>
      </c>
      <c r="C60" s="13" t="s">
        <v>10</v>
      </c>
      <c r="D60" s="102">
        <v>1</v>
      </c>
    </row>
    <row r="61" spans="1:4" ht="27.75" customHeight="1" x14ac:dyDescent="0.25">
      <c r="A61" s="86" t="s">
        <v>457</v>
      </c>
      <c r="B61" s="87" t="s">
        <v>126</v>
      </c>
      <c r="C61" s="86" t="s">
        <v>10</v>
      </c>
      <c r="D61" s="99">
        <v>1</v>
      </c>
    </row>
    <row r="62" spans="1:4" ht="27.75" customHeight="1" x14ac:dyDescent="0.25">
      <c r="A62" s="86" t="s">
        <v>458</v>
      </c>
      <c r="B62" s="87" t="s">
        <v>233</v>
      </c>
      <c r="C62" s="86" t="s">
        <v>149</v>
      </c>
      <c r="D62" s="99">
        <v>1</v>
      </c>
    </row>
    <row r="63" spans="1:4" ht="27.75" customHeight="1" x14ac:dyDescent="0.25">
      <c r="A63" s="86" t="s">
        <v>459</v>
      </c>
      <c r="B63" s="87" t="s">
        <v>235</v>
      </c>
      <c r="C63" s="86" t="s">
        <v>10</v>
      </c>
      <c r="D63" s="99">
        <v>1</v>
      </c>
    </row>
    <row r="64" spans="1:4" ht="27.75" customHeight="1" x14ac:dyDescent="0.25">
      <c r="A64" s="86" t="s">
        <v>460</v>
      </c>
      <c r="B64" s="87" t="s">
        <v>241</v>
      </c>
      <c r="C64" s="86" t="s">
        <v>238</v>
      </c>
      <c r="D64" s="99">
        <v>4</v>
      </c>
    </row>
    <row r="65" spans="1:4" ht="27.75" customHeight="1" x14ac:dyDescent="0.25">
      <c r="A65" s="86" t="s">
        <v>461</v>
      </c>
      <c r="B65" s="87" t="s">
        <v>239</v>
      </c>
      <c r="C65" s="86" t="s">
        <v>234</v>
      </c>
      <c r="D65" s="99">
        <v>0.76</v>
      </c>
    </row>
    <row r="66" spans="1:4" ht="27.75" customHeight="1" x14ac:dyDescent="0.25">
      <c r="A66" s="86" t="s">
        <v>462</v>
      </c>
      <c r="B66" s="87" t="s">
        <v>240</v>
      </c>
      <c r="C66" s="86" t="s">
        <v>234</v>
      </c>
      <c r="D66" s="99">
        <v>0.76</v>
      </c>
    </row>
    <row r="67" spans="1:4" ht="27.75" customHeight="1" x14ac:dyDescent="0.25">
      <c r="A67" s="13" t="s">
        <v>463</v>
      </c>
      <c r="B67" s="89" t="s">
        <v>237</v>
      </c>
      <c r="C67" s="13" t="s">
        <v>24</v>
      </c>
      <c r="D67" s="102">
        <v>6</v>
      </c>
    </row>
    <row r="68" spans="1:4" ht="27.75" customHeight="1" x14ac:dyDescent="0.25">
      <c r="A68" s="86" t="s">
        <v>464</v>
      </c>
      <c r="B68" s="100" t="s">
        <v>254</v>
      </c>
      <c r="C68" s="86" t="s">
        <v>149</v>
      </c>
      <c r="D68" s="101">
        <v>12</v>
      </c>
    </row>
    <row r="69" spans="1:4" ht="27.75" customHeight="1" x14ac:dyDescent="0.25">
      <c r="A69" s="86" t="s">
        <v>465</v>
      </c>
      <c r="B69" s="100" t="s">
        <v>236</v>
      </c>
      <c r="C69" s="86" t="s">
        <v>10</v>
      </c>
      <c r="D69" s="101">
        <v>36</v>
      </c>
    </row>
    <row r="70" spans="1:4" ht="27.75" customHeight="1" x14ac:dyDescent="0.25">
      <c r="A70" s="13" t="s">
        <v>466</v>
      </c>
      <c r="B70" s="97" t="s">
        <v>260</v>
      </c>
      <c r="C70" s="13" t="s">
        <v>7</v>
      </c>
      <c r="D70" s="98">
        <v>12.12</v>
      </c>
    </row>
    <row r="71" spans="1:4" ht="27.75" customHeight="1" x14ac:dyDescent="0.25">
      <c r="A71" s="86" t="s">
        <v>467</v>
      </c>
      <c r="B71" s="87" t="s">
        <v>259</v>
      </c>
      <c r="C71" s="86" t="s">
        <v>7</v>
      </c>
      <c r="D71" s="99">
        <f>D70*1.26</f>
        <v>15.271199999999999</v>
      </c>
    </row>
    <row r="72" spans="1:4" ht="27.75" customHeight="1" x14ac:dyDescent="0.25">
      <c r="A72" s="13" t="s">
        <v>468</v>
      </c>
      <c r="B72" s="97" t="s">
        <v>497</v>
      </c>
      <c r="C72" s="13" t="s">
        <v>7</v>
      </c>
      <c r="D72" s="98">
        <v>1.21</v>
      </c>
    </row>
    <row r="73" spans="1:4" ht="27.75" customHeight="1" x14ac:dyDescent="0.25">
      <c r="A73" s="86" t="s">
        <v>469</v>
      </c>
      <c r="B73" s="100" t="s">
        <v>259</v>
      </c>
      <c r="C73" s="86" t="s">
        <v>7</v>
      </c>
      <c r="D73" s="101">
        <f>D72*1.26</f>
        <v>1.5246</v>
      </c>
    </row>
    <row r="74" spans="1:4" ht="27.75" customHeight="1" x14ac:dyDescent="0.25">
      <c r="A74" s="13" t="s">
        <v>470</v>
      </c>
      <c r="B74" s="97" t="s">
        <v>498</v>
      </c>
      <c r="C74" s="13" t="s">
        <v>9</v>
      </c>
      <c r="D74" s="98">
        <v>22.42</v>
      </c>
    </row>
    <row r="75" spans="1:4" ht="27.75" customHeight="1" x14ac:dyDescent="0.25">
      <c r="A75" s="13" t="s">
        <v>471</v>
      </c>
      <c r="B75" s="97" t="s">
        <v>251</v>
      </c>
      <c r="C75" s="13" t="s">
        <v>15</v>
      </c>
      <c r="D75" s="98">
        <f>34.03*1.75</f>
        <v>59.552500000000002</v>
      </c>
    </row>
    <row r="76" spans="1:4" ht="45" customHeight="1" x14ac:dyDescent="0.25">
      <c r="A76" s="13" t="s">
        <v>472</v>
      </c>
      <c r="B76" s="97" t="s">
        <v>252</v>
      </c>
      <c r="C76" s="13" t="s">
        <v>15</v>
      </c>
      <c r="D76" s="98">
        <f>9.47+0.15+0.0414*6</f>
        <v>9.8684000000000012</v>
      </c>
    </row>
    <row r="77" spans="1:4" ht="27.75" customHeight="1" x14ac:dyDescent="0.25">
      <c r="A77" s="13" t="s">
        <v>473</v>
      </c>
      <c r="B77" s="97" t="s">
        <v>253</v>
      </c>
      <c r="C77" s="13" t="s">
        <v>15</v>
      </c>
      <c r="D77" s="98">
        <f>63*0.08</f>
        <v>5.04</v>
      </c>
    </row>
    <row r="78" spans="1:4" ht="27.75" customHeight="1" x14ac:dyDescent="0.25">
      <c r="A78" s="113">
        <v>6</v>
      </c>
      <c r="B78" s="114" t="s">
        <v>276</v>
      </c>
      <c r="C78" s="115"/>
      <c r="D78" s="115"/>
    </row>
    <row r="79" spans="1:4" ht="27.75" customHeight="1" x14ac:dyDescent="0.25">
      <c r="A79" s="13" t="s">
        <v>28</v>
      </c>
      <c r="B79" s="97" t="s">
        <v>495</v>
      </c>
      <c r="C79" s="13" t="s">
        <v>15</v>
      </c>
      <c r="D79" s="98">
        <v>9.4700000000000006</v>
      </c>
    </row>
    <row r="80" spans="1:4" ht="27.75" customHeight="1" x14ac:dyDescent="0.25">
      <c r="A80" s="13" t="s">
        <v>62</v>
      </c>
      <c r="B80" s="97" t="s">
        <v>255</v>
      </c>
      <c r="C80" s="13" t="s">
        <v>7</v>
      </c>
      <c r="D80" s="98">
        <v>28.99</v>
      </c>
    </row>
    <row r="81" spans="1:4" ht="27.75" customHeight="1" x14ac:dyDescent="0.25">
      <c r="A81" s="13" t="s">
        <v>73</v>
      </c>
      <c r="B81" s="89" t="s">
        <v>243</v>
      </c>
      <c r="C81" s="13" t="s">
        <v>8</v>
      </c>
      <c r="D81" s="102">
        <v>136.05000000000001</v>
      </c>
    </row>
    <row r="82" spans="1:4" ht="27.75" customHeight="1" x14ac:dyDescent="0.25">
      <c r="A82" s="13" t="s">
        <v>74</v>
      </c>
      <c r="B82" s="97" t="s">
        <v>247</v>
      </c>
      <c r="C82" s="13" t="s">
        <v>7</v>
      </c>
      <c r="D82" s="98">
        <v>13.61</v>
      </c>
    </row>
    <row r="83" spans="1:4" ht="27.75" customHeight="1" x14ac:dyDescent="0.25">
      <c r="A83" s="86" t="s">
        <v>75</v>
      </c>
      <c r="B83" s="100" t="s">
        <v>245</v>
      </c>
      <c r="C83" s="86" t="s">
        <v>7</v>
      </c>
      <c r="D83" s="101">
        <f>D82*1.26</f>
        <v>17.148599999999998</v>
      </c>
    </row>
    <row r="84" spans="1:4" ht="27.75" customHeight="1" x14ac:dyDescent="0.25">
      <c r="A84" s="13" t="s">
        <v>76</v>
      </c>
      <c r="B84" s="97" t="s">
        <v>271</v>
      </c>
      <c r="C84" s="13" t="s">
        <v>10</v>
      </c>
      <c r="D84" s="98">
        <v>47</v>
      </c>
    </row>
    <row r="85" spans="1:4" ht="27.75" customHeight="1" x14ac:dyDescent="0.25">
      <c r="A85" s="86" t="s">
        <v>77</v>
      </c>
      <c r="B85" s="100" t="s">
        <v>272</v>
      </c>
      <c r="C85" s="86" t="s">
        <v>261</v>
      </c>
      <c r="D85" s="101">
        <v>1</v>
      </c>
    </row>
    <row r="86" spans="1:4" ht="27.75" customHeight="1" x14ac:dyDescent="0.25">
      <c r="A86" s="95" t="s">
        <v>78</v>
      </c>
      <c r="B86" s="96" t="s">
        <v>496</v>
      </c>
      <c r="C86" s="95" t="s">
        <v>15</v>
      </c>
      <c r="D86" s="103">
        <v>9.4700000000000006</v>
      </c>
    </row>
    <row r="87" spans="1:4" ht="27.75" customHeight="1" x14ac:dyDescent="0.25">
      <c r="A87" s="86" t="s">
        <v>79</v>
      </c>
      <c r="B87" s="87" t="s">
        <v>273</v>
      </c>
      <c r="C87" s="86" t="s">
        <v>261</v>
      </c>
      <c r="D87" s="99">
        <v>1</v>
      </c>
    </row>
    <row r="88" spans="1:4" ht="27.75" customHeight="1" x14ac:dyDescent="0.25">
      <c r="A88" s="13" t="s">
        <v>80</v>
      </c>
      <c r="B88" s="104" t="s">
        <v>274</v>
      </c>
      <c r="C88" s="13" t="s">
        <v>10</v>
      </c>
      <c r="D88" s="105">
        <v>2</v>
      </c>
    </row>
    <row r="89" spans="1:4" ht="27.75" customHeight="1" x14ac:dyDescent="0.25">
      <c r="A89" s="86" t="s">
        <v>193</v>
      </c>
      <c r="B89" s="106" t="s">
        <v>275</v>
      </c>
      <c r="C89" s="86" t="s">
        <v>10</v>
      </c>
      <c r="D89" s="107">
        <v>2</v>
      </c>
    </row>
    <row r="90" spans="1:4" ht="27.75" customHeight="1" x14ac:dyDescent="0.25">
      <c r="A90" s="13" t="s">
        <v>195</v>
      </c>
      <c r="B90" s="89" t="s">
        <v>125</v>
      </c>
      <c r="C90" s="13" t="s">
        <v>10</v>
      </c>
      <c r="D90" s="102">
        <v>1</v>
      </c>
    </row>
    <row r="91" spans="1:4" ht="27.75" customHeight="1" x14ac:dyDescent="0.25">
      <c r="A91" s="86" t="s">
        <v>196</v>
      </c>
      <c r="B91" s="87" t="s">
        <v>126</v>
      </c>
      <c r="C91" s="86" t="s">
        <v>10</v>
      </c>
      <c r="D91" s="99">
        <v>1</v>
      </c>
    </row>
    <row r="92" spans="1:4" ht="27.75" customHeight="1" x14ac:dyDescent="0.25">
      <c r="A92" s="86" t="s">
        <v>198</v>
      </c>
      <c r="B92" s="87" t="s">
        <v>233</v>
      </c>
      <c r="C92" s="86" t="s">
        <v>149</v>
      </c>
      <c r="D92" s="99">
        <v>1</v>
      </c>
    </row>
    <row r="93" spans="1:4" ht="27.75" customHeight="1" x14ac:dyDescent="0.25">
      <c r="A93" s="86" t="s">
        <v>435</v>
      </c>
      <c r="B93" s="87" t="s">
        <v>235</v>
      </c>
      <c r="C93" s="86" t="s">
        <v>10</v>
      </c>
      <c r="D93" s="99">
        <v>1</v>
      </c>
    </row>
    <row r="94" spans="1:4" ht="27.75" customHeight="1" x14ac:dyDescent="0.25">
      <c r="A94" s="86" t="s">
        <v>436</v>
      </c>
      <c r="B94" s="87" t="s">
        <v>241</v>
      </c>
      <c r="C94" s="86" t="s">
        <v>238</v>
      </c>
      <c r="D94" s="99">
        <v>4</v>
      </c>
    </row>
    <row r="95" spans="1:4" ht="27.75" customHeight="1" x14ac:dyDescent="0.25">
      <c r="A95" s="86" t="s">
        <v>437</v>
      </c>
      <c r="B95" s="87" t="s">
        <v>239</v>
      </c>
      <c r="C95" s="86" t="s">
        <v>234</v>
      </c>
      <c r="D95" s="99">
        <v>0.76</v>
      </c>
    </row>
    <row r="96" spans="1:4" ht="27.75" customHeight="1" x14ac:dyDescent="0.25">
      <c r="A96" s="86" t="s">
        <v>438</v>
      </c>
      <c r="B96" s="87" t="s">
        <v>240</v>
      </c>
      <c r="C96" s="86" t="s">
        <v>234</v>
      </c>
      <c r="D96" s="99">
        <v>0.76</v>
      </c>
    </row>
    <row r="97" spans="1:4" ht="27.75" customHeight="1" x14ac:dyDescent="0.25">
      <c r="A97" s="13" t="s">
        <v>439</v>
      </c>
      <c r="B97" s="89" t="s">
        <v>237</v>
      </c>
      <c r="C97" s="13" t="s">
        <v>24</v>
      </c>
      <c r="D97" s="102">
        <v>6</v>
      </c>
    </row>
    <row r="98" spans="1:4" ht="27.75" customHeight="1" x14ac:dyDescent="0.25">
      <c r="A98" s="86" t="s">
        <v>440</v>
      </c>
      <c r="B98" s="100" t="s">
        <v>254</v>
      </c>
      <c r="C98" s="86" t="s">
        <v>149</v>
      </c>
      <c r="D98" s="101">
        <v>12</v>
      </c>
    </row>
    <row r="99" spans="1:4" ht="27.75" customHeight="1" x14ac:dyDescent="0.25">
      <c r="A99" s="86" t="s">
        <v>441</v>
      </c>
      <c r="B99" s="100" t="s">
        <v>236</v>
      </c>
      <c r="C99" s="86" t="s">
        <v>10</v>
      </c>
      <c r="D99" s="101">
        <v>36</v>
      </c>
    </row>
    <row r="100" spans="1:4" ht="27.75" customHeight="1" x14ac:dyDescent="0.25">
      <c r="A100" s="13" t="s">
        <v>442</v>
      </c>
      <c r="B100" s="97" t="s">
        <v>260</v>
      </c>
      <c r="C100" s="13" t="s">
        <v>7</v>
      </c>
      <c r="D100" s="98">
        <v>12.12</v>
      </c>
    </row>
    <row r="101" spans="1:4" ht="27.75" customHeight="1" x14ac:dyDescent="0.25">
      <c r="A101" s="86" t="s">
        <v>443</v>
      </c>
      <c r="B101" s="87" t="s">
        <v>259</v>
      </c>
      <c r="C101" s="86" t="s">
        <v>7</v>
      </c>
      <c r="D101" s="99">
        <f>D100*1.26</f>
        <v>15.271199999999999</v>
      </c>
    </row>
    <row r="102" spans="1:4" ht="27.75" customHeight="1" x14ac:dyDescent="0.25">
      <c r="A102" s="13" t="s">
        <v>444</v>
      </c>
      <c r="B102" s="97" t="s">
        <v>497</v>
      </c>
      <c r="C102" s="13" t="s">
        <v>7</v>
      </c>
      <c r="D102" s="98">
        <v>1.21</v>
      </c>
    </row>
    <row r="103" spans="1:4" ht="27.75" customHeight="1" x14ac:dyDescent="0.25">
      <c r="A103" s="86" t="s">
        <v>445</v>
      </c>
      <c r="B103" s="100" t="s">
        <v>259</v>
      </c>
      <c r="C103" s="86" t="s">
        <v>7</v>
      </c>
      <c r="D103" s="101">
        <f>D102*1.26</f>
        <v>1.5246</v>
      </c>
    </row>
    <row r="104" spans="1:4" ht="27.75" customHeight="1" x14ac:dyDescent="0.25">
      <c r="A104" s="13" t="s">
        <v>446</v>
      </c>
      <c r="B104" s="97" t="s">
        <v>498</v>
      </c>
      <c r="C104" s="13" t="s">
        <v>9</v>
      </c>
      <c r="D104" s="98">
        <v>22.42</v>
      </c>
    </row>
    <row r="105" spans="1:4" ht="27.75" customHeight="1" x14ac:dyDescent="0.25">
      <c r="A105" s="13" t="s">
        <v>447</v>
      </c>
      <c r="B105" s="97" t="s">
        <v>251</v>
      </c>
      <c r="C105" s="13" t="s">
        <v>15</v>
      </c>
      <c r="D105" s="98">
        <f>28.99*1.75</f>
        <v>50.732499999999995</v>
      </c>
    </row>
    <row r="106" spans="1:4" ht="27.75" customHeight="1" x14ac:dyDescent="0.25">
      <c r="A106" s="13" t="s">
        <v>448</v>
      </c>
      <c r="B106" s="97" t="s">
        <v>252</v>
      </c>
      <c r="C106" s="13" t="s">
        <v>15</v>
      </c>
      <c r="D106" s="98">
        <f>9.47+0.15+0.0414*6</f>
        <v>9.8684000000000012</v>
      </c>
    </row>
    <row r="107" spans="1:4" ht="27.75" customHeight="1" x14ac:dyDescent="0.25">
      <c r="A107" s="13" t="s">
        <v>449</v>
      </c>
      <c r="B107" s="97" t="s">
        <v>253</v>
      </c>
      <c r="C107" s="13" t="s">
        <v>15</v>
      </c>
      <c r="D107" s="98">
        <f>63*0.08</f>
        <v>5.04</v>
      </c>
    </row>
    <row r="108" spans="1:4" ht="27.75" customHeight="1" x14ac:dyDescent="0.25">
      <c r="A108" s="113">
        <v>7</v>
      </c>
      <c r="B108" s="114" t="s">
        <v>277</v>
      </c>
      <c r="C108" s="115"/>
      <c r="D108" s="115"/>
    </row>
    <row r="109" spans="1:4" ht="27.75" customHeight="1" x14ac:dyDescent="0.25">
      <c r="A109" s="13" t="s">
        <v>29</v>
      </c>
      <c r="B109" s="97" t="s">
        <v>495</v>
      </c>
      <c r="C109" s="13" t="s">
        <v>15</v>
      </c>
      <c r="D109" s="98">
        <v>9.4700000000000006</v>
      </c>
    </row>
    <row r="110" spans="1:4" ht="27.75" customHeight="1" x14ac:dyDescent="0.25">
      <c r="A110" s="13" t="s">
        <v>30</v>
      </c>
      <c r="B110" s="97" t="s">
        <v>255</v>
      </c>
      <c r="C110" s="13" t="s">
        <v>7</v>
      </c>
      <c r="D110" s="98">
        <v>25.78</v>
      </c>
    </row>
    <row r="111" spans="1:4" ht="27.75" customHeight="1" x14ac:dyDescent="0.25">
      <c r="A111" s="13" t="s">
        <v>408</v>
      </c>
      <c r="B111" s="89" t="s">
        <v>243</v>
      </c>
      <c r="C111" s="13" t="s">
        <v>8</v>
      </c>
      <c r="D111" s="102">
        <v>123.69</v>
      </c>
    </row>
    <row r="112" spans="1:4" ht="27.75" customHeight="1" x14ac:dyDescent="0.25">
      <c r="A112" s="13" t="s">
        <v>409</v>
      </c>
      <c r="B112" s="97" t="s">
        <v>247</v>
      </c>
      <c r="C112" s="13" t="s">
        <v>7</v>
      </c>
      <c r="D112" s="98">
        <v>12.37</v>
      </c>
    </row>
    <row r="113" spans="1:4" ht="27.75" customHeight="1" x14ac:dyDescent="0.25">
      <c r="A113" s="86" t="s">
        <v>410</v>
      </c>
      <c r="B113" s="100" t="s">
        <v>245</v>
      </c>
      <c r="C113" s="86" t="s">
        <v>7</v>
      </c>
      <c r="D113" s="101">
        <f>D112*1.26</f>
        <v>15.5862</v>
      </c>
    </row>
    <row r="114" spans="1:4" ht="27.75" customHeight="1" x14ac:dyDescent="0.25">
      <c r="A114" s="13" t="s">
        <v>411</v>
      </c>
      <c r="B114" s="97" t="s">
        <v>271</v>
      </c>
      <c r="C114" s="13" t="s">
        <v>10</v>
      </c>
      <c r="D114" s="98">
        <v>47</v>
      </c>
    </row>
    <row r="115" spans="1:4" ht="27.75" customHeight="1" x14ac:dyDescent="0.25">
      <c r="A115" s="86" t="s">
        <v>412</v>
      </c>
      <c r="B115" s="100" t="s">
        <v>272</v>
      </c>
      <c r="C115" s="86" t="s">
        <v>261</v>
      </c>
      <c r="D115" s="101">
        <v>1</v>
      </c>
    </row>
    <row r="116" spans="1:4" ht="27.75" customHeight="1" x14ac:dyDescent="0.25">
      <c r="A116" s="95" t="s">
        <v>413</v>
      </c>
      <c r="B116" s="96" t="s">
        <v>496</v>
      </c>
      <c r="C116" s="95" t="s">
        <v>15</v>
      </c>
      <c r="D116" s="103">
        <v>9.4700000000000006</v>
      </c>
    </row>
    <row r="117" spans="1:4" ht="27.75" customHeight="1" x14ac:dyDescent="0.25">
      <c r="A117" s="86" t="s">
        <v>414</v>
      </c>
      <c r="B117" s="87" t="s">
        <v>273</v>
      </c>
      <c r="C117" s="86" t="s">
        <v>261</v>
      </c>
      <c r="D117" s="99">
        <v>1</v>
      </c>
    </row>
    <row r="118" spans="1:4" ht="27.75" customHeight="1" x14ac:dyDescent="0.25">
      <c r="A118" s="13" t="s">
        <v>415</v>
      </c>
      <c r="B118" s="104" t="s">
        <v>274</v>
      </c>
      <c r="C118" s="13" t="s">
        <v>10</v>
      </c>
      <c r="D118" s="105">
        <v>2</v>
      </c>
    </row>
    <row r="119" spans="1:4" ht="27.75" customHeight="1" x14ac:dyDescent="0.25">
      <c r="A119" s="86" t="s">
        <v>416</v>
      </c>
      <c r="B119" s="106" t="s">
        <v>275</v>
      </c>
      <c r="C119" s="86" t="s">
        <v>10</v>
      </c>
      <c r="D119" s="107">
        <v>2</v>
      </c>
    </row>
    <row r="120" spans="1:4" ht="27.75" customHeight="1" x14ac:dyDescent="0.25">
      <c r="A120" s="13" t="s">
        <v>417</v>
      </c>
      <c r="B120" s="89" t="s">
        <v>125</v>
      </c>
      <c r="C120" s="13" t="s">
        <v>10</v>
      </c>
      <c r="D120" s="102">
        <v>1</v>
      </c>
    </row>
    <row r="121" spans="1:4" ht="27.75" customHeight="1" x14ac:dyDescent="0.25">
      <c r="A121" s="86" t="s">
        <v>418</v>
      </c>
      <c r="B121" s="87" t="s">
        <v>126</v>
      </c>
      <c r="C121" s="86" t="s">
        <v>10</v>
      </c>
      <c r="D121" s="99">
        <v>1</v>
      </c>
    </row>
    <row r="122" spans="1:4" ht="27.75" customHeight="1" x14ac:dyDescent="0.25">
      <c r="A122" s="86" t="s">
        <v>419</v>
      </c>
      <c r="B122" s="87" t="s">
        <v>233</v>
      </c>
      <c r="C122" s="86" t="s">
        <v>149</v>
      </c>
      <c r="D122" s="99">
        <v>1</v>
      </c>
    </row>
    <row r="123" spans="1:4" ht="27.75" customHeight="1" x14ac:dyDescent="0.25">
      <c r="A123" s="86" t="s">
        <v>420</v>
      </c>
      <c r="B123" s="87" t="s">
        <v>235</v>
      </c>
      <c r="C123" s="86" t="s">
        <v>10</v>
      </c>
      <c r="D123" s="99">
        <v>1</v>
      </c>
    </row>
    <row r="124" spans="1:4" ht="27.75" customHeight="1" x14ac:dyDescent="0.25">
      <c r="A124" s="86" t="s">
        <v>421</v>
      </c>
      <c r="B124" s="87" t="s">
        <v>241</v>
      </c>
      <c r="C124" s="86" t="s">
        <v>238</v>
      </c>
      <c r="D124" s="99">
        <v>4</v>
      </c>
    </row>
    <row r="125" spans="1:4" ht="27.75" customHeight="1" x14ac:dyDescent="0.25">
      <c r="A125" s="86" t="s">
        <v>422</v>
      </c>
      <c r="B125" s="87" t="s">
        <v>239</v>
      </c>
      <c r="C125" s="86" t="s">
        <v>234</v>
      </c>
      <c r="D125" s="99">
        <v>0.76</v>
      </c>
    </row>
    <row r="126" spans="1:4" ht="27.75" customHeight="1" x14ac:dyDescent="0.25">
      <c r="A126" s="86" t="s">
        <v>423</v>
      </c>
      <c r="B126" s="87" t="s">
        <v>240</v>
      </c>
      <c r="C126" s="86" t="s">
        <v>234</v>
      </c>
      <c r="D126" s="99">
        <v>0.76</v>
      </c>
    </row>
    <row r="127" spans="1:4" ht="27.75" customHeight="1" x14ac:dyDescent="0.25">
      <c r="A127" s="13" t="s">
        <v>424</v>
      </c>
      <c r="B127" s="89" t="s">
        <v>237</v>
      </c>
      <c r="C127" s="13" t="s">
        <v>24</v>
      </c>
      <c r="D127" s="102">
        <v>6</v>
      </c>
    </row>
    <row r="128" spans="1:4" ht="27.75" customHeight="1" x14ac:dyDescent="0.25">
      <c r="A128" s="86" t="s">
        <v>425</v>
      </c>
      <c r="B128" s="100" t="s">
        <v>254</v>
      </c>
      <c r="C128" s="86" t="s">
        <v>149</v>
      </c>
      <c r="D128" s="101">
        <v>12</v>
      </c>
    </row>
    <row r="129" spans="1:4" ht="27.75" customHeight="1" x14ac:dyDescent="0.25">
      <c r="A129" s="86" t="s">
        <v>426</v>
      </c>
      <c r="B129" s="100" t="s">
        <v>236</v>
      </c>
      <c r="C129" s="86" t="s">
        <v>10</v>
      </c>
      <c r="D129" s="101">
        <v>36</v>
      </c>
    </row>
    <row r="130" spans="1:4" ht="27.75" customHeight="1" x14ac:dyDescent="0.25">
      <c r="A130" s="13" t="s">
        <v>427</v>
      </c>
      <c r="B130" s="97" t="s">
        <v>260</v>
      </c>
      <c r="C130" s="13" t="s">
        <v>7</v>
      </c>
      <c r="D130" s="98">
        <v>12.12</v>
      </c>
    </row>
    <row r="131" spans="1:4" ht="27.75" customHeight="1" x14ac:dyDescent="0.25">
      <c r="A131" s="86" t="s">
        <v>428</v>
      </c>
      <c r="B131" s="87" t="s">
        <v>259</v>
      </c>
      <c r="C131" s="86" t="s">
        <v>7</v>
      </c>
      <c r="D131" s="99">
        <f>D130*1.26</f>
        <v>15.271199999999999</v>
      </c>
    </row>
    <row r="132" spans="1:4" ht="27.75" customHeight="1" x14ac:dyDescent="0.25">
      <c r="A132" s="13" t="s">
        <v>429</v>
      </c>
      <c r="B132" s="97" t="s">
        <v>497</v>
      </c>
      <c r="C132" s="13" t="s">
        <v>7</v>
      </c>
      <c r="D132" s="98">
        <v>1.21</v>
      </c>
    </row>
    <row r="133" spans="1:4" ht="27.75" customHeight="1" x14ac:dyDescent="0.25">
      <c r="A133" s="86" t="s">
        <v>430</v>
      </c>
      <c r="B133" s="100" t="s">
        <v>259</v>
      </c>
      <c r="C133" s="86" t="s">
        <v>7</v>
      </c>
      <c r="D133" s="101">
        <f>D132*1.26</f>
        <v>1.5246</v>
      </c>
    </row>
    <row r="134" spans="1:4" ht="27.75" customHeight="1" x14ac:dyDescent="0.25">
      <c r="A134" s="13" t="s">
        <v>431</v>
      </c>
      <c r="B134" s="97" t="s">
        <v>498</v>
      </c>
      <c r="C134" s="13" t="s">
        <v>9</v>
      </c>
      <c r="D134" s="98">
        <v>22.42</v>
      </c>
    </row>
    <row r="135" spans="1:4" ht="27.75" customHeight="1" x14ac:dyDescent="0.25">
      <c r="A135" s="13" t="s">
        <v>432</v>
      </c>
      <c r="B135" s="97" t="s">
        <v>251</v>
      </c>
      <c r="C135" s="13" t="s">
        <v>15</v>
      </c>
      <c r="D135" s="98">
        <f>25.8*1.75</f>
        <v>45.15</v>
      </c>
    </row>
    <row r="136" spans="1:4" ht="27.75" customHeight="1" x14ac:dyDescent="0.25">
      <c r="A136" s="13" t="s">
        <v>433</v>
      </c>
      <c r="B136" s="97" t="s">
        <v>252</v>
      </c>
      <c r="C136" s="13" t="s">
        <v>15</v>
      </c>
      <c r="D136" s="98">
        <f>9.47+0.15+0.0414*6</f>
        <v>9.8684000000000012</v>
      </c>
    </row>
    <row r="137" spans="1:4" ht="27.75" customHeight="1" x14ac:dyDescent="0.25">
      <c r="A137" s="13" t="s">
        <v>434</v>
      </c>
      <c r="B137" s="97" t="s">
        <v>253</v>
      </c>
      <c r="C137" s="13" t="s">
        <v>15</v>
      </c>
      <c r="D137" s="98">
        <f>63*0.08</f>
        <v>5.04</v>
      </c>
    </row>
    <row r="138" spans="1:4" ht="27.75" customHeight="1" x14ac:dyDescent="0.25">
      <c r="A138" s="113">
        <v>8</v>
      </c>
      <c r="B138" s="114" t="s">
        <v>278</v>
      </c>
      <c r="C138" s="115"/>
      <c r="D138" s="115"/>
    </row>
    <row r="139" spans="1:4" ht="27.75" customHeight="1" x14ac:dyDescent="0.25">
      <c r="A139" s="13" t="s">
        <v>31</v>
      </c>
      <c r="B139" s="97" t="s">
        <v>495</v>
      </c>
      <c r="C139" s="13" t="s">
        <v>15</v>
      </c>
      <c r="D139" s="98">
        <v>9.4700000000000006</v>
      </c>
    </row>
    <row r="140" spans="1:4" ht="27.75" customHeight="1" x14ac:dyDescent="0.25">
      <c r="A140" s="13" t="s">
        <v>38</v>
      </c>
      <c r="B140" s="97" t="s">
        <v>255</v>
      </c>
      <c r="C140" s="13" t="s">
        <v>7</v>
      </c>
      <c r="D140" s="98">
        <v>21.75</v>
      </c>
    </row>
    <row r="141" spans="1:4" ht="27.75" customHeight="1" x14ac:dyDescent="0.25">
      <c r="A141" s="13" t="s">
        <v>200</v>
      </c>
      <c r="B141" s="89" t="s">
        <v>243</v>
      </c>
      <c r="C141" s="13" t="s">
        <v>8</v>
      </c>
      <c r="D141" s="102">
        <v>108.17</v>
      </c>
    </row>
    <row r="142" spans="1:4" ht="27.75" customHeight="1" x14ac:dyDescent="0.25">
      <c r="A142" s="13" t="s">
        <v>201</v>
      </c>
      <c r="B142" s="97" t="s">
        <v>247</v>
      </c>
      <c r="C142" s="13" t="s">
        <v>7</v>
      </c>
      <c r="D142" s="98">
        <v>10.82</v>
      </c>
    </row>
    <row r="143" spans="1:4" ht="27.75" customHeight="1" x14ac:dyDescent="0.25">
      <c r="A143" s="86" t="s">
        <v>383</v>
      </c>
      <c r="B143" s="100" t="s">
        <v>245</v>
      </c>
      <c r="C143" s="86" t="s">
        <v>7</v>
      </c>
      <c r="D143" s="101">
        <f>D142*1.26</f>
        <v>13.6332</v>
      </c>
    </row>
    <row r="144" spans="1:4" ht="27.75" customHeight="1" x14ac:dyDescent="0.25">
      <c r="A144" s="13" t="s">
        <v>384</v>
      </c>
      <c r="B144" s="97" t="s">
        <v>271</v>
      </c>
      <c r="C144" s="13" t="s">
        <v>10</v>
      </c>
      <c r="D144" s="98">
        <v>47</v>
      </c>
    </row>
    <row r="145" spans="1:4" ht="27.75" customHeight="1" x14ac:dyDescent="0.25">
      <c r="A145" s="86" t="s">
        <v>385</v>
      </c>
      <c r="B145" s="100" t="s">
        <v>272</v>
      </c>
      <c r="C145" s="86" t="s">
        <v>261</v>
      </c>
      <c r="D145" s="101">
        <v>1</v>
      </c>
    </row>
    <row r="146" spans="1:4" ht="27.75" customHeight="1" x14ac:dyDescent="0.25">
      <c r="A146" s="95" t="s">
        <v>386</v>
      </c>
      <c r="B146" s="96" t="s">
        <v>496</v>
      </c>
      <c r="C146" s="95" t="s">
        <v>15</v>
      </c>
      <c r="D146" s="103">
        <v>9.4700000000000006</v>
      </c>
    </row>
    <row r="147" spans="1:4" ht="27.75" customHeight="1" x14ac:dyDescent="0.25">
      <c r="A147" s="86" t="s">
        <v>387</v>
      </c>
      <c r="B147" s="87" t="s">
        <v>273</v>
      </c>
      <c r="C147" s="86" t="s">
        <v>261</v>
      </c>
      <c r="D147" s="99">
        <v>1</v>
      </c>
    </row>
    <row r="148" spans="1:4" ht="27.75" customHeight="1" x14ac:dyDescent="0.25">
      <c r="A148" s="13" t="s">
        <v>388</v>
      </c>
      <c r="B148" s="104" t="s">
        <v>274</v>
      </c>
      <c r="C148" s="13" t="s">
        <v>10</v>
      </c>
      <c r="D148" s="105">
        <v>2</v>
      </c>
    </row>
    <row r="149" spans="1:4" ht="27.75" customHeight="1" x14ac:dyDescent="0.25">
      <c r="A149" s="86" t="s">
        <v>389</v>
      </c>
      <c r="B149" s="106" t="s">
        <v>275</v>
      </c>
      <c r="C149" s="86" t="s">
        <v>10</v>
      </c>
      <c r="D149" s="107">
        <v>2</v>
      </c>
    </row>
    <row r="150" spans="1:4" ht="27.75" customHeight="1" x14ac:dyDescent="0.25">
      <c r="A150" s="13" t="s">
        <v>390</v>
      </c>
      <c r="B150" s="89" t="s">
        <v>125</v>
      </c>
      <c r="C150" s="13" t="s">
        <v>10</v>
      </c>
      <c r="D150" s="102">
        <v>1</v>
      </c>
    </row>
    <row r="151" spans="1:4" ht="27.75" customHeight="1" x14ac:dyDescent="0.25">
      <c r="A151" s="86" t="s">
        <v>391</v>
      </c>
      <c r="B151" s="87" t="s">
        <v>126</v>
      </c>
      <c r="C151" s="86" t="s">
        <v>10</v>
      </c>
      <c r="D151" s="99">
        <v>1</v>
      </c>
    </row>
    <row r="152" spans="1:4" ht="27.75" customHeight="1" x14ac:dyDescent="0.25">
      <c r="A152" s="86" t="s">
        <v>392</v>
      </c>
      <c r="B152" s="87" t="s">
        <v>233</v>
      </c>
      <c r="C152" s="86" t="s">
        <v>149</v>
      </c>
      <c r="D152" s="99">
        <v>1</v>
      </c>
    </row>
    <row r="153" spans="1:4" ht="27.75" customHeight="1" x14ac:dyDescent="0.25">
      <c r="A153" s="86" t="s">
        <v>393</v>
      </c>
      <c r="B153" s="87" t="s">
        <v>235</v>
      </c>
      <c r="C153" s="86" t="s">
        <v>10</v>
      </c>
      <c r="D153" s="99">
        <v>1</v>
      </c>
    </row>
    <row r="154" spans="1:4" ht="27.75" customHeight="1" x14ac:dyDescent="0.25">
      <c r="A154" s="86" t="s">
        <v>394</v>
      </c>
      <c r="B154" s="87" t="s">
        <v>241</v>
      </c>
      <c r="C154" s="86" t="s">
        <v>238</v>
      </c>
      <c r="D154" s="99">
        <v>4</v>
      </c>
    </row>
    <row r="155" spans="1:4" ht="27.75" customHeight="1" x14ac:dyDescent="0.25">
      <c r="A155" s="86" t="s">
        <v>395</v>
      </c>
      <c r="B155" s="87" t="s">
        <v>239</v>
      </c>
      <c r="C155" s="86" t="s">
        <v>234</v>
      </c>
      <c r="D155" s="99">
        <v>0.76</v>
      </c>
    </row>
    <row r="156" spans="1:4" ht="27.75" customHeight="1" x14ac:dyDescent="0.25">
      <c r="A156" s="86" t="s">
        <v>396</v>
      </c>
      <c r="B156" s="87" t="s">
        <v>240</v>
      </c>
      <c r="C156" s="86" t="s">
        <v>234</v>
      </c>
      <c r="D156" s="99">
        <v>0.76</v>
      </c>
    </row>
    <row r="157" spans="1:4" ht="27.75" customHeight="1" x14ac:dyDescent="0.25">
      <c r="A157" s="13" t="s">
        <v>397</v>
      </c>
      <c r="B157" s="89" t="s">
        <v>237</v>
      </c>
      <c r="C157" s="13" t="s">
        <v>24</v>
      </c>
      <c r="D157" s="102">
        <v>6</v>
      </c>
    </row>
    <row r="158" spans="1:4" ht="27.75" customHeight="1" x14ac:dyDescent="0.25">
      <c r="A158" s="86" t="s">
        <v>398</v>
      </c>
      <c r="B158" s="100" t="s">
        <v>254</v>
      </c>
      <c r="C158" s="86" t="s">
        <v>149</v>
      </c>
      <c r="D158" s="101">
        <v>12</v>
      </c>
    </row>
    <row r="159" spans="1:4" ht="27.75" customHeight="1" x14ac:dyDescent="0.25">
      <c r="A159" s="86" t="s">
        <v>399</v>
      </c>
      <c r="B159" s="100" t="s">
        <v>236</v>
      </c>
      <c r="C159" s="86" t="s">
        <v>10</v>
      </c>
      <c r="D159" s="101">
        <v>36</v>
      </c>
    </row>
    <row r="160" spans="1:4" ht="27.75" customHeight="1" x14ac:dyDescent="0.25">
      <c r="A160" s="13" t="s">
        <v>400</v>
      </c>
      <c r="B160" s="97" t="s">
        <v>260</v>
      </c>
      <c r="C160" s="13" t="s">
        <v>7</v>
      </c>
      <c r="D160" s="98">
        <v>12.12</v>
      </c>
    </row>
    <row r="161" spans="1:4" ht="27.75" customHeight="1" x14ac:dyDescent="0.25">
      <c r="A161" s="86" t="s">
        <v>401</v>
      </c>
      <c r="B161" s="87" t="s">
        <v>259</v>
      </c>
      <c r="C161" s="86" t="s">
        <v>7</v>
      </c>
      <c r="D161" s="99">
        <f>D160*1.26</f>
        <v>15.271199999999999</v>
      </c>
    </row>
    <row r="162" spans="1:4" ht="27.75" customHeight="1" x14ac:dyDescent="0.25">
      <c r="A162" s="13" t="s">
        <v>402</v>
      </c>
      <c r="B162" s="97" t="s">
        <v>497</v>
      </c>
      <c r="C162" s="13" t="s">
        <v>7</v>
      </c>
      <c r="D162" s="98">
        <v>1.21</v>
      </c>
    </row>
    <row r="163" spans="1:4" ht="27.75" customHeight="1" x14ac:dyDescent="0.25">
      <c r="A163" s="86" t="s">
        <v>403</v>
      </c>
      <c r="B163" s="100" t="s">
        <v>259</v>
      </c>
      <c r="C163" s="86" t="s">
        <v>7</v>
      </c>
      <c r="D163" s="101">
        <f>D162*1.26</f>
        <v>1.5246</v>
      </c>
    </row>
    <row r="164" spans="1:4" ht="27.75" customHeight="1" x14ac:dyDescent="0.25">
      <c r="A164" s="13" t="s">
        <v>404</v>
      </c>
      <c r="B164" s="97" t="s">
        <v>498</v>
      </c>
      <c r="C164" s="13" t="s">
        <v>9</v>
      </c>
      <c r="D164" s="98">
        <v>22.42</v>
      </c>
    </row>
    <row r="165" spans="1:4" ht="27.75" customHeight="1" x14ac:dyDescent="0.25">
      <c r="A165" s="13" t="s">
        <v>405</v>
      </c>
      <c r="B165" s="97" t="s">
        <v>251</v>
      </c>
      <c r="C165" s="13" t="s">
        <v>15</v>
      </c>
      <c r="D165" s="98">
        <f>21.75*1.75</f>
        <v>38.0625</v>
      </c>
    </row>
    <row r="166" spans="1:4" ht="45" x14ac:dyDescent="0.25">
      <c r="A166" s="13" t="s">
        <v>406</v>
      </c>
      <c r="B166" s="97" t="s">
        <v>252</v>
      </c>
      <c r="C166" s="13" t="s">
        <v>15</v>
      </c>
      <c r="D166" s="98">
        <f>9.47+0.15+0.0414*6</f>
        <v>9.8684000000000012</v>
      </c>
    </row>
    <row r="167" spans="1:4" ht="27.75" customHeight="1" x14ac:dyDescent="0.25">
      <c r="A167" s="13" t="s">
        <v>407</v>
      </c>
      <c r="B167" s="97" t="s">
        <v>253</v>
      </c>
      <c r="C167" s="13" t="s">
        <v>15</v>
      </c>
      <c r="D167" s="98">
        <f>63*0.08</f>
        <v>5.04</v>
      </c>
    </row>
    <row r="168" spans="1:4" ht="27.75" customHeight="1" x14ac:dyDescent="0.25">
      <c r="A168" s="113">
        <v>9</v>
      </c>
      <c r="B168" s="114" t="s">
        <v>279</v>
      </c>
      <c r="C168" s="115"/>
      <c r="D168" s="115"/>
    </row>
    <row r="169" spans="1:4" ht="27.75" customHeight="1" x14ac:dyDescent="0.25">
      <c r="A169" s="13" t="s">
        <v>32</v>
      </c>
      <c r="B169" s="97" t="s">
        <v>495</v>
      </c>
      <c r="C169" s="13" t="s">
        <v>15</v>
      </c>
      <c r="D169" s="98">
        <v>9.4700000000000006</v>
      </c>
    </row>
    <row r="170" spans="1:4" ht="27.75" customHeight="1" x14ac:dyDescent="0.25">
      <c r="A170" s="13" t="s">
        <v>109</v>
      </c>
      <c r="B170" s="97" t="s">
        <v>255</v>
      </c>
      <c r="C170" s="13" t="s">
        <v>7</v>
      </c>
      <c r="D170" s="98">
        <v>29.9</v>
      </c>
    </row>
    <row r="171" spans="1:4" ht="27.75" customHeight="1" x14ac:dyDescent="0.25">
      <c r="A171" s="13" t="s">
        <v>207</v>
      </c>
      <c r="B171" s="89" t="s">
        <v>243</v>
      </c>
      <c r="C171" s="13" t="s">
        <v>8</v>
      </c>
      <c r="D171" s="102">
        <v>139.53</v>
      </c>
    </row>
    <row r="172" spans="1:4" ht="27.75" customHeight="1" x14ac:dyDescent="0.25">
      <c r="A172" s="13" t="s">
        <v>358</v>
      </c>
      <c r="B172" s="97" t="s">
        <v>247</v>
      </c>
      <c r="C172" s="13" t="s">
        <v>7</v>
      </c>
      <c r="D172" s="98">
        <v>13.95</v>
      </c>
    </row>
    <row r="173" spans="1:4" ht="27.75" customHeight="1" x14ac:dyDescent="0.25">
      <c r="A173" s="86" t="s">
        <v>359</v>
      </c>
      <c r="B173" s="100" t="s">
        <v>245</v>
      </c>
      <c r="C173" s="86" t="s">
        <v>7</v>
      </c>
      <c r="D173" s="101">
        <f>D172*1.26</f>
        <v>17.576999999999998</v>
      </c>
    </row>
    <row r="174" spans="1:4" ht="27.75" customHeight="1" x14ac:dyDescent="0.25">
      <c r="A174" s="13" t="s">
        <v>360</v>
      </c>
      <c r="B174" s="97" t="s">
        <v>271</v>
      </c>
      <c r="C174" s="13" t="s">
        <v>10</v>
      </c>
      <c r="D174" s="98">
        <v>47</v>
      </c>
    </row>
    <row r="175" spans="1:4" ht="27.75" customHeight="1" x14ac:dyDescent="0.25">
      <c r="A175" s="86" t="s">
        <v>361</v>
      </c>
      <c r="B175" s="100" t="s">
        <v>272</v>
      </c>
      <c r="C175" s="86" t="s">
        <v>261</v>
      </c>
      <c r="D175" s="101">
        <v>1</v>
      </c>
    </row>
    <row r="176" spans="1:4" ht="27.75" customHeight="1" x14ac:dyDescent="0.25">
      <c r="A176" s="95" t="s">
        <v>362</v>
      </c>
      <c r="B176" s="96" t="s">
        <v>496</v>
      </c>
      <c r="C176" s="95" t="s">
        <v>15</v>
      </c>
      <c r="D176" s="103">
        <v>9.4700000000000006</v>
      </c>
    </row>
    <row r="177" spans="1:4" ht="27.75" customHeight="1" x14ac:dyDescent="0.25">
      <c r="A177" s="86" t="s">
        <v>309</v>
      </c>
      <c r="B177" s="87" t="s">
        <v>273</v>
      </c>
      <c r="C177" s="86" t="s">
        <v>261</v>
      </c>
      <c r="D177" s="99">
        <v>1</v>
      </c>
    </row>
    <row r="178" spans="1:4" ht="27.75" customHeight="1" x14ac:dyDescent="0.25">
      <c r="A178" s="13" t="s">
        <v>363</v>
      </c>
      <c r="B178" s="104" t="s">
        <v>274</v>
      </c>
      <c r="C178" s="13" t="s">
        <v>10</v>
      </c>
      <c r="D178" s="105">
        <v>2</v>
      </c>
    </row>
    <row r="179" spans="1:4" ht="27.75" customHeight="1" x14ac:dyDescent="0.25">
      <c r="A179" s="86" t="s">
        <v>364</v>
      </c>
      <c r="B179" s="106" t="s">
        <v>275</v>
      </c>
      <c r="C179" s="86" t="s">
        <v>10</v>
      </c>
      <c r="D179" s="107">
        <v>2</v>
      </c>
    </row>
    <row r="180" spans="1:4" ht="27.75" customHeight="1" x14ac:dyDescent="0.25">
      <c r="A180" s="13" t="s">
        <v>365</v>
      </c>
      <c r="B180" s="89" t="s">
        <v>125</v>
      </c>
      <c r="C180" s="13" t="s">
        <v>10</v>
      </c>
      <c r="D180" s="102">
        <v>1</v>
      </c>
    </row>
    <row r="181" spans="1:4" ht="27.75" customHeight="1" x14ac:dyDescent="0.25">
      <c r="A181" s="86" t="s">
        <v>366</v>
      </c>
      <c r="B181" s="87" t="s">
        <v>126</v>
      </c>
      <c r="C181" s="86" t="s">
        <v>10</v>
      </c>
      <c r="D181" s="99">
        <v>1</v>
      </c>
    </row>
    <row r="182" spans="1:4" ht="27.75" customHeight="1" x14ac:dyDescent="0.25">
      <c r="A182" s="86" t="s">
        <v>367</v>
      </c>
      <c r="B182" s="87" t="s">
        <v>233</v>
      </c>
      <c r="C182" s="86" t="s">
        <v>149</v>
      </c>
      <c r="D182" s="99">
        <v>1</v>
      </c>
    </row>
    <row r="183" spans="1:4" ht="27.75" customHeight="1" x14ac:dyDescent="0.25">
      <c r="A183" s="86" t="s">
        <v>368</v>
      </c>
      <c r="B183" s="87" t="s">
        <v>235</v>
      </c>
      <c r="C183" s="86" t="s">
        <v>10</v>
      </c>
      <c r="D183" s="99">
        <v>1</v>
      </c>
    </row>
    <row r="184" spans="1:4" ht="27.75" customHeight="1" x14ac:dyDescent="0.25">
      <c r="A184" s="86" t="s">
        <v>369</v>
      </c>
      <c r="B184" s="87" t="s">
        <v>241</v>
      </c>
      <c r="C184" s="86" t="s">
        <v>238</v>
      </c>
      <c r="D184" s="99">
        <v>4</v>
      </c>
    </row>
    <row r="185" spans="1:4" ht="27.75" customHeight="1" x14ac:dyDescent="0.25">
      <c r="A185" s="86" t="s">
        <v>370</v>
      </c>
      <c r="B185" s="87" t="s">
        <v>239</v>
      </c>
      <c r="C185" s="86" t="s">
        <v>234</v>
      </c>
      <c r="D185" s="99">
        <v>0.76</v>
      </c>
    </row>
    <row r="186" spans="1:4" ht="27.75" customHeight="1" x14ac:dyDescent="0.25">
      <c r="A186" s="86" t="s">
        <v>371</v>
      </c>
      <c r="B186" s="87" t="s">
        <v>240</v>
      </c>
      <c r="C186" s="86" t="s">
        <v>234</v>
      </c>
      <c r="D186" s="99">
        <v>0.76</v>
      </c>
    </row>
    <row r="187" spans="1:4" ht="27.75" customHeight="1" x14ac:dyDescent="0.25">
      <c r="A187" s="13" t="s">
        <v>372</v>
      </c>
      <c r="B187" s="89" t="s">
        <v>237</v>
      </c>
      <c r="C187" s="13" t="s">
        <v>24</v>
      </c>
      <c r="D187" s="102">
        <v>6</v>
      </c>
    </row>
    <row r="188" spans="1:4" ht="27.75" customHeight="1" x14ac:dyDescent="0.25">
      <c r="A188" s="86" t="s">
        <v>373</v>
      </c>
      <c r="B188" s="100" t="s">
        <v>254</v>
      </c>
      <c r="C188" s="86" t="s">
        <v>149</v>
      </c>
      <c r="D188" s="101">
        <v>12</v>
      </c>
    </row>
    <row r="189" spans="1:4" ht="27.75" customHeight="1" x14ac:dyDescent="0.25">
      <c r="A189" s="86" t="s">
        <v>374</v>
      </c>
      <c r="B189" s="100" t="s">
        <v>236</v>
      </c>
      <c r="C189" s="86" t="s">
        <v>10</v>
      </c>
      <c r="D189" s="101">
        <v>36</v>
      </c>
    </row>
    <row r="190" spans="1:4" ht="27.75" customHeight="1" x14ac:dyDescent="0.25">
      <c r="A190" s="13" t="s">
        <v>375</v>
      </c>
      <c r="B190" s="97" t="s">
        <v>260</v>
      </c>
      <c r="C190" s="13" t="s">
        <v>7</v>
      </c>
      <c r="D190" s="98">
        <v>12.12</v>
      </c>
    </row>
    <row r="191" spans="1:4" ht="27.75" customHeight="1" x14ac:dyDescent="0.25">
      <c r="A191" s="86" t="s">
        <v>376</v>
      </c>
      <c r="B191" s="87" t="s">
        <v>259</v>
      </c>
      <c r="C191" s="86" t="s">
        <v>7</v>
      </c>
      <c r="D191" s="99">
        <f>D190*1.26</f>
        <v>15.271199999999999</v>
      </c>
    </row>
    <row r="192" spans="1:4" ht="27.75" customHeight="1" x14ac:dyDescent="0.25">
      <c r="A192" s="13" t="s">
        <v>377</v>
      </c>
      <c r="B192" s="97" t="s">
        <v>497</v>
      </c>
      <c r="C192" s="13" t="s">
        <v>7</v>
      </c>
      <c r="D192" s="98">
        <v>1.21</v>
      </c>
    </row>
    <row r="193" spans="1:4" ht="27.75" customHeight="1" x14ac:dyDescent="0.25">
      <c r="A193" s="86" t="s">
        <v>378</v>
      </c>
      <c r="B193" s="100" t="s">
        <v>259</v>
      </c>
      <c r="C193" s="86" t="s">
        <v>7</v>
      </c>
      <c r="D193" s="101">
        <f>D192*1.26</f>
        <v>1.5246</v>
      </c>
    </row>
    <row r="194" spans="1:4" ht="27.75" customHeight="1" x14ac:dyDescent="0.25">
      <c r="A194" s="13" t="s">
        <v>379</v>
      </c>
      <c r="B194" s="97" t="s">
        <v>498</v>
      </c>
      <c r="C194" s="13" t="s">
        <v>9</v>
      </c>
      <c r="D194" s="98">
        <v>22.42</v>
      </c>
    </row>
    <row r="195" spans="1:4" ht="27.75" customHeight="1" x14ac:dyDescent="0.25">
      <c r="A195" s="13" t="s">
        <v>380</v>
      </c>
      <c r="B195" s="97" t="s">
        <v>251</v>
      </c>
      <c r="C195" s="13" t="s">
        <v>15</v>
      </c>
      <c r="D195" s="98">
        <f>29.9*1.75</f>
        <v>52.324999999999996</v>
      </c>
    </row>
    <row r="196" spans="1:4" ht="45" x14ac:dyDescent="0.25">
      <c r="A196" s="13" t="s">
        <v>381</v>
      </c>
      <c r="B196" s="97" t="s">
        <v>252</v>
      </c>
      <c r="C196" s="13" t="s">
        <v>15</v>
      </c>
      <c r="D196" s="98">
        <f>9.47+0.15+0.0414*6</f>
        <v>9.8684000000000012</v>
      </c>
    </row>
    <row r="197" spans="1:4" ht="27.75" customHeight="1" x14ac:dyDescent="0.25">
      <c r="A197" s="13" t="s">
        <v>382</v>
      </c>
      <c r="B197" s="97" t="s">
        <v>253</v>
      </c>
      <c r="C197" s="13" t="s">
        <v>15</v>
      </c>
      <c r="D197" s="98">
        <f>63*0.08</f>
        <v>5.04</v>
      </c>
    </row>
    <row r="198" spans="1:4" ht="27.75" customHeight="1" x14ac:dyDescent="0.25">
      <c r="A198" s="113">
        <v>10</v>
      </c>
      <c r="B198" s="114" t="s">
        <v>280</v>
      </c>
      <c r="C198" s="115"/>
      <c r="D198" s="115"/>
    </row>
    <row r="199" spans="1:4" ht="27.75" customHeight="1" x14ac:dyDescent="0.25">
      <c r="A199" s="13" t="s">
        <v>33</v>
      </c>
      <c r="B199" s="97" t="s">
        <v>495</v>
      </c>
      <c r="C199" s="13" t="s">
        <v>15</v>
      </c>
      <c r="D199" s="98">
        <v>11.71</v>
      </c>
    </row>
    <row r="200" spans="1:4" ht="27.75" customHeight="1" x14ac:dyDescent="0.25">
      <c r="A200" s="13" t="s">
        <v>46</v>
      </c>
      <c r="B200" s="97" t="s">
        <v>255</v>
      </c>
      <c r="C200" s="13" t="s">
        <v>7</v>
      </c>
      <c r="D200" s="98">
        <v>23.69</v>
      </c>
    </row>
    <row r="201" spans="1:4" ht="27.75" customHeight="1" x14ac:dyDescent="0.25">
      <c r="A201" s="13" t="s">
        <v>47</v>
      </c>
      <c r="B201" s="89" t="s">
        <v>243</v>
      </c>
      <c r="C201" s="13" t="s">
        <v>8</v>
      </c>
      <c r="D201" s="102">
        <v>115.63</v>
      </c>
    </row>
    <row r="202" spans="1:4" ht="27.75" customHeight="1" x14ac:dyDescent="0.25">
      <c r="A202" s="13" t="s">
        <v>48</v>
      </c>
      <c r="B202" s="97" t="s">
        <v>247</v>
      </c>
      <c r="C202" s="13" t="s">
        <v>7</v>
      </c>
      <c r="D202" s="98">
        <v>11.56</v>
      </c>
    </row>
    <row r="203" spans="1:4" ht="27.75" customHeight="1" x14ac:dyDescent="0.25">
      <c r="A203" s="86" t="s">
        <v>211</v>
      </c>
      <c r="B203" s="100" t="s">
        <v>245</v>
      </c>
      <c r="C203" s="86" t="s">
        <v>7</v>
      </c>
      <c r="D203" s="101">
        <f>D202*1.26</f>
        <v>14.5656</v>
      </c>
    </row>
    <row r="204" spans="1:4" ht="27.75" customHeight="1" x14ac:dyDescent="0.25">
      <c r="A204" s="13" t="s">
        <v>334</v>
      </c>
      <c r="B204" s="97" t="s">
        <v>271</v>
      </c>
      <c r="C204" s="13" t="s">
        <v>10</v>
      </c>
      <c r="D204" s="98">
        <v>47</v>
      </c>
    </row>
    <row r="205" spans="1:4" ht="27.75" customHeight="1" x14ac:dyDescent="0.25">
      <c r="A205" s="86" t="s">
        <v>335</v>
      </c>
      <c r="B205" s="100" t="s">
        <v>272</v>
      </c>
      <c r="C205" s="86" t="s">
        <v>261</v>
      </c>
      <c r="D205" s="101">
        <v>1</v>
      </c>
    </row>
    <row r="206" spans="1:4" ht="27.75" customHeight="1" x14ac:dyDescent="0.25">
      <c r="A206" s="95" t="s">
        <v>336</v>
      </c>
      <c r="B206" s="96" t="s">
        <v>496</v>
      </c>
      <c r="C206" s="95" t="s">
        <v>15</v>
      </c>
      <c r="D206" s="103">
        <v>9.4700000000000006</v>
      </c>
    </row>
    <row r="207" spans="1:4" ht="27.75" customHeight="1" x14ac:dyDescent="0.25">
      <c r="A207" s="86" t="s">
        <v>337</v>
      </c>
      <c r="B207" s="87" t="s">
        <v>273</v>
      </c>
      <c r="C207" s="86" t="s">
        <v>261</v>
      </c>
      <c r="D207" s="99">
        <v>1</v>
      </c>
    </row>
    <row r="208" spans="1:4" ht="27.75" customHeight="1" x14ac:dyDescent="0.25">
      <c r="A208" s="13" t="s">
        <v>338</v>
      </c>
      <c r="B208" s="104" t="s">
        <v>274</v>
      </c>
      <c r="C208" s="13" t="s">
        <v>10</v>
      </c>
      <c r="D208" s="105">
        <v>2</v>
      </c>
    </row>
    <row r="209" spans="1:4" ht="27.75" customHeight="1" x14ac:dyDescent="0.25">
      <c r="A209" s="86" t="s">
        <v>339</v>
      </c>
      <c r="B209" s="106" t="s">
        <v>275</v>
      </c>
      <c r="C209" s="86" t="s">
        <v>10</v>
      </c>
      <c r="D209" s="107">
        <v>2</v>
      </c>
    </row>
    <row r="210" spans="1:4" ht="27.75" customHeight="1" x14ac:dyDescent="0.25">
      <c r="A210" s="13" t="s">
        <v>340</v>
      </c>
      <c r="B210" s="89" t="s">
        <v>125</v>
      </c>
      <c r="C210" s="13" t="s">
        <v>10</v>
      </c>
      <c r="D210" s="102">
        <v>1</v>
      </c>
    </row>
    <row r="211" spans="1:4" ht="27.75" customHeight="1" x14ac:dyDescent="0.25">
      <c r="A211" s="86" t="s">
        <v>341</v>
      </c>
      <c r="B211" s="87" t="s">
        <v>126</v>
      </c>
      <c r="C211" s="86" t="s">
        <v>10</v>
      </c>
      <c r="D211" s="99">
        <v>1</v>
      </c>
    </row>
    <row r="212" spans="1:4" ht="27.75" customHeight="1" x14ac:dyDescent="0.25">
      <c r="A212" s="86" t="s">
        <v>342</v>
      </c>
      <c r="B212" s="87" t="s">
        <v>233</v>
      </c>
      <c r="C212" s="86" t="s">
        <v>149</v>
      </c>
      <c r="D212" s="99">
        <v>1</v>
      </c>
    </row>
    <row r="213" spans="1:4" ht="27.75" customHeight="1" x14ac:dyDescent="0.25">
      <c r="A213" s="86" t="s">
        <v>343</v>
      </c>
      <c r="B213" s="87" t="s">
        <v>235</v>
      </c>
      <c r="C213" s="86" t="s">
        <v>10</v>
      </c>
      <c r="D213" s="99">
        <v>1</v>
      </c>
    </row>
    <row r="214" spans="1:4" ht="27.75" customHeight="1" x14ac:dyDescent="0.25">
      <c r="A214" s="86" t="s">
        <v>344</v>
      </c>
      <c r="B214" s="87" t="s">
        <v>241</v>
      </c>
      <c r="C214" s="86" t="s">
        <v>238</v>
      </c>
      <c r="D214" s="99">
        <v>4</v>
      </c>
    </row>
    <row r="215" spans="1:4" ht="27.75" customHeight="1" x14ac:dyDescent="0.25">
      <c r="A215" s="86" t="s">
        <v>345</v>
      </c>
      <c r="B215" s="87" t="s">
        <v>239</v>
      </c>
      <c r="C215" s="86" t="s">
        <v>234</v>
      </c>
      <c r="D215" s="99">
        <v>0.76</v>
      </c>
    </row>
    <row r="216" spans="1:4" ht="27.75" customHeight="1" x14ac:dyDescent="0.25">
      <c r="A216" s="86" t="s">
        <v>346</v>
      </c>
      <c r="B216" s="87" t="s">
        <v>240</v>
      </c>
      <c r="C216" s="86" t="s">
        <v>234</v>
      </c>
      <c r="D216" s="99">
        <v>0.76</v>
      </c>
    </row>
    <row r="217" spans="1:4" ht="27.75" customHeight="1" x14ac:dyDescent="0.25">
      <c r="A217" s="13" t="s">
        <v>347</v>
      </c>
      <c r="B217" s="89" t="s">
        <v>237</v>
      </c>
      <c r="C217" s="13" t="s">
        <v>24</v>
      </c>
      <c r="D217" s="102">
        <v>6</v>
      </c>
    </row>
    <row r="218" spans="1:4" ht="27.75" customHeight="1" x14ac:dyDescent="0.25">
      <c r="A218" s="86" t="s">
        <v>348</v>
      </c>
      <c r="B218" s="100" t="s">
        <v>254</v>
      </c>
      <c r="C218" s="86" t="s">
        <v>149</v>
      </c>
      <c r="D218" s="101">
        <v>12</v>
      </c>
    </row>
    <row r="219" spans="1:4" ht="27.75" customHeight="1" x14ac:dyDescent="0.25">
      <c r="A219" s="86" t="s">
        <v>349</v>
      </c>
      <c r="B219" s="100" t="s">
        <v>236</v>
      </c>
      <c r="C219" s="86" t="s">
        <v>10</v>
      </c>
      <c r="D219" s="101">
        <v>36</v>
      </c>
    </row>
    <row r="220" spans="1:4" ht="27.75" customHeight="1" x14ac:dyDescent="0.25">
      <c r="A220" s="13" t="s">
        <v>350</v>
      </c>
      <c r="B220" s="97" t="s">
        <v>260</v>
      </c>
      <c r="C220" s="13" t="s">
        <v>7</v>
      </c>
      <c r="D220" s="98">
        <v>12.12</v>
      </c>
    </row>
    <row r="221" spans="1:4" ht="27.75" customHeight="1" x14ac:dyDescent="0.25">
      <c r="A221" s="86" t="s">
        <v>351</v>
      </c>
      <c r="B221" s="87" t="s">
        <v>259</v>
      </c>
      <c r="C221" s="86" t="s">
        <v>7</v>
      </c>
      <c r="D221" s="99">
        <f>D220*1.26</f>
        <v>15.271199999999999</v>
      </c>
    </row>
    <row r="222" spans="1:4" ht="27.75" customHeight="1" x14ac:dyDescent="0.25">
      <c r="A222" s="13" t="s">
        <v>352</v>
      </c>
      <c r="B222" s="97" t="s">
        <v>497</v>
      </c>
      <c r="C222" s="13" t="s">
        <v>7</v>
      </c>
      <c r="D222" s="98">
        <v>1.21</v>
      </c>
    </row>
    <row r="223" spans="1:4" ht="27.75" customHeight="1" x14ac:dyDescent="0.25">
      <c r="A223" s="86" t="s">
        <v>353</v>
      </c>
      <c r="B223" s="100" t="s">
        <v>259</v>
      </c>
      <c r="C223" s="86" t="s">
        <v>7</v>
      </c>
      <c r="D223" s="101">
        <f>D222*1.26</f>
        <v>1.5246</v>
      </c>
    </row>
    <row r="224" spans="1:4" ht="27.75" customHeight="1" x14ac:dyDescent="0.25">
      <c r="A224" s="13" t="s">
        <v>354</v>
      </c>
      <c r="B224" s="97" t="s">
        <v>498</v>
      </c>
      <c r="C224" s="13" t="s">
        <v>9</v>
      </c>
      <c r="D224" s="98">
        <v>22.42</v>
      </c>
    </row>
    <row r="225" spans="1:4" ht="27.75" customHeight="1" x14ac:dyDescent="0.25">
      <c r="A225" s="13" t="s">
        <v>355</v>
      </c>
      <c r="B225" s="97" t="s">
        <v>251</v>
      </c>
      <c r="C225" s="13" t="s">
        <v>15</v>
      </c>
      <c r="D225" s="98">
        <f>23.7*1.75</f>
        <v>41.475000000000001</v>
      </c>
    </row>
    <row r="226" spans="1:4" ht="45" x14ac:dyDescent="0.25">
      <c r="A226" s="13" t="s">
        <v>356</v>
      </c>
      <c r="B226" s="97" t="s">
        <v>252</v>
      </c>
      <c r="C226" s="13" t="s">
        <v>15</v>
      </c>
      <c r="D226" s="98">
        <f>9.47+0.15+0.0414*6</f>
        <v>9.8684000000000012</v>
      </c>
    </row>
    <row r="227" spans="1:4" ht="27.75" customHeight="1" x14ac:dyDescent="0.25">
      <c r="A227" s="13" t="s">
        <v>357</v>
      </c>
      <c r="B227" s="97" t="s">
        <v>253</v>
      </c>
      <c r="C227" s="13" t="s">
        <v>15</v>
      </c>
      <c r="D227" s="98">
        <f>63*0.08</f>
        <v>5.04</v>
      </c>
    </row>
    <row r="228" spans="1:4" ht="27.75" customHeight="1" x14ac:dyDescent="0.25">
      <c r="A228" s="113">
        <v>11</v>
      </c>
      <c r="B228" s="114" t="s">
        <v>281</v>
      </c>
      <c r="C228" s="115"/>
      <c r="D228" s="115"/>
    </row>
    <row r="229" spans="1:4" ht="27.75" customHeight="1" x14ac:dyDescent="0.25">
      <c r="A229" s="13" t="s">
        <v>34</v>
      </c>
      <c r="B229" s="97" t="s">
        <v>495</v>
      </c>
      <c r="C229" s="13" t="s">
        <v>15</v>
      </c>
      <c r="D229" s="98">
        <v>11.71</v>
      </c>
    </row>
    <row r="230" spans="1:4" ht="27.75" customHeight="1" x14ac:dyDescent="0.25">
      <c r="A230" s="13" t="s">
        <v>113</v>
      </c>
      <c r="B230" s="97" t="s">
        <v>255</v>
      </c>
      <c r="C230" s="13" t="s">
        <v>7</v>
      </c>
      <c r="D230" s="98">
        <v>23.56</v>
      </c>
    </row>
    <row r="231" spans="1:4" ht="27.75" customHeight="1" x14ac:dyDescent="0.25">
      <c r="A231" s="13" t="s">
        <v>117</v>
      </c>
      <c r="B231" s="89" t="s">
        <v>243</v>
      </c>
      <c r="C231" s="13" t="s">
        <v>8</v>
      </c>
      <c r="D231" s="102">
        <v>115.17</v>
      </c>
    </row>
    <row r="232" spans="1:4" ht="27.75" customHeight="1" x14ac:dyDescent="0.25">
      <c r="A232" s="13" t="s">
        <v>118</v>
      </c>
      <c r="B232" s="97" t="s">
        <v>247</v>
      </c>
      <c r="C232" s="13" t="s">
        <v>7</v>
      </c>
      <c r="D232" s="98">
        <v>11.52</v>
      </c>
    </row>
    <row r="233" spans="1:4" ht="27.75" customHeight="1" x14ac:dyDescent="0.25">
      <c r="A233" s="86" t="s">
        <v>215</v>
      </c>
      <c r="B233" s="100" t="s">
        <v>245</v>
      </c>
      <c r="C233" s="86" t="s">
        <v>7</v>
      </c>
      <c r="D233" s="101">
        <f>D232*1.26</f>
        <v>14.5152</v>
      </c>
    </row>
    <row r="234" spans="1:4" ht="27.75" customHeight="1" x14ac:dyDescent="0.25">
      <c r="A234" s="13" t="s">
        <v>310</v>
      </c>
      <c r="B234" s="97" t="s">
        <v>271</v>
      </c>
      <c r="C234" s="13" t="s">
        <v>10</v>
      </c>
      <c r="D234" s="98">
        <v>47</v>
      </c>
    </row>
    <row r="235" spans="1:4" ht="27.75" customHeight="1" x14ac:dyDescent="0.25">
      <c r="A235" s="86" t="s">
        <v>311</v>
      </c>
      <c r="B235" s="100" t="s">
        <v>272</v>
      </c>
      <c r="C235" s="86" t="s">
        <v>261</v>
      </c>
      <c r="D235" s="101">
        <v>1</v>
      </c>
    </row>
    <row r="236" spans="1:4" ht="27.75" customHeight="1" x14ac:dyDescent="0.25">
      <c r="A236" s="95" t="s">
        <v>312</v>
      </c>
      <c r="B236" s="96" t="s">
        <v>496</v>
      </c>
      <c r="C236" s="95" t="s">
        <v>15</v>
      </c>
      <c r="D236" s="103">
        <v>9.4700000000000006</v>
      </c>
    </row>
    <row r="237" spans="1:4" ht="27.75" customHeight="1" x14ac:dyDescent="0.25">
      <c r="A237" s="86" t="s">
        <v>313</v>
      </c>
      <c r="B237" s="87" t="s">
        <v>273</v>
      </c>
      <c r="C237" s="86" t="s">
        <v>261</v>
      </c>
      <c r="D237" s="99">
        <v>1</v>
      </c>
    </row>
    <row r="238" spans="1:4" ht="27.75" customHeight="1" x14ac:dyDescent="0.25">
      <c r="A238" s="13" t="s">
        <v>314</v>
      </c>
      <c r="B238" s="104" t="s">
        <v>274</v>
      </c>
      <c r="C238" s="13" t="s">
        <v>10</v>
      </c>
      <c r="D238" s="105">
        <v>2</v>
      </c>
    </row>
    <row r="239" spans="1:4" ht="27.75" customHeight="1" x14ac:dyDescent="0.25">
      <c r="A239" s="86" t="s">
        <v>315</v>
      </c>
      <c r="B239" s="106" t="s">
        <v>275</v>
      </c>
      <c r="C239" s="86" t="s">
        <v>10</v>
      </c>
      <c r="D239" s="107">
        <v>2</v>
      </c>
    </row>
    <row r="240" spans="1:4" ht="27.75" customHeight="1" x14ac:dyDescent="0.25">
      <c r="A240" s="13" t="s">
        <v>316</v>
      </c>
      <c r="B240" s="89" t="s">
        <v>125</v>
      </c>
      <c r="C240" s="13" t="s">
        <v>10</v>
      </c>
      <c r="D240" s="102">
        <v>1</v>
      </c>
    </row>
    <row r="241" spans="1:4" ht="27.75" customHeight="1" x14ac:dyDescent="0.25">
      <c r="A241" s="86" t="s">
        <v>317</v>
      </c>
      <c r="B241" s="87" t="s">
        <v>126</v>
      </c>
      <c r="C241" s="86" t="s">
        <v>10</v>
      </c>
      <c r="D241" s="99">
        <v>1</v>
      </c>
    </row>
    <row r="242" spans="1:4" ht="27.75" customHeight="1" x14ac:dyDescent="0.25">
      <c r="A242" s="86" t="s">
        <v>318</v>
      </c>
      <c r="B242" s="87" t="s">
        <v>233</v>
      </c>
      <c r="C242" s="86" t="s">
        <v>149</v>
      </c>
      <c r="D242" s="99">
        <v>1</v>
      </c>
    </row>
    <row r="243" spans="1:4" ht="27.75" customHeight="1" x14ac:dyDescent="0.25">
      <c r="A243" s="86" t="s">
        <v>319</v>
      </c>
      <c r="B243" s="87" t="s">
        <v>235</v>
      </c>
      <c r="C243" s="86" t="s">
        <v>10</v>
      </c>
      <c r="D243" s="99">
        <v>1</v>
      </c>
    </row>
    <row r="244" spans="1:4" ht="27.75" customHeight="1" x14ac:dyDescent="0.25">
      <c r="A244" s="86" t="s">
        <v>320</v>
      </c>
      <c r="B244" s="87" t="s">
        <v>241</v>
      </c>
      <c r="C244" s="86" t="s">
        <v>238</v>
      </c>
      <c r="D244" s="99">
        <v>4</v>
      </c>
    </row>
    <row r="245" spans="1:4" ht="27.75" customHeight="1" x14ac:dyDescent="0.25">
      <c r="A245" s="86" t="s">
        <v>321</v>
      </c>
      <c r="B245" s="87" t="s">
        <v>239</v>
      </c>
      <c r="C245" s="86" t="s">
        <v>234</v>
      </c>
      <c r="D245" s="99">
        <v>0.76</v>
      </c>
    </row>
    <row r="246" spans="1:4" ht="27.75" customHeight="1" x14ac:dyDescent="0.25">
      <c r="A246" s="86" t="s">
        <v>322</v>
      </c>
      <c r="B246" s="87" t="s">
        <v>240</v>
      </c>
      <c r="C246" s="86" t="s">
        <v>234</v>
      </c>
      <c r="D246" s="99">
        <v>0.76</v>
      </c>
    </row>
    <row r="247" spans="1:4" ht="27.75" customHeight="1" x14ac:dyDescent="0.25">
      <c r="A247" s="13" t="s">
        <v>323</v>
      </c>
      <c r="B247" s="89" t="s">
        <v>237</v>
      </c>
      <c r="C247" s="13" t="s">
        <v>24</v>
      </c>
      <c r="D247" s="102">
        <v>6</v>
      </c>
    </row>
    <row r="248" spans="1:4" ht="27.75" customHeight="1" x14ac:dyDescent="0.25">
      <c r="A248" s="86" t="s">
        <v>324</v>
      </c>
      <c r="B248" s="100" t="s">
        <v>254</v>
      </c>
      <c r="C248" s="86" t="s">
        <v>149</v>
      </c>
      <c r="D248" s="101">
        <v>12</v>
      </c>
    </row>
    <row r="249" spans="1:4" ht="27.75" customHeight="1" x14ac:dyDescent="0.25">
      <c r="A249" s="86" t="s">
        <v>325</v>
      </c>
      <c r="B249" s="100" t="s">
        <v>236</v>
      </c>
      <c r="C249" s="86" t="s">
        <v>10</v>
      </c>
      <c r="D249" s="101">
        <v>36</v>
      </c>
    </row>
    <row r="250" spans="1:4" ht="27.75" customHeight="1" x14ac:dyDescent="0.25">
      <c r="A250" s="13" t="s">
        <v>326</v>
      </c>
      <c r="B250" s="97" t="s">
        <v>260</v>
      </c>
      <c r="C250" s="13" t="s">
        <v>7</v>
      </c>
      <c r="D250" s="98">
        <v>12.12</v>
      </c>
    </row>
    <row r="251" spans="1:4" ht="27.75" customHeight="1" x14ac:dyDescent="0.25">
      <c r="A251" s="86" t="s">
        <v>327</v>
      </c>
      <c r="B251" s="87" t="s">
        <v>259</v>
      </c>
      <c r="C251" s="86" t="s">
        <v>7</v>
      </c>
      <c r="D251" s="99">
        <f>D250*1.26</f>
        <v>15.271199999999999</v>
      </c>
    </row>
    <row r="252" spans="1:4" ht="27.75" customHeight="1" x14ac:dyDescent="0.25">
      <c r="A252" s="13" t="s">
        <v>328</v>
      </c>
      <c r="B252" s="97" t="s">
        <v>497</v>
      </c>
      <c r="C252" s="13" t="s">
        <v>7</v>
      </c>
      <c r="D252" s="98">
        <v>1.21</v>
      </c>
    </row>
    <row r="253" spans="1:4" ht="27.75" customHeight="1" x14ac:dyDescent="0.25">
      <c r="A253" s="86" t="s">
        <v>329</v>
      </c>
      <c r="B253" s="100" t="s">
        <v>259</v>
      </c>
      <c r="C253" s="86" t="s">
        <v>7</v>
      </c>
      <c r="D253" s="101">
        <f>D252*1.26</f>
        <v>1.5246</v>
      </c>
    </row>
    <row r="254" spans="1:4" ht="27.75" customHeight="1" x14ac:dyDescent="0.25">
      <c r="A254" s="13" t="s">
        <v>330</v>
      </c>
      <c r="B254" s="97" t="s">
        <v>498</v>
      </c>
      <c r="C254" s="13" t="s">
        <v>9</v>
      </c>
      <c r="D254" s="98">
        <v>22.42</v>
      </c>
    </row>
    <row r="255" spans="1:4" ht="27.75" customHeight="1" x14ac:dyDescent="0.25">
      <c r="A255" s="13" t="s">
        <v>331</v>
      </c>
      <c r="B255" s="97" t="s">
        <v>251</v>
      </c>
      <c r="C255" s="13" t="s">
        <v>15</v>
      </c>
      <c r="D255" s="98">
        <f>23.6*1.75</f>
        <v>41.300000000000004</v>
      </c>
    </row>
    <row r="256" spans="1:4" ht="45" x14ac:dyDescent="0.25">
      <c r="A256" s="13" t="s">
        <v>332</v>
      </c>
      <c r="B256" s="97" t="s">
        <v>252</v>
      </c>
      <c r="C256" s="13" t="s">
        <v>15</v>
      </c>
      <c r="D256" s="98">
        <f>11.707+0.15+0.0414*6</f>
        <v>12.105400000000001</v>
      </c>
    </row>
    <row r="257" spans="1:4" ht="27.75" customHeight="1" x14ac:dyDescent="0.25">
      <c r="A257" s="13" t="s">
        <v>333</v>
      </c>
      <c r="B257" s="97" t="s">
        <v>253</v>
      </c>
      <c r="C257" s="13" t="s">
        <v>15</v>
      </c>
      <c r="D257" s="98">
        <f>63*0.08</f>
        <v>5.04</v>
      </c>
    </row>
    <row r="258" spans="1:4" ht="27.75" customHeight="1" x14ac:dyDescent="0.25">
      <c r="A258" s="113">
        <v>12</v>
      </c>
      <c r="B258" s="114" t="s">
        <v>282</v>
      </c>
      <c r="C258" s="115"/>
      <c r="D258" s="115"/>
    </row>
    <row r="259" spans="1:4" ht="27.75" customHeight="1" x14ac:dyDescent="0.25">
      <c r="A259" s="13" t="s">
        <v>35</v>
      </c>
      <c r="B259" s="97" t="s">
        <v>495</v>
      </c>
      <c r="C259" s="13" t="s">
        <v>15</v>
      </c>
      <c r="D259" s="98">
        <v>9.4700000000000006</v>
      </c>
    </row>
    <row r="260" spans="1:4" ht="27.75" customHeight="1" x14ac:dyDescent="0.25">
      <c r="A260" s="13" t="s">
        <v>122</v>
      </c>
      <c r="B260" s="97" t="s">
        <v>255</v>
      </c>
      <c r="C260" s="13" t="s">
        <v>7</v>
      </c>
      <c r="D260" s="98">
        <v>28.36</v>
      </c>
    </row>
    <row r="261" spans="1:4" ht="27.75" customHeight="1" x14ac:dyDescent="0.25">
      <c r="A261" s="13" t="s">
        <v>217</v>
      </c>
      <c r="B261" s="89" t="s">
        <v>243</v>
      </c>
      <c r="C261" s="13" t="s">
        <v>8</v>
      </c>
      <c r="D261" s="102">
        <v>133.59</v>
      </c>
    </row>
    <row r="262" spans="1:4" ht="27.75" customHeight="1" x14ac:dyDescent="0.25">
      <c r="A262" s="13" t="s">
        <v>283</v>
      </c>
      <c r="B262" s="97" t="s">
        <v>247</v>
      </c>
      <c r="C262" s="13" t="s">
        <v>7</v>
      </c>
      <c r="D262" s="98">
        <v>13.36</v>
      </c>
    </row>
    <row r="263" spans="1:4" ht="27.75" customHeight="1" x14ac:dyDescent="0.25">
      <c r="A263" s="86" t="s">
        <v>284</v>
      </c>
      <c r="B263" s="100" t="s">
        <v>245</v>
      </c>
      <c r="C263" s="86" t="s">
        <v>7</v>
      </c>
      <c r="D263" s="101">
        <f>D262*1.26</f>
        <v>16.833600000000001</v>
      </c>
    </row>
    <row r="264" spans="1:4" ht="27.75" customHeight="1" x14ac:dyDescent="0.25">
      <c r="A264" s="13" t="s">
        <v>285</v>
      </c>
      <c r="B264" s="97" t="s">
        <v>271</v>
      </c>
      <c r="C264" s="13" t="s">
        <v>10</v>
      </c>
      <c r="D264" s="98">
        <v>47</v>
      </c>
    </row>
    <row r="265" spans="1:4" ht="27.75" customHeight="1" x14ac:dyDescent="0.25">
      <c r="A265" s="86" t="s">
        <v>286</v>
      </c>
      <c r="B265" s="100" t="s">
        <v>272</v>
      </c>
      <c r="C265" s="86" t="s">
        <v>261</v>
      </c>
      <c r="D265" s="101">
        <v>1</v>
      </c>
    </row>
    <row r="266" spans="1:4" ht="27.75" customHeight="1" x14ac:dyDescent="0.25">
      <c r="A266" s="95" t="s">
        <v>287</v>
      </c>
      <c r="B266" s="96" t="s">
        <v>496</v>
      </c>
      <c r="C266" s="95" t="s">
        <v>15</v>
      </c>
      <c r="D266" s="103">
        <v>9.4700000000000006</v>
      </c>
    </row>
    <row r="267" spans="1:4" ht="27.75" customHeight="1" x14ac:dyDescent="0.25">
      <c r="A267" s="86" t="s">
        <v>288</v>
      </c>
      <c r="B267" s="87" t="s">
        <v>273</v>
      </c>
      <c r="C267" s="86" t="s">
        <v>261</v>
      </c>
      <c r="D267" s="99">
        <v>1</v>
      </c>
    </row>
    <row r="268" spans="1:4" ht="27.75" customHeight="1" x14ac:dyDescent="0.25">
      <c r="A268" s="13" t="s">
        <v>289</v>
      </c>
      <c r="B268" s="104" t="s">
        <v>274</v>
      </c>
      <c r="C268" s="13" t="s">
        <v>10</v>
      </c>
      <c r="D268" s="105">
        <v>2</v>
      </c>
    </row>
    <row r="269" spans="1:4" ht="27.75" customHeight="1" x14ac:dyDescent="0.25">
      <c r="A269" s="86" t="s">
        <v>290</v>
      </c>
      <c r="B269" s="106" t="s">
        <v>275</v>
      </c>
      <c r="C269" s="86" t="s">
        <v>10</v>
      </c>
      <c r="D269" s="107">
        <v>2</v>
      </c>
    </row>
    <row r="270" spans="1:4" ht="27.75" customHeight="1" x14ac:dyDescent="0.25">
      <c r="A270" s="13" t="s">
        <v>291</v>
      </c>
      <c r="B270" s="89" t="s">
        <v>125</v>
      </c>
      <c r="C270" s="13" t="s">
        <v>10</v>
      </c>
      <c r="D270" s="102">
        <v>1</v>
      </c>
    </row>
    <row r="271" spans="1:4" ht="27.75" customHeight="1" x14ac:dyDescent="0.25">
      <c r="A271" s="86" t="s">
        <v>292</v>
      </c>
      <c r="B271" s="87" t="s">
        <v>126</v>
      </c>
      <c r="C271" s="86" t="s">
        <v>10</v>
      </c>
      <c r="D271" s="99">
        <v>1</v>
      </c>
    </row>
    <row r="272" spans="1:4" ht="27.75" customHeight="1" x14ac:dyDescent="0.25">
      <c r="A272" s="86" t="s">
        <v>293</v>
      </c>
      <c r="B272" s="87" t="s">
        <v>233</v>
      </c>
      <c r="C272" s="86" t="s">
        <v>149</v>
      </c>
      <c r="D272" s="99">
        <v>1</v>
      </c>
    </row>
    <row r="273" spans="1:4" ht="27.75" customHeight="1" x14ac:dyDescent="0.25">
      <c r="A273" s="86" t="s">
        <v>294</v>
      </c>
      <c r="B273" s="87" t="s">
        <v>235</v>
      </c>
      <c r="C273" s="86" t="s">
        <v>10</v>
      </c>
      <c r="D273" s="99">
        <v>1</v>
      </c>
    </row>
    <row r="274" spans="1:4" ht="27.75" customHeight="1" x14ac:dyDescent="0.25">
      <c r="A274" s="86" t="s">
        <v>295</v>
      </c>
      <c r="B274" s="87" t="s">
        <v>241</v>
      </c>
      <c r="C274" s="86" t="s">
        <v>238</v>
      </c>
      <c r="D274" s="99">
        <v>4</v>
      </c>
    </row>
    <row r="275" spans="1:4" ht="27.75" customHeight="1" x14ac:dyDescent="0.25">
      <c r="A275" s="86" t="s">
        <v>296</v>
      </c>
      <c r="B275" s="87" t="s">
        <v>239</v>
      </c>
      <c r="C275" s="86" t="s">
        <v>234</v>
      </c>
      <c r="D275" s="99">
        <v>0.76</v>
      </c>
    </row>
    <row r="276" spans="1:4" ht="27.75" customHeight="1" x14ac:dyDescent="0.25">
      <c r="A276" s="86" t="s">
        <v>297</v>
      </c>
      <c r="B276" s="87" t="s">
        <v>240</v>
      </c>
      <c r="C276" s="86" t="s">
        <v>234</v>
      </c>
      <c r="D276" s="99">
        <v>0.76</v>
      </c>
    </row>
    <row r="277" spans="1:4" ht="27.75" customHeight="1" x14ac:dyDescent="0.25">
      <c r="A277" s="13" t="s">
        <v>298</v>
      </c>
      <c r="B277" s="89" t="s">
        <v>237</v>
      </c>
      <c r="C277" s="13" t="s">
        <v>24</v>
      </c>
      <c r="D277" s="102">
        <v>6</v>
      </c>
    </row>
    <row r="278" spans="1:4" ht="27.75" customHeight="1" x14ac:dyDescent="0.25">
      <c r="A278" s="86" t="s">
        <v>299</v>
      </c>
      <c r="B278" s="100" t="s">
        <v>254</v>
      </c>
      <c r="C278" s="86" t="s">
        <v>149</v>
      </c>
      <c r="D278" s="101">
        <v>12</v>
      </c>
    </row>
    <row r="279" spans="1:4" ht="27.75" customHeight="1" x14ac:dyDescent="0.25">
      <c r="A279" s="86" t="s">
        <v>300</v>
      </c>
      <c r="B279" s="100" t="s">
        <v>236</v>
      </c>
      <c r="C279" s="86" t="s">
        <v>10</v>
      </c>
      <c r="D279" s="101">
        <v>36</v>
      </c>
    </row>
    <row r="280" spans="1:4" ht="27.75" customHeight="1" x14ac:dyDescent="0.25">
      <c r="A280" s="13" t="s">
        <v>301</v>
      </c>
      <c r="B280" s="97" t="s">
        <v>260</v>
      </c>
      <c r="C280" s="13" t="s">
        <v>7</v>
      </c>
      <c r="D280" s="98">
        <v>12.12</v>
      </c>
    </row>
    <row r="281" spans="1:4" ht="27.75" customHeight="1" x14ac:dyDescent="0.25">
      <c r="A281" s="86" t="s">
        <v>302</v>
      </c>
      <c r="B281" s="87" t="s">
        <v>259</v>
      </c>
      <c r="C281" s="86" t="s">
        <v>7</v>
      </c>
      <c r="D281" s="99">
        <f>D280*1.26</f>
        <v>15.271199999999999</v>
      </c>
    </row>
    <row r="282" spans="1:4" ht="27.75" customHeight="1" x14ac:dyDescent="0.25">
      <c r="A282" s="13" t="s">
        <v>303</v>
      </c>
      <c r="B282" s="97" t="s">
        <v>497</v>
      </c>
      <c r="C282" s="13" t="s">
        <v>7</v>
      </c>
      <c r="D282" s="98">
        <v>1.21</v>
      </c>
    </row>
    <row r="283" spans="1:4" ht="27.75" customHeight="1" x14ac:dyDescent="0.25">
      <c r="A283" s="86" t="s">
        <v>304</v>
      </c>
      <c r="B283" s="100" t="s">
        <v>259</v>
      </c>
      <c r="C283" s="86" t="s">
        <v>7</v>
      </c>
      <c r="D283" s="101">
        <f>D282*1.26</f>
        <v>1.5246</v>
      </c>
    </row>
    <row r="284" spans="1:4" ht="27.75" customHeight="1" x14ac:dyDescent="0.25">
      <c r="A284" s="13" t="s">
        <v>305</v>
      </c>
      <c r="B284" s="97" t="s">
        <v>498</v>
      </c>
      <c r="C284" s="13" t="s">
        <v>9</v>
      </c>
      <c r="D284" s="98">
        <v>22.42</v>
      </c>
    </row>
    <row r="285" spans="1:4" ht="27.75" customHeight="1" x14ac:dyDescent="0.25">
      <c r="A285" s="13" t="s">
        <v>306</v>
      </c>
      <c r="B285" s="97" t="s">
        <v>251</v>
      </c>
      <c r="C285" s="13" t="s">
        <v>15</v>
      </c>
      <c r="D285" s="98">
        <f>28.36*1.75</f>
        <v>49.629999999999995</v>
      </c>
    </row>
    <row r="286" spans="1:4" ht="45" x14ac:dyDescent="0.25">
      <c r="A286" s="13" t="s">
        <v>307</v>
      </c>
      <c r="B286" s="97" t="s">
        <v>252</v>
      </c>
      <c r="C286" s="13" t="s">
        <v>15</v>
      </c>
      <c r="D286" s="98">
        <f>9.47+0.15+0.0414*6</f>
        <v>9.8684000000000012</v>
      </c>
    </row>
    <row r="287" spans="1:4" ht="27.75" customHeight="1" x14ac:dyDescent="0.25">
      <c r="A287" s="13" t="s">
        <v>308</v>
      </c>
      <c r="B287" s="97" t="s">
        <v>253</v>
      </c>
      <c r="C287" s="13" t="s">
        <v>15</v>
      </c>
      <c r="D287" s="98">
        <f>63*0.08</f>
        <v>5.04</v>
      </c>
    </row>
  </sheetData>
  <mergeCells count="4">
    <mergeCell ref="A6:A9"/>
    <mergeCell ref="B6:B9"/>
    <mergeCell ref="C6:C9"/>
    <mergeCell ref="D6:D9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ВОР</vt:lpstr>
      <vt:lpstr>Лист1</vt:lpstr>
      <vt:lpstr>ВОР!Область_печати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2025-05-15T11:24:37Z</cp:lastPrinted>
  <dcterms:created xsi:type="dcterms:W3CDTF">2023-10-31T07:58:42Z</dcterms:created>
  <dcterms:modified xsi:type="dcterms:W3CDTF">2025-06-06T07:01:22Z</dcterms:modified>
</cp:coreProperties>
</file>