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Trifonov_IV\Desktop\монтаж аммиакопровоа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Лист1!$A$2:$E$2</definedName>
    <definedName name="_xlnm.Print_Titles" localSheetId="0">Лист1!$2:$2</definedName>
    <definedName name="_xlnm.Print_Area" localSheetId="0">Лист1!$A$1:$E$88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8" i="1" l="1"/>
  <c r="D87" i="1"/>
  <c r="D8" i="1" l="1"/>
  <c r="D6" i="1"/>
  <c r="D4" i="1"/>
  <c r="D10" i="1" l="1"/>
  <c r="D9" i="1"/>
  <c r="D7" i="1" l="1"/>
  <c r="D5" i="1"/>
</calcChain>
</file>

<file path=xl/sharedStrings.xml><?xml version="1.0" encoding="utf-8"?>
<sst xmlns="http://schemas.openxmlformats.org/spreadsheetml/2006/main" count="338" uniqueCount="177">
  <si>
    <t>шифр проекта</t>
  </si>
  <si>
    <t>Базовая ЕИ</t>
  </si>
  <si>
    <t>Наименование и техническая характеристика
Тип, марка, обозначение документа, опросного листа</t>
  </si>
  <si>
    <t xml:space="preserve">Затребован Колич </t>
  </si>
  <si>
    <t>№ п/п</t>
  </si>
  <si>
    <t>тн</t>
  </si>
  <si>
    <t>1.1</t>
  </si>
  <si>
    <t>1.2</t>
  </si>
  <si>
    <t>1.3</t>
  </si>
  <si>
    <t>шт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</si>
  <si>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</si>
  <si>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</si>
  <si>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</si>
  <si>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</si>
  <si>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</si>
  <si>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</si>
  <si>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</si>
  <si>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</si>
  <si>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</si>
  <si>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</si>
  <si>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</si>
  <si>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</si>
  <si>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</si>
  <si>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</si>
  <si>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</si>
  <si>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</si>
  <si>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</si>
  <si>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</si>
  <si>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</si>
  <si>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</si>
  <si>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</si>
  <si>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</si>
  <si>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</si>
  <si>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</si>
  <si>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</si>
  <si>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</si>
  <si>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</si>
  <si>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</si>
  <si>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3.3</t>
  </si>
  <si>
    <t>6.2</t>
  </si>
  <si>
    <t>3.4</t>
  </si>
  <si>
    <t>3.5</t>
  </si>
  <si>
    <t>3.6</t>
  </si>
  <si>
    <t>3.7</t>
  </si>
  <si>
    <t>3.8</t>
  </si>
  <si>
    <t>3.9</t>
  </si>
  <si>
    <t>5.10</t>
  </si>
  <si>
    <t>5.11</t>
  </si>
  <si>
    <t>5.12</t>
  </si>
  <si>
    <t>9C02-0001-8000505969-РД-03-07.08.030-ТК_0_А_RU_IFR</t>
  </si>
  <si>
    <t xml:space="preserve">Труба 159х6 ГОСТ 8732-78В 09Г2С ГОСТ 8731-74 (220 м) </t>
  </si>
  <si>
    <t>Труба 57х4 ГОСТ 8732-78/В 09Г2С ГОСТ 8731-74 (200 м)</t>
  </si>
  <si>
    <t>Отвод 90°-57х4,5-09Г2С ГОСТ 17375-2001</t>
  </si>
  <si>
    <t xml:space="preserve">Отвод 90°-108х6-09Г2С ГОСТ 17375-2001 </t>
  </si>
  <si>
    <t xml:space="preserve">Отвод 90°-159х7-09Г2С ГОСТ 17375-2001 </t>
  </si>
  <si>
    <t>Отвод 90°-219х9-09Г2С ГОСТ 17375-2001</t>
  </si>
  <si>
    <t>Отвод 90°-273х8-09Г2С ГОСТ 17375-2001</t>
  </si>
  <si>
    <t>Отвод 90°-325х9-09Г2С ГОСТ 17375-2001</t>
  </si>
  <si>
    <t>Отвод 45°-325х9-09Г2С ГОСТ 17375-2001</t>
  </si>
  <si>
    <t xml:space="preserve">Переход Э-159х8-57х4-09Г2С ГОСТ 17378-2001 </t>
  </si>
  <si>
    <t>Переход Э-159х8-108х6-09Г2С ГОСТ 17378-2001</t>
  </si>
  <si>
    <t xml:space="preserve">Переход Э-219х10-108х6-09Г2С ГОСТ 17378-2001 </t>
  </si>
  <si>
    <t xml:space="preserve">Переход Э-325х8-273х7-09Г2С ГОСТ 17378-2001 </t>
  </si>
  <si>
    <t>Заглушка фланцевая 2-25-4,0-09Г2С-6 АТК 24.200.02-90</t>
  </si>
  <si>
    <t>Заглушка поворотная 2-100-4,0-09Г2С-6 АТК 26-18-5-93</t>
  </si>
  <si>
    <t>Заглушка поворотная 2-250-2,5-09Г2С-6 АТК 26-18-5-93</t>
  </si>
  <si>
    <t xml:space="preserve">Тройник 57х4,0-09Г2С ГОСТ 17376-2001 </t>
  </si>
  <si>
    <t xml:space="preserve">Тройник 159х8-108х6-09Г2С ГОСТ 17376-2001 </t>
  </si>
  <si>
    <t xml:space="preserve">Тройник 325х10-219х8-09Г2С ГОСТ 17376-2001 </t>
  </si>
  <si>
    <t xml:space="preserve">Тройник 325х10-273х10-09Г2С ГОСТ 17376-2001 </t>
  </si>
  <si>
    <t xml:space="preserve">Опора 57-КХ-А11-ВСт3пс-ОСТ 36-146-88 </t>
  </si>
  <si>
    <t>Опора 108-КХ-А11 ВСт3пс-ОСТ 36-146-88</t>
  </si>
  <si>
    <t>Опора 159-КХ-А11 ВСт3пс-ОСТ 36-146-88</t>
  </si>
  <si>
    <t>Опора 219-КХ-А11-ВСт3пс-ОСТ 36-146-88</t>
  </si>
  <si>
    <t>Опора 219-КХ-А11-ВСт3пс-ОСТ 36-146-88 с упорами из стали 09Г2С (неподвижная опора)</t>
  </si>
  <si>
    <t>Опора 273-377-Б ОСТ 36-104-83</t>
  </si>
  <si>
    <t xml:space="preserve">Опора 325-426-Б ОСТ 36-104-83 </t>
  </si>
  <si>
    <t>Скорлупа 377-273 ОСТ 36-107-83</t>
  </si>
  <si>
    <t>Скорлупа 426-325 ОСТ 36-107-83</t>
  </si>
  <si>
    <t xml:space="preserve">Фланец 50-25-11-1-Е-09Г2С-IV ГОСТ 33259-2015 </t>
  </si>
  <si>
    <t>Фланец 100-25-11-1-Е-09Г2С-IV ГОСТ 33259-2015</t>
  </si>
  <si>
    <t xml:space="preserve">Фланец 200-25-11-1-Е-09Г2С-IV ГОСТ 33259-2015 </t>
  </si>
  <si>
    <t xml:space="preserve">Фланец 250-25-11-1-Е-09Г2С-IV ГОСТ 33259-2015 </t>
  </si>
  <si>
    <t>Фланец 250-25-11-1-F-09Г2С-IV ГОСТ 33259-2015</t>
  </si>
  <si>
    <t xml:space="preserve">Фланец 300-25-11-1-Е-09Г2С-IV ГОСТ 33259-2015 </t>
  </si>
  <si>
    <t>Прокладка спирально-навитая СНП-А-Е-F-50-25 ГОСТ Р 52376-2005. Материал ограничительных колец нерж. сталь</t>
  </si>
  <si>
    <t xml:space="preserve">Прокладка спирально-навитая СНП-А-Е-F-100-25 ГОСТ Р 52376-2005. Материал ограничительных колец нерж. сталь </t>
  </si>
  <si>
    <t>Прокладка спирально-навитая СНП-А-Е-F-200-25 ГОСТ Р 52376-2005. Материал ограничительных колец нерж. сталь</t>
  </si>
  <si>
    <t xml:space="preserve">Прокладка спирально-навитая СНП-А-Е-F-250-25 ГОСТ Р 52376-2005. Материал ограничительных колец нерж. сталь </t>
  </si>
  <si>
    <t xml:space="preserve">Прокладка спирально-навитая СНП-А-Е-F-300-25 ГОСТ Р 52376-2005. Материал ограничительных колец нерж. сталь </t>
  </si>
  <si>
    <t>6.3</t>
  </si>
  <si>
    <t>Труба 273х7 ГОСТ 8732-78/В 09Г2С ГОСТ 8731-74 (75 м)</t>
  </si>
  <si>
    <t>Труба 325х8 ГОСТ 8732-78/В 09Г2С ГОСТ 8731-74 (320 м)</t>
  </si>
  <si>
    <t>Переход Э-57х4-45х3-09Г2С ГОСТ 17378-2001</t>
  </si>
  <si>
    <t xml:space="preserve">Шайба А-27.01.20 оцинк ГОСТ 11371-78 </t>
  </si>
  <si>
    <t xml:space="preserve">Шайба А-24.01.20 оцинкГОСТ 11371-78 </t>
  </si>
  <si>
    <t>Шайба А-20.01.20 оцинк ГОСТ 11371-78</t>
  </si>
  <si>
    <t xml:space="preserve">Шайба А-16.01.20 оцинк ГОСТ 11371-78 </t>
  </si>
  <si>
    <t>Гайка шестигранная нормальная ГОСТ ISO 4032-М27-8. Материал 20 оцинк</t>
  </si>
  <si>
    <t>Гайка шестигранная нормальная ГОСТ ISO 4032-М24-8. Материал 20 оцинк</t>
  </si>
  <si>
    <t>Гайка шестигранная нормальная ГОСТ ISO 4032-М20-8. Материал 20 оцинк</t>
  </si>
  <si>
    <t>Гайка шестигранная нормальная ГОСТ ISO 4032-М16-8. Материал 20 оцинк</t>
  </si>
  <si>
    <t>Шпилька М27-6gх160.88.20 оцинк ГОСТ 22042-76 
Резьба по всей длине шпильки</t>
  </si>
  <si>
    <t>Шпилька М24-6gх130.88.20 оцинк ГОСТ 22042-76 
Резьба по всей длине шпильки</t>
  </si>
  <si>
    <t xml:space="preserve">Шпилька М20-6gх110.88.20 оцинкГОСТ 22042-76 
Резьба по всей длине шпильки </t>
  </si>
  <si>
    <t>Шпилька М16-6gх90.88.20 оцинк ГОСТ 22042-76 
Резьба по всей длине шпильки</t>
  </si>
  <si>
    <t>6.4</t>
  </si>
  <si>
    <t>6.5</t>
  </si>
  <si>
    <t>6.6</t>
  </si>
  <si>
    <t>6.7</t>
  </si>
  <si>
    <t>Труба 32х4 ГОСТ 8732-78/В 09Г2С ГОСТ 8731-74 (5 м)</t>
  </si>
  <si>
    <t>Труба 108х5 ГОСТ 8732-78/В 09Г2С ГОСТ 8731-74 (170 м)</t>
  </si>
  <si>
    <t xml:space="preserve">Труба 219х8 ГОСТ 8732-78/В 09Г2С ГОСТ 8731-74 (900 м) </t>
  </si>
  <si>
    <t>Отвод 45-219х9-09Г2С ГОСТ 17375-2001</t>
  </si>
  <si>
    <t>Тройник 108х6-09Г2С ГОСТ 17376-2001</t>
  </si>
  <si>
    <t>Заглушка поворотная 2-50-4,0-09Г2С-6 АТК 26-18-5-93</t>
  </si>
  <si>
    <t>Заглушка поворотная 2-200-2,5-09Г2С-6 АТК 26-18-5-93</t>
  </si>
  <si>
    <t>Прокладка спирально-навитая СНП-А-Е-F-50-25 ГОСТ Р 52376-2005.</t>
  </si>
  <si>
    <t>Прокладка спирально-навитая СНП-А-Е-F-200-25 ГОСТ Р 52376-2005.</t>
  </si>
  <si>
    <t>Шпилька М16-6gх110.88.20 оцинк ГОСТ 22042-76 
Резьба по всей длине шпильки</t>
  </si>
  <si>
    <t>Шпилька М24-6gх150.88.20 оцинк ГОСТ 22042-76 
Резьба по всей длине шпильки</t>
  </si>
  <si>
    <t>Гайка шестигранная нормальная ГСОТ ISO4032-М16-8 ст.20 оцин.</t>
  </si>
  <si>
    <t>Гайка шестигранная нормальная ГСОТ ISO4032-М24-8 ст.20 оцин.</t>
  </si>
  <si>
    <t>Шайба А-16.01.25 ГОСТ 11371-78</t>
  </si>
  <si>
    <t>Шайба А-24.01.25 ГОСТ 11371-78</t>
  </si>
  <si>
    <t>6.8</t>
  </si>
  <si>
    <t>6 Материалы для выполнения уклона трубопроводов</t>
  </si>
  <si>
    <t>Лист 6 ГОСТ 19903-2015 С255-4 ГОСТ 27772-2021 размеры 3300х200</t>
  </si>
  <si>
    <t>1</t>
  </si>
  <si>
    <t>Лист 6 ГОСТ 19903-2015 С255-4 ГОСТ 27772-2021 размеры 250х200</t>
  </si>
  <si>
    <t>24</t>
  </si>
  <si>
    <t>Лист 8 ГОСТ 19903-2015 С255-4 ГОСТ 27772-2021 размеры 3300х200</t>
  </si>
  <si>
    <t>6</t>
  </si>
  <si>
    <t>Лист 8 ГОСТ 19903-2015 С255-4 ГОСТ 27772-2021 размеры 250х200</t>
  </si>
  <si>
    <t>Лист 10 ГОСТ 19903-2015 С255-4 ГОСТ 27772-2021 размеры 3300х200</t>
  </si>
  <si>
    <t>Лист 10 ГОСТ 19903-2015 С255-4 ГОСТ 27772-2021 размеры 250х200</t>
  </si>
  <si>
    <t>2</t>
  </si>
  <si>
    <t>Швеллер 16П ГОСТ 8240-97 С 255-4 ГОСТ 27772-2021 (12 м)</t>
  </si>
  <si>
    <t>Профиль 150х150х6 ГОСТ 30245-2003 С255 ГОСТ 27772-2021 (3 м)</t>
  </si>
  <si>
    <t>1 Трубы</t>
  </si>
  <si>
    <t>1.4</t>
  </si>
  <si>
    <t>1.5</t>
  </si>
  <si>
    <t>1.6</t>
  </si>
  <si>
    <t>1.7</t>
  </si>
  <si>
    <t>2 Фасонные изделия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</si>
  <si>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</si>
  <si>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</si>
  <si>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</si>
  <si>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</si>
  <si>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</si>
  <si>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</si>
  <si>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</si>
  <si>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</si>
  <si>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</si>
  <si>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</si>
  <si>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</si>
  <si>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</si>
  <si>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</si>
  <si>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</si>
  <si>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3 Нормализованные детали опор</t>
  </si>
  <si>
    <t>4 Фланцы, прокладки, крепеж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</si>
  <si>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</si>
  <si>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</si>
  <si>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</si>
  <si>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</si>
  <si>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</si>
  <si>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</si>
  <si>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</si>
  <si>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</si>
  <si>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</si>
  <si>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</si>
  <si>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</si>
  <si>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</si>
  <si>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</si>
  <si>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</si>
  <si>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5 Материалы для подключения к точкам G4, G6</t>
  </si>
  <si>
    <t>Перечень давальческих материалов по объекту: «Терминал по перевалке минеральных удобрений в Морском торговом порту Усть-Луга. Перевалка аммиака. 3 этап»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</si>
</sst>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4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wrapText="1"/>
    </xf>
    <xf numFmtId="49" fontId="1" fillId="0" borderId="3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view="pageBreakPreview" zoomScale="150" zoomScaleNormal="100" zoomScaleSheetLayoutView="150" zoomScalePageLayoutView="175" workbookViewId="0">
      <selection activeCell="D6" sqref="D6"/>
    </sheetView>
  </sheetViews>
  <sheetFormatPr defaultRowHeight="12.75" x14ac:dyDescent="0.2"/>
  <cols>
    <col min="1" max="1" width="6.140625" style="12" bestFit="1" customWidth="1"/>
    <col min="2" max="2" width="27" style="12" customWidth="1"/>
    <col min="3" max="3" width="43" style="3" customWidth="1"/>
    <col min="4" max="4" width="8" style="3" customWidth="1"/>
    <col min="5" max="5" width="6.7109375" style="3" customWidth="1"/>
    <col min="6" max="16384" width="9.140625" style="3"/>
  </cols>
  <sheetData>
    <row r="1" spans="1:12" ht="56.25" customHeight="1" x14ac:dyDescent="0.3">
      <c r="A1" s="22" t="s">
        <v>176</v>
      </c>
      <c r="B1" s="22"/>
      <c r="C1" s="22"/>
      <c r="D1" s="22"/>
      <c r="E1" s="22"/>
      <c r="F1" s="2"/>
      <c r="G1" s="2"/>
      <c r="H1" s="2"/>
      <c r="I1" s="2"/>
      <c r="J1" s="2"/>
      <c r="K1" s="2"/>
      <c r="L1" s="2"/>
    </row>
    <row r="2" spans="1:12" ht="38.25" x14ac:dyDescent="0.2">
      <c r="A2" s="4" t="s">
        <v>4</v>
      </c>
      <c r="B2" s="5" t="s">
        <v>0</v>
      </c>
      <c r="C2" s="5" t="s">
        <v>2</v>
      </c>
      <c r="D2" s="5" t="s">
        <v>3</v>
      </c>
      <c r="E2" s="5" t="s">
        <v>1</v>
      </c>
    </row>
    <row r="3" spans="1:12" x14ac:dyDescent="0.2">
      <c r="A3" s="23" t="s">
        <v>139</v>
      </c>
      <c r="B3" s="23"/>
      <c r="C3" s="23"/>
      <c r="D3" s="23"/>
      <c r="E3" s="23"/>
    </row>
    <row r="4" spans="1:12" ht="25.5" x14ac:dyDescent="0.2">
      <c r="A4" s="11" t="s">
        <v>6</v>
      </c>
      <c r="B4" s="11" t="s">
        <v>49</v>
      </c>
      <c r="C4" s="6" t="s">
        <v>110</v>
      </c>
      <c r="D4" s="10">
        <f>5*2.76/1000</f>
        <v>1.38E-2</v>
      </c>
      <c r="E4" s="1" t="s">
        <v>5</v>
      </c>
    </row>
    <row r="5" spans="1:12" ht="25.5" x14ac:dyDescent="0.2">
      <c r="A5" s="11" t="s">
        <v>7</v>
      </c>
      <c r="B5" s="11" t="s">
        <v>49</v>
      </c>
      <c r="C5" s="6" t="s">
        <v>51</v>
      </c>
      <c r="D5" s="10">
        <f>200*5.23/1000</f>
        <v>1.046</v>
      </c>
      <c r="E5" s="1" t="s">
        <v>5</v>
      </c>
    </row>
    <row r="6" spans="1:12" s="8" customFormat="1" ht="25.5" x14ac:dyDescent="0.2">
      <c r="A6" s="11" t="s">
        <v>8</v>
      </c>
      <c r="B6" s="11" t="s">
        <v>49</v>
      </c>
      <c r="C6" s="6" t="s">
        <v>111</v>
      </c>
      <c r="D6" s="10">
        <f>(170*12.7/1000)-0.02068</f>
        <v>2.1383199999999998</v>
      </c>
      <c r="E6" s="1" t="s">
        <v>5</v>
      </c>
    </row>
    <row r="7" spans="1:12" ht="25.5" x14ac:dyDescent="0.2">
      <c r="A7" s="11" t="s">
        <v>140</v>
      </c>
      <c r="B7" s="11" t="s">
        <v>49</v>
      </c>
      <c r="C7" s="6" t="s">
        <v>50</v>
      </c>
      <c r="D7" s="10">
        <f>220*22.63/1000</f>
        <v>4.9785999999999992</v>
      </c>
      <c r="E7" s="1" t="s">
        <v>5</v>
      </c>
    </row>
    <row r="8" spans="1:12" ht="25.5" x14ac:dyDescent="0.2">
      <c r="A8" s="11" t="s">
        <v>141</v>
      </c>
      <c r="B8" s="11" t="s">
        <v>49</v>
      </c>
      <c r="C8" s="6" t="s">
        <v>112</v>
      </c>
      <c r="D8" s="10">
        <f>900*41.63/1000</f>
        <v>37.466999999999999</v>
      </c>
      <c r="E8" s="1" t="s">
        <v>5</v>
      </c>
    </row>
    <row r="9" spans="1:12" ht="25.5" x14ac:dyDescent="0.2">
      <c r="A9" s="11" t="s">
        <v>142</v>
      </c>
      <c r="B9" s="11" t="s">
        <v>49</v>
      </c>
      <c r="C9" s="6" t="s">
        <v>91</v>
      </c>
      <c r="D9" s="10">
        <f>75*45.92/1000</f>
        <v>3.444</v>
      </c>
      <c r="E9" s="1" t="s">
        <v>5</v>
      </c>
    </row>
    <row r="10" spans="1:12" ht="25.5" x14ac:dyDescent="0.2">
      <c r="A10" s="11" t="s">
        <v>143</v>
      </c>
      <c r="B10" s="11" t="s">
        <v>49</v>
      </c>
      <c r="C10" s="6" t="s">
        <v>92</v>
      </c>
      <c r="D10" s="10">
        <f>62.54*320/1000</f>
        <v>20.012799999999999</v>
      </c>
      <c r="E10" s="1" t="s">
        <v>5</v>
      </c>
    </row>
    <row r="11" spans="1:12" x14ac:dyDescent="0.2">
      <c r="A11" s="19" t="s">
        <v>144</v>
      </c>
      <c r="B11" s="20"/>
      <c r="C11" s="20"/>
      <c r="D11" s="20"/>
      <c r="E11" s="21"/>
    </row>
    <row r="12" spans="1:12" ht="25.5" x14ac:dyDescent="0.2">
      <c r="A12" s="11" t="s">
        <v>10</v>
      </c>
      <c r="B12" s="11" t="s">
        <v>49</v>
      </c>
      <c r="C12" s="9" t="s">
        <v>52</v>
      </c>
      <c r="D12" s="10">
        <v>20</v>
      </c>
      <c r="E12" s="10" t="s">
        <v>9</v>
      </c>
    </row>
    <row r="13" spans="1:12" ht="25.5" x14ac:dyDescent="0.2">
      <c r="A13" s="11" t="s">
        <v>11</v>
      </c>
      <c r="B13" s="11" t="s">
        <v>49</v>
      </c>
      <c r="C13" s="9" t="s">
        <v>53</v>
      </c>
      <c r="D13" s="10">
        <v>25</v>
      </c>
      <c r="E13" s="10" t="s">
        <v>9</v>
      </c>
    </row>
    <row r="14" spans="1:12" ht="25.5" x14ac:dyDescent="0.2">
      <c r="A14" s="11" t="s">
        <v>12</v>
      </c>
      <c r="B14" s="11" t="s">
        <v>49</v>
      </c>
      <c r="C14" s="9" t="s">
        <v>54</v>
      </c>
      <c r="D14" s="10">
        <v>15</v>
      </c>
      <c r="E14" s="10" t="s">
        <v>9</v>
      </c>
    </row>
    <row r="15" spans="1:12" ht="25.5" x14ac:dyDescent="0.2">
      <c r="A15" s="11" t="s">
        <v>13</v>
      </c>
      <c r="B15" s="11" t="s">
        <v>49</v>
      </c>
      <c r="C15" s="9" t="s">
        <v>55</v>
      </c>
      <c r="D15" s="10">
        <v>27</v>
      </c>
      <c r="E15" s="10" t="s">
        <v>9</v>
      </c>
    </row>
    <row r="16" spans="1:12" ht="25.5" x14ac:dyDescent="0.2">
      <c r="A16" s="11" t="s">
        <v>14</v>
      </c>
      <c r="B16" s="11" t="s">
        <v>49</v>
      </c>
      <c r="C16" s="9" t="s">
        <v>56</v>
      </c>
      <c r="D16" s="10">
        <v>12</v>
      </c>
      <c r="E16" s="10" t="s">
        <v>9</v>
      </c>
    </row>
    <row r="17" spans="1:5" ht="25.5" x14ac:dyDescent="0.2">
      <c r="A17" s="11" t="s">
        <v>15</v>
      </c>
      <c r="B17" s="11" t="s">
        <v>49</v>
      </c>
      <c r="C17" s="9" t="s">
        <v>57</v>
      </c>
      <c r="D17" s="10">
        <v>20</v>
      </c>
      <c r="E17" s="10" t="s">
        <v>9</v>
      </c>
    </row>
    <row r="18" spans="1:5" ht="25.5" x14ac:dyDescent="0.2">
      <c r="A18" s="11" t="s">
        <v>16</v>
      </c>
      <c r="B18" s="11" t="s">
        <v>49</v>
      </c>
      <c r="C18" s="9" t="s">
        <v>58</v>
      </c>
      <c r="D18" s="10">
        <v>3</v>
      </c>
      <c r="E18" s="10" t="s">
        <v>9</v>
      </c>
    </row>
    <row r="19" spans="1:5" ht="25.5" x14ac:dyDescent="0.2">
      <c r="A19" s="11" t="s">
        <v>145</v>
      </c>
      <c r="B19" s="11" t="s">
        <v>49</v>
      </c>
      <c r="C19" s="9" t="s">
        <v>113</v>
      </c>
      <c r="D19" s="10">
        <v>9</v>
      </c>
      <c r="E19" s="10" t="s">
        <v>9</v>
      </c>
    </row>
    <row r="20" spans="1:5" ht="25.5" x14ac:dyDescent="0.2">
      <c r="A20" s="11" t="s">
        <v>146</v>
      </c>
      <c r="B20" s="11" t="s">
        <v>49</v>
      </c>
      <c r="C20" s="9" t="s">
        <v>59</v>
      </c>
      <c r="D20" s="10">
        <v>1</v>
      </c>
      <c r="E20" s="10" t="s">
        <v>9</v>
      </c>
    </row>
    <row r="21" spans="1:5" ht="25.5" x14ac:dyDescent="0.2">
      <c r="A21" s="11" t="s">
        <v>147</v>
      </c>
      <c r="B21" s="11" t="s">
        <v>49</v>
      </c>
      <c r="C21" s="9" t="s">
        <v>60</v>
      </c>
      <c r="D21" s="10">
        <v>1</v>
      </c>
      <c r="E21" s="10" t="s">
        <v>9</v>
      </c>
    </row>
    <row r="22" spans="1:5" ht="25.5" x14ac:dyDescent="0.2">
      <c r="A22" s="11" t="s">
        <v>148</v>
      </c>
      <c r="B22" s="11" t="s">
        <v>49</v>
      </c>
      <c r="C22" s="9" t="s">
        <v>61</v>
      </c>
      <c r="D22" s="10">
        <v>1</v>
      </c>
      <c r="E22" s="10" t="s">
        <v>9</v>
      </c>
    </row>
    <row r="23" spans="1:5" ht="25.5" x14ac:dyDescent="0.2">
      <c r="A23" s="11" t="s">
        <v>149</v>
      </c>
      <c r="B23" s="11" t="s">
        <v>49</v>
      </c>
      <c r="C23" s="9" t="s">
        <v>62</v>
      </c>
      <c r="D23" s="10">
        <v>2</v>
      </c>
      <c r="E23" s="10" t="s">
        <v>9</v>
      </c>
    </row>
    <row r="24" spans="1:5" ht="25.5" x14ac:dyDescent="0.2">
      <c r="A24" s="11" t="s">
        <v>150</v>
      </c>
      <c r="B24" s="11" t="s">
        <v>49</v>
      </c>
      <c r="C24" s="9" t="s">
        <v>93</v>
      </c>
      <c r="D24" s="10">
        <v>1</v>
      </c>
      <c r="E24" s="10" t="s">
        <v>9</v>
      </c>
    </row>
    <row r="25" spans="1:5" ht="25.5" x14ac:dyDescent="0.2">
      <c r="A25" s="11" t="s">
        <v>151</v>
      </c>
      <c r="B25" s="11" t="s">
        <v>49</v>
      </c>
      <c r="C25" s="9" t="s">
        <v>66</v>
      </c>
      <c r="D25" s="10">
        <v>1</v>
      </c>
      <c r="E25" s="10" t="s">
        <v>9</v>
      </c>
    </row>
    <row r="26" spans="1:5" ht="25.5" x14ac:dyDescent="0.2">
      <c r="A26" s="11" t="s">
        <v>152</v>
      </c>
      <c r="B26" s="11" t="s">
        <v>49</v>
      </c>
      <c r="C26" s="9" t="s">
        <v>114</v>
      </c>
      <c r="D26" s="10">
        <v>1</v>
      </c>
      <c r="E26" s="10" t="s">
        <v>9</v>
      </c>
    </row>
    <row r="27" spans="1:5" ht="25.5" x14ac:dyDescent="0.2">
      <c r="A27" s="11" t="s">
        <v>153</v>
      </c>
      <c r="B27" s="11" t="s">
        <v>49</v>
      </c>
      <c r="C27" s="9" t="s">
        <v>67</v>
      </c>
      <c r="D27" s="10">
        <v>3</v>
      </c>
      <c r="E27" s="10" t="s">
        <v>9</v>
      </c>
    </row>
    <row r="28" spans="1:5" ht="25.5" x14ac:dyDescent="0.2">
      <c r="A28" s="11" t="s">
        <v>154</v>
      </c>
      <c r="B28" s="11" t="s">
        <v>49</v>
      </c>
      <c r="C28" s="9" t="s">
        <v>68</v>
      </c>
      <c r="D28" s="10">
        <v>1</v>
      </c>
      <c r="E28" s="10" t="s">
        <v>9</v>
      </c>
    </row>
    <row r="29" spans="1:5" ht="25.5" x14ac:dyDescent="0.2">
      <c r="A29" s="11" t="s">
        <v>155</v>
      </c>
      <c r="B29" s="11" t="s">
        <v>49</v>
      </c>
      <c r="C29" s="9" t="s">
        <v>69</v>
      </c>
      <c r="D29" s="10">
        <v>2</v>
      </c>
      <c r="E29" s="10" t="s">
        <v>9</v>
      </c>
    </row>
    <row r="30" spans="1:5" ht="25.5" x14ac:dyDescent="0.2">
      <c r="A30" s="11" t="s">
        <v>156</v>
      </c>
      <c r="B30" s="11" t="s">
        <v>49</v>
      </c>
      <c r="C30" s="9" t="s">
        <v>63</v>
      </c>
      <c r="D30" s="10">
        <v>19</v>
      </c>
      <c r="E30" s="10" t="s">
        <v>9</v>
      </c>
    </row>
    <row r="31" spans="1:5" ht="25.5" x14ac:dyDescent="0.2">
      <c r="A31" s="11" t="s">
        <v>157</v>
      </c>
      <c r="B31" s="11" t="s">
        <v>49</v>
      </c>
      <c r="C31" s="9" t="s">
        <v>64</v>
      </c>
      <c r="D31" s="10">
        <v>2</v>
      </c>
      <c r="E31" s="10" t="s">
        <v>9</v>
      </c>
    </row>
    <row r="32" spans="1:5" ht="25.5" x14ac:dyDescent="0.2">
      <c r="A32" s="11" t="s">
        <v>158</v>
      </c>
      <c r="B32" s="11" t="s">
        <v>49</v>
      </c>
      <c r="C32" s="9" t="s">
        <v>65</v>
      </c>
      <c r="D32" s="10">
        <v>2</v>
      </c>
      <c r="E32" s="10" t="s">
        <v>9</v>
      </c>
    </row>
    <row r="33" spans="1:5" ht="12.75" customHeight="1" x14ac:dyDescent="0.2">
      <c r="A33" s="19" t="s">
        <v>159</v>
      </c>
      <c r="B33" s="20"/>
      <c r="C33" s="20"/>
      <c r="D33" s="20"/>
      <c r="E33" s="21"/>
    </row>
    <row r="34" spans="1:5" ht="25.5" x14ac:dyDescent="0.2">
      <c r="A34" s="11" t="s">
        <v>17</v>
      </c>
      <c r="B34" s="11" t="s">
        <v>49</v>
      </c>
      <c r="C34" s="9" t="s">
        <v>70</v>
      </c>
      <c r="D34" s="10">
        <v>65</v>
      </c>
      <c r="E34" s="10" t="s">
        <v>9</v>
      </c>
    </row>
    <row r="35" spans="1:5" ht="25.5" x14ac:dyDescent="0.2">
      <c r="A35" s="11" t="s">
        <v>18</v>
      </c>
      <c r="B35" s="11" t="s">
        <v>49</v>
      </c>
      <c r="C35" s="9" t="s">
        <v>71</v>
      </c>
      <c r="D35" s="10">
        <v>35</v>
      </c>
      <c r="E35" s="10" t="s">
        <v>9</v>
      </c>
    </row>
    <row r="36" spans="1:5" ht="25.5" x14ac:dyDescent="0.2">
      <c r="A36" s="11" t="s">
        <v>38</v>
      </c>
      <c r="B36" s="11" t="s">
        <v>49</v>
      </c>
      <c r="C36" s="9" t="s">
        <v>72</v>
      </c>
      <c r="D36" s="10">
        <v>42</v>
      </c>
      <c r="E36" s="10" t="s">
        <v>9</v>
      </c>
    </row>
    <row r="37" spans="1:5" ht="25.5" x14ac:dyDescent="0.2">
      <c r="A37" s="11" t="s">
        <v>40</v>
      </c>
      <c r="B37" s="11" t="s">
        <v>49</v>
      </c>
      <c r="C37" s="9" t="s">
        <v>73</v>
      </c>
      <c r="D37" s="10">
        <v>157</v>
      </c>
      <c r="E37" s="10" t="s">
        <v>9</v>
      </c>
    </row>
    <row r="38" spans="1:5" ht="25.5" x14ac:dyDescent="0.2">
      <c r="A38" s="11" t="s">
        <v>41</v>
      </c>
      <c r="B38" s="11" t="s">
        <v>49</v>
      </c>
      <c r="C38" s="9" t="s">
        <v>74</v>
      </c>
      <c r="D38" s="10">
        <v>2</v>
      </c>
      <c r="E38" s="10" t="s">
        <v>9</v>
      </c>
    </row>
    <row r="39" spans="1:5" ht="25.5" x14ac:dyDescent="0.2">
      <c r="A39" s="11" t="s">
        <v>42</v>
      </c>
      <c r="B39" s="11" t="s">
        <v>49</v>
      </c>
      <c r="C39" s="9" t="s">
        <v>75</v>
      </c>
      <c r="D39" s="10">
        <v>16</v>
      </c>
      <c r="E39" s="10" t="s">
        <v>9</v>
      </c>
    </row>
    <row r="40" spans="1:5" ht="25.5" x14ac:dyDescent="0.2">
      <c r="A40" s="11" t="s">
        <v>43</v>
      </c>
      <c r="B40" s="11" t="s">
        <v>49</v>
      </c>
      <c r="C40" s="9" t="s">
        <v>76</v>
      </c>
      <c r="D40" s="10">
        <v>60</v>
      </c>
      <c r="E40" s="10" t="s">
        <v>9</v>
      </c>
    </row>
    <row r="41" spans="1:5" ht="25.5" x14ac:dyDescent="0.2">
      <c r="A41" s="11" t="s">
        <v>44</v>
      </c>
      <c r="B41" s="11" t="s">
        <v>49</v>
      </c>
      <c r="C41" s="9" t="s">
        <v>77</v>
      </c>
      <c r="D41" s="10">
        <v>16</v>
      </c>
      <c r="E41" s="10" t="s">
        <v>9</v>
      </c>
    </row>
    <row r="42" spans="1:5" ht="25.5" x14ac:dyDescent="0.2">
      <c r="A42" s="11" t="s">
        <v>45</v>
      </c>
      <c r="B42" s="11" t="s">
        <v>49</v>
      </c>
      <c r="C42" s="9" t="s">
        <v>78</v>
      </c>
      <c r="D42" s="10">
        <v>60</v>
      </c>
      <c r="E42" s="10" t="s">
        <v>9</v>
      </c>
    </row>
    <row r="43" spans="1:5" x14ac:dyDescent="0.2">
      <c r="A43" s="19" t="s">
        <v>160</v>
      </c>
      <c r="B43" s="20"/>
      <c r="C43" s="20"/>
      <c r="D43" s="20"/>
      <c r="E43" s="21"/>
    </row>
    <row r="44" spans="1:5" ht="25.5" x14ac:dyDescent="0.2">
      <c r="A44" s="11" t="s">
        <v>19</v>
      </c>
      <c r="B44" s="11" t="s">
        <v>49</v>
      </c>
      <c r="C44" s="9" t="s">
        <v>79</v>
      </c>
      <c r="D44" s="10">
        <v>1</v>
      </c>
      <c r="E44" s="10" t="s">
        <v>9</v>
      </c>
    </row>
    <row r="45" spans="1:5" ht="25.5" x14ac:dyDescent="0.2">
      <c r="A45" s="11" t="s">
        <v>20</v>
      </c>
      <c r="B45" s="11" t="s">
        <v>49</v>
      </c>
      <c r="C45" s="9" t="s">
        <v>80</v>
      </c>
      <c r="D45" s="10">
        <v>1</v>
      </c>
      <c r="E45" s="10" t="s">
        <v>9</v>
      </c>
    </row>
    <row r="46" spans="1:5" ht="25.5" x14ac:dyDescent="0.2">
      <c r="A46" s="11" t="s">
        <v>21</v>
      </c>
      <c r="B46" s="11" t="s">
        <v>49</v>
      </c>
      <c r="C46" s="9" t="s">
        <v>81</v>
      </c>
      <c r="D46" s="10">
        <v>2</v>
      </c>
      <c r="E46" s="10" t="s">
        <v>9</v>
      </c>
    </row>
    <row r="47" spans="1:5" ht="25.5" x14ac:dyDescent="0.2">
      <c r="A47" s="11" t="s">
        <v>22</v>
      </c>
      <c r="B47" s="11" t="s">
        <v>49</v>
      </c>
      <c r="C47" s="9" t="s">
        <v>82</v>
      </c>
      <c r="D47" s="10">
        <v>2</v>
      </c>
      <c r="E47" s="10" t="s">
        <v>9</v>
      </c>
    </row>
    <row r="48" spans="1:5" ht="25.5" x14ac:dyDescent="0.2">
      <c r="A48" s="11" t="s">
        <v>23</v>
      </c>
      <c r="B48" s="11" t="s">
        <v>49</v>
      </c>
      <c r="C48" s="9" t="s">
        <v>83</v>
      </c>
      <c r="D48" s="10">
        <v>2</v>
      </c>
      <c r="E48" s="10" t="s">
        <v>9</v>
      </c>
    </row>
    <row r="49" spans="1:5" ht="25.5" x14ac:dyDescent="0.2">
      <c r="A49" s="11" t="s">
        <v>24</v>
      </c>
      <c r="B49" s="11" t="s">
        <v>49</v>
      </c>
      <c r="C49" s="9" t="s">
        <v>84</v>
      </c>
      <c r="D49" s="10">
        <v>2</v>
      </c>
      <c r="E49" s="10" t="s">
        <v>9</v>
      </c>
    </row>
    <row r="50" spans="1:5" ht="38.25" x14ac:dyDescent="0.2">
      <c r="A50" s="11" t="s">
        <v>25</v>
      </c>
      <c r="B50" s="11" t="s">
        <v>49</v>
      </c>
      <c r="C50" s="7" t="s">
        <v>85</v>
      </c>
      <c r="D50" s="10">
        <v>1</v>
      </c>
      <c r="E50" s="10" t="s">
        <v>9</v>
      </c>
    </row>
    <row r="51" spans="1:5" ht="38.25" x14ac:dyDescent="0.2">
      <c r="A51" s="11" t="s">
        <v>26</v>
      </c>
      <c r="B51" s="11" t="s">
        <v>49</v>
      </c>
      <c r="C51" s="7" t="s">
        <v>86</v>
      </c>
      <c r="D51" s="10">
        <v>1</v>
      </c>
      <c r="E51" s="10" t="s">
        <v>9</v>
      </c>
    </row>
    <row r="52" spans="1:5" ht="38.25" x14ac:dyDescent="0.2">
      <c r="A52" s="11" t="s">
        <v>27</v>
      </c>
      <c r="B52" s="11" t="s">
        <v>49</v>
      </c>
      <c r="C52" s="7" t="s">
        <v>87</v>
      </c>
      <c r="D52" s="10">
        <v>2</v>
      </c>
      <c r="E52" s="10" t="s">
        <v>9</v>
      </c>
    </row>
    <row r="53" spans="1:5" ht="38.25" x14ac:dyDescent="0.2">
      <c r="A53" s="11" t="s">
        <v>161</v>
      </c>
      <c r="B53" s="11" t="s">
        <v>49</v>
      </c>
      <c r="C53" s="7" t="s">
        <v>88</v>
      </c>
      <c r="D53" s="10">
        <v>4</v>
      </c>
      <c r="E53" s="10" t="s">
        <v>9</v>
      </c>
    </row>
    <row r="54" spans="1:5" ht="38.25" x14ac:dyDescent="0.2">
      <c r="A54" s="11" t="s">
        <v>162</v>
      </c>
      <c r="B54" s="11" t="s">
        <v>49</v>
      </c>
      <c r="C54" s="7" t="s">
        <v>89</v>
      </c>
      <c r="D54" s="10">
        <v>2</v>
      </c>
      <c r="E54" s="10" t="s">
        <v>9</v>
      </c>
    </row>
    <row r="55" spans="1:5" ht="25.5" x14ac:dyDescent="0.2">
      <c r="A55" s="11" t="s">
        <v>163</v>
      </c>
      <c r="B55" s="11" t="s">
        <v>49</v>
      </c>
      <c r="C55" s="7" t="s">
        <v>105</v>
      </c>
      <c r="D55" s="10">
        <v>4</v>
      </c>
      <c r="E55" s="10" t="s">
        <v>9</v>
      </c>
    </row>
    <row r="56" spans="1:5" ht="25.5" x14ac:dyDescent="0.2">
      <c r="A56" s="11" t="s">
        <v>164</v>
      </c>
      <c r="B56" s="11" t="s">
        <v>49</v>
      </c>
      <c r="C56" s="7" t="s">
        <v>104</v>
      </c>
      <c r="D56" s="10">
        <v>8</v>
      </c>
      <c r="E56" s="10" t="s">
        <v>9</v>
      </c>
    </row>
    <row r="57" spans="1:5" ht="25.5" x14ac:dyDescent="0.2">
      <c r="A57" s="11" t="s">
        <v>165</v>
      </c>
      <c r="B57" s="11" t="s">
        <v>49</v>
      </c>
      <c r="C57" s="7" t="s">
        <v>103</v>
      </c>
      <c r="D57" s="10">
        <v>24</v>
      </c>
      <c r="E57" s="10" t="s">
        <v>9</v>
      </c>
    </row>
    <row r="58" spans="1:5" ht="25.5" x14ac:dyDescent="0.2">
      <c r="A58" s="11" t="s">
        <v>166</v>
      </c>
      <c r="B58" s="11" t="s">
        <v>49</v>
      </c>
      <c r="C58" s="7" t="s">
        <v>102</v>
      </c>
      <c r="D58" s="10">
        <v>32</v>
      </c>
      <c r="E58" s="10" t="s">
        <v>9</v>
      </c>
    </row>
    <row r="59" spans="1:5" ht="25.5" x14ac:dyDescent="0.2">
      <c r="A59" s="11" t="s">
        <v>167</v>
      </c>
      <c r="B59" s="11" t="s">
        <v>49</v>
      </c>
      <c r="C59" s="7" t="s">
        <v>101</v>
      </c>
      <c r="D59" s="10">
        <v>8</v>
      </c>
      <c r="E59" s="10" t="s">
        <v>9</v>
      </c>
    </row>
    <row r="60" spans="1:5" ht="25.5" x14ac:dyDescent="0.2">
      <c r="A60" s="11" t="s">
        <v>168</v>
      </c>
      <c r="B60" s="11" t="s">
        <v>49</v>
      </c>
      <c r="C60" s="7" t="s">
        <v>100</v>
      </c>
      <c r="D60" s="10">
        <v>16</v>
      </c>
      <c r="E60" s="10" t="s">
        <v>9</v>
      </c>
    </row>
    <row r="61" spans="1:5" ht="25.5" x14ac:dyDescent="0.2">
      <c r="A61" s="11" t="s">
        <v>169</v>
      </c>
      <c r="B61" s="11" t="s">
        <v>49</v>
      </c>
      <c r="C61" s="7" t="s">
        <v>99</v>
      </c>
      <c r="D61" s="10">
        <v>48</v>
      </c>
      <c r="E61" s="10" t="s">
        <v>9</v>
      </c>
    </row>
    <row r="62" spans="1:5" ht="25.5" x14ac:dyDescent="0.2">
      <c r="A62" s="11" t="s">
        <v>170</v>
      </c>
      <c r="B62" s="11" t="s">
        <v>49</v>
      </c>
      <c r="C62" s="7" t="s">
        <v>98</v>
      </c>
      <c r="D62" s="10">
        <v>112</v>
      </c>
      <c r="E62" s="10" t="s">
        <v>9</v>
      </c>
    </row>
    <row r="63" spans="1:5" ht="25.5" x14ac:dyDescent="0.2">
      <c r="A63" s="11" t="s">
        <v>171</v>
      </c>
      <c r="B63" s="11" t="s">
        <v>49</v>
      </c>
      <c r="C63" s="9" t="s">
        <v>97</v>
      </c>
      <c r="D63" s="10">
        <v>8</v>
      </c>
      <c r="E63" s="10" t="s">
        <v>9</v>
      </c>
    </row>
    <row r="64" spans="1:5" ht="25.5" x14ac:dyDescent="0.2">
      <c r="A64" s="11" t="s">
        <v>172</v>
      </c>
      <c r="B64" s="11" t="s">
        <v>49</v>
      </c>
      <c r="C64" s="9" t="s">
        <v>96</v>
      </c>
      <c r="D64" s="10">
        <v>16</v>
      </c>
      <c r="E64" s="10" t="s">
        <v>9</v>
      </c>
    </row>
    <row r="65" spans="1:5" ht="25.5" x14ac:dyDescent="0.2">
      <c r="A65" s="11" t="s">
        <v>173</v>
      </c>
      <c r="B65" s="11" t="s">
        <v>49</v>
      </c>
      <c r="C65" s="9" t="s">
        <v>95</v>
      </c>
      <c r="D65" s="10">
        <v>48</v>
      </c>
      <c r="E65" s="10" t="s">
        <v>9</v>
      </c>
    </row>
    <row r="66" spans="1:5" ht="25.5" x14ac:dyDescent="0.2">
      <c r="A66" s="11" t="s">
        <v>174</v>
      </c>
      <c r="B66" s="11" t="s">
        <v>49</v>
      </c>
      <c r="C66" s="9" t="s">
        <v>94</v>
      </c>
      <c r="D66" s="10">
        <v>112</v>
      </c>
      <c r="E66" s="10" t="s">
        <v>9</v>
      </c>
    </row>
    <row r="67" spans="1:5" x14ac:dyDescent="0.2">
      <c r="A67" s="19" t="s">
        <v>175</v>
      </c>
      <c r="B67" s="20"/>
      <c r="C67" s="20"/>
      <c r="D67" s="20"/>
      <c r="E67" s="21"/>
    </row>
    <row r="68" spans="1:5" ht="25.5" x14ac:dyDescent="0.2">
      <c r="A68" s="13" t="s">
        <v>28</v>
      </c>
      <c r="B68" s="11" t="s">
        <v>49</v>
      </c>
      <c r="C68" s="9" t="s">
        <v>79</v>
      </c>
      <c r="D68" s="14">
        <v>1</v>
      </c>
      <c r="E68" s="15" t="s">
        <v>9</v>
      </c>
    </row>
    <row r="69" spans="1:5" ht="25.5" x14ac:dyDescent="0.2">
      <c r="A69" s="13" t="s">
        <v>29</v>
      </c>
      <c r="B69" s="11" t="s">
        <v>49</v>
      </c>
      <c r="C69" s="9" t="s">
        <v>81</v>
      </c>
      <c r="D69" s="14">
        <v>1</v>
      </c>
      <c r="E69" s="15" t="s">
        <v>9</v>
      </c>
    </row>
    <row r="70" spans="1:5" ht="25.5" x14ac:dyDescent="0.2">
      <c r="A70" s="13" t="s">
        <v>30</v>
      </c>
      <c r="B70" s="11" t="s">
        <v>49</v>
      </c>
      <c r="C70" s="9" t="s">
        <v>115</v>
      </c>
      <c r="D70" s="14">
        <v>1</v>
      </c>
      <c r="E70" s="15" t="s">
        <v>9</v>
      </c>
    </row>
    <row r="71" spans="1:5" ht="25.5" x14ac:dyDescent="0.2">
      <c r="A71" s="13" t="s">
        <v>31</v>
      </c>
      <c r="B71" s="11" t="s">
        <v>49</v>
      </c>
      <c r="C71" s="9" t="s">
        <v>116</v>
      </c>
      <c r="D71" s="14">
        <v>1</v>
      </c>
      <c r="E71" s="15" t="s">
        <v>9</v>
      </c>
    </row>
    <row r="72" spans="1:5" ht="25.5" x14ac:dyDescent="0.2">
      <c r="A72" s="13" t="s">
        <v>32</v>
      </c>
      <c r="B72" s="11" t="s">
        <v>49</v>
      </c>
      <c r="C72" s="9" t="s">
        <v>117</v>
      </c>
      <c r="D72" s="14">
        <v>1</v>
      </c>
      <c r="E72" s="15" t="s">
        <v>9</v>
      </c>
    </row>
    <row r="73" spans="1:5" ht="25.5" x14ac:dyDescent="0.2">
      <c r="A73" s="13" t="s">
        <v>33</v>
      </c>
      <c r="B73" s="11" t="s">
        <v>49</v>
      </c>
      <c r="C73" s="9" t="s">
        <v>118</v>
      </c>
      <c r="D73" s="14">
        <v>1</v>
      </c>
      <c r="E73" s="15" t="s">
        <v>9</v>
      </c>
    </row>
    <row r="74" spans="1:5" ht="25.5" x14ac:dyDescent="0.2">
      <c r="A74" s="13" t="s">
        <v>34</v>
      </c>
      <c r="B74" s="11" t="s">
        <v>49</v>
      </c>
      <c r="C74" s="9" t="s">
        <v>119</v>
      </c>
      <c r="D74" s="14">
        <v>4</v>
      </c>
      <c r="E74" s="15" t="s">
        <v>9</v>
      </c>
    </row>
    <row r="75" spans="1:5" ht="25.5" x14ac:dyDescent="0.2">
      <c r="A75" s="13" t="s">
        <v>35</v>
      </c>
      <c r="B75" s="11" t="s">
        <v>49</v>
      </c>
      <c r="C75" s="9" t="s">
        <v>120</v>
      </c>
      <c r="D75" s="14">
        <v>12</v>
      </c>
      <c r="E75" s="15" t="s">
        <v>9</v>
      </c>
    </row>
    <row r="76" spans="1:5" ht="25.5" x14ac:dyDescent="0.2">
      <c r="A76" s="13" t="s">
        <v>36</v>
      </c>
      <c r="B76" s="11" t="s">
        <v>49</v>
      </c>
      <c r="C76" s="9" t="s">
        <v>121</v>
      </c>
      <c r="D76" s="14">
        <v>8</v>
      </c>
      <c r="E76" s="15" t="s">
        <v>9</v>
      </c>
    </row>
    <row r="77" spans="1:5" ht="25.5" x14ac:dyDescent="0.2">
      <c r="A77" s="13" t="s">
        <v>46</v>
      </c>
      <c r="B77" s="11" t="s">
        <v>49</v>
      </c>
      <c r="C77" s="9" t="s">
        <v>122</v>
      </c>
      <c r="D77" s="14">
        <v>24</v>
      </c>
      <c r="E77" s="15" t="s">
        <v>9</v>
      </c>
    </row>
    <row r="78" spans="1:5" ht="25.5" x14ac:dyDescent="0.2">
      <c r="A78" s="13" t="s">
        <v>47</v>
      </c>
      <c r="B78" s="11" t="s">
        <v>49</v>
      </c>
      <c r="C78" s="9" t="s">
        <v>123</v>
      </c>
      <c r="D78" s="14">
        <v>8</v>
      </c>
      <c r="E78" s="15" t="s">
        <v>9</v>
      </c>
    </row>
    <row r="79" spans="1:5" ht="25.5" x14ac:dyDescent="0.2">
      <c r="A79" s="13" t="s">
        <v>48</v>
      </c>
      <c r="B79" s="11" t="s">
        <v>49</v>
      </c>
      <c r="C79" s="9" t="s">
        <v>124</v>
      </c>
      <c r="D79" s="14">
        <v>24</v>
      </c>
      <c r="E79" s="15" t="s">
        <v>9</v>
      </c>
    </row>
    <row r="80" spans="1:5" x14ac:dyDescent="0.2">
      <c r="A80" s="19" t="s">
        <v>126</v>
      </c>
      <c r="B80" s="20"/>
      <c r="C80" s="20"/>
      <c r="D80" s="20"/>
      <c r="E80" s="21"/>
    </row>
    <row r="81" spans="1:5" ht="25.5" x14ac:dyDescent="0.2">
      <c r="A81" s="16" t="s">
        <v>37</v>
      </c>
      <c r="B81" s="11" t="s">
        <v>49</v>
      </c>
      <c r="C81" s="9" t="s">
        <v>127</v>
      </c>
      <c r="D81" s="17" t="s">
        <v>128</v>
      </c>
      <c r="E81" s="18" t="s">
        <v>9</v>
      </c>
    </row>
    <row r="82" spans="1:5" ht="25.5" x14ac:dyDescent="0.2">
      <c r="A82" s="16" t="s">
        <v>39</v>
      </c>
      <c r="B82" s="11" t="s">
        <v>49</v>
      </c>
      <c r="C82" s="9" t="s">
        <v>129</v>
      </c>
      <c r="D82" s="17" t="s">
        <v>130</v>
      </c>
      <c r="E82" s="18" t="s">
        <v>9</v>
      </c>
    </row>
    <row r="83" spans="1:5" ht="25.5" x14ac:dyDescent="0.2">
      <c r="A83" s="16" t="s">
        <v>90</v>
      </c>
      <c r="B83" s="11" t="s">
        <v>49</v>
      </c>
      <c r="C83" s="9" t="s">
        <v>131</v>
      </c>
      <c r="D83" s="17" t="s">
        <v>132</v>
      </c>
      <c r="E83" s="18" t="s">
        <v>9</v>
      </c>
    </row>
    <row r="84" spans="1:5" ht="25.5" x14ac:dyDescent="0.2">
      <c r="A84" s="16" t="s">
        <v>106</v>
      </c>
      <c r="B84" s="11" t="s">
        <v>49</v>
      </c>
      <c r="C84" s="9" t="s">
        <v>133</v>
      </c>
      <c r="D84" s="17" t="s">
        <v>128</v>
      </c>
      <c r="E84" s="18" t="s">
        <v>9</v>
      </c>
    </row>
    <row r="85" spans="1:5" ht="25.5" x14ac:dyDescent="0.2">
      <c r="A85" s="16" t="s">
        <v>107</v>
      </c>
      <c r="B85" s="11" t="s">
        <v>49</v>
      </c>
      <c r="C85" s="9" t="s">
        <v>134</v>
      </c>
      <c r="D85" s="17" t="s">
        <v>136</v>
      </c>
      <c r="E85" s="18" t="s">
        <v>9</v>
      </c>
    </row>
    <row r="86" spans="1:5" ht="25.5" x14ac:dyDescent="0.2">
      <c r="A86" s="16" t="s">
        <v>108</v>
      </c>
      <c r="B86" s="11" t="s">
        <v>49</v>
      </c>
      <c r="C86" s="9" t="s">
        <v>135</v>
      </c>
      <c r="D86" s="17" t="s">
        <v>136</v>
      </c>
      <c r="E86" s="18" t="s">
        <v>9</v>
      </c>
    </row>
    <row r="87" spans="1:5" ht="25.5" x14ac:dyDescent="0.2">
      <c r="A87" s="16" t="s">
        <v>109</v>
      </c>
      <c r="B87" s="11" t="s">
        <v>49</v>
      </c>
      <c r="C87" s="9" t="s">
        <v>137</v>
      </c>
      <c r="D87" s="14">
        <f>12*14.2/1000</f>
        <v>0.17039999999999997</v>
      </c>
      <c r="E87" s="15" t="s">
        <v>5</v>
      </c>
    </row>
    <row r="88" spans="1:5" ht="25.5" x14ac:dyDescent="0.2">
      <c r="A88" s="16" t="s">
        <v>125</v>
      </c>
      <c r="B88" s="11" t="s">
        <v>49</v>
      </c>
      <c r="C88" s="9" t="s">
        <v>138</v>
      </c>
      <c r="D88" s="14">
        <f>3*26.4/1000</f>
        <v>7.9199999999999993E-2</v>
      </c>
      <c r="E88" s="15" t="s">
        <v>5</v>
      </c>
    </row>
  </sheetData>
  <autoFilter ref="A2:E2"/>
  <mergeCells count="7">
    <mergeCell ref="A67:E67"/>
    <mergeCell ref="A80:E80"/>
    <mergeCell ref="A43:E43"/>
    <mergeCell ref="A1:E1"/>
    <mergeCell ref="A11:E11"/>
    <mergeCell ref="A3:E3"/>
    <mergeCell ref="A33:E33"/>
  </mergeCells>
  <pageMargins left="0.98425196850393704" right="0.39370078740157483" top="0.47244094488188981" bottom="0.39370078740157483" header="0.19685039370078741" footer="0.19685039370078741"/>
  <pageSetup paperSize="9" scale="95" orientation="portrait" r:id="rId1"/>
  <headerFooter>
    <oddFooter>&amp;R&amp;8&amp;P из &amp;N</oddFooter>
  </headerFooter>
  <rowBreaks count="1" manualBreakCount="1">
    <brk id="9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Терновой Сергей Владимирович</dc:creator>
  <cp:lastModifiedBy>Трифонов Илья Вячеславович \ Ilia Trifonov</cp:lastModifiedBy>
  <cp:lastPrinted>2023-04-17T04:32:26Z</cp:lastPrinted>
  <dcterms:created xsi:type="dcterms:W3CDTF">2021-10-21T05:17:45Z</dcterms:created>
  <dcterms:modified xsi:type="dcterms:W3CDTF">2025-04-10T08:54:25Z</dcterms:modified>
</cp:coreProperties>
</file>