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0" yWindow="0" windowWidth="28800" windowHeight="1228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I30" i="1"/>
  <c r="G34" i="1"/>
  <c r="G50" i="1"/>
  <c r="J30" i="1"/>
  <c r="K29" i="1" l="1"/>
  <c r="K28" i="1"/>
  <c r="K27" i="1"/>
  <c r="K26" i="1"/>
  <c r="K25" i="1"/>
  <c r="K24" i="1"/>
  <c r="K23" i="1"/>
  <c r="K22" i="1"/>
  <c r="K21" i="1"/>
  <c r="K20" i="1"/>
  <c r="K19" i="1"/>
  <c r="K18" i="1"/>
  <c r="K16" i="1"/>
  <c r="K15" i="1"/>
  <c r="K14" i="1"/>
  <c r="K13" i="1"/>
  <c r="K12" i="1"/>
  <c r="K11" i="1"/>
  <c r="K10" i="1"/>
  <c r="K9" i="1"/>
  <c r="K8" i="1"/>
  <c r="K7" i="1"/>
  <c r="K5" i="1"/>
  <c r="I31" i="1" l="1"/>
  <c r="K17" i="1" s="1"/>
  <c r="K30" i="1" s="1"/>
  <c r="G30" i="1"/>
  <c r="F30" i="1" l="1"/>
  <c r="F31" i="1" s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H30" i="1" l="1"/>
</calcChain>
</file>

<file path=xl/sharedStrings.xml><?xml version="1.0" encoding="utf-8"?>
<sst xmlns="http://schemas.openxmlformats.org/spreadsheetml/2006/main" count="91" uniqueCount="87">
  <si>
    <t>Вход</t>
  </si>
  <si>
    <t>Наменование раздела</t>
  </si>
  <si>
    <t>шифр рабочей документции</t>
  </si>
  <si>
    <t>Здание/сооружение отдельно</t>
  </si>
  <si>
    <t>Материалы, руб с НДС</t>
  </si>
  <si>
    <t>Работы, руб с НДС</t>
  </si>
  <si>
    <t>Итого, руб с НДС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</si>
  <si>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</si>
  <si>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</si>
  <si>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</si>
  <si>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</si>
  <si>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</si>
  <si>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</si>
  <si>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1632-2021-00-ЭС1.СУБ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</si>
  <si>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</si>
  <si>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</si>
  <si>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1632-2021-1.1,1.2, 2.1.0-ЭОМ</t>
  </si>
  <si>
    <t>1.1-ЭОМ</t>
  </si>
  <si>
    <t xml:space="preserve">3. 1632-2021-2.1.1-ЭОМ. Конвейерная галерея №1. Силовое электрооборудование. Электрическое освещение (внутреннее) </t>
  </si>
  <si>
    <t>1632-2021-2.1.1
-ЭОМ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</si>
  <si>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</si>
  <si>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</si>
  <si>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1632-2021-2.1.2, 
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</si>
  <si>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</si>
  <si>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</si>
  <si>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1632-2021-2.1.2, 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</si>
  <si>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</si>
  <si>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</si>
  <si>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1632-2021-2.1.2, 2.1.7-ЭОМ3</t>
  </si>
  <si>
    <t>2.1.2-ЭОМ3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</si>
  <si>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</si>
  <si>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</si>
  <si>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2.1.3-ЭОМ</t>
  </si>
  <si>
    <t>8. 1632-2021-2.1.4-ЭОМ. Конвейерная галерея №4.Силовое электрооборудование. Электрическое освещение (внутреннее)</t>
  </si>
  <si>
    <t>1632-2021-2.1.4-ЭОМ</t>
  </si>
  <si>
    <t>2.1.4-ЭОМ</t>
  </si>
  <si>
    <t>9. 1632-2021-2.1.5-ЭОМ. Конвейерная галерея №5.Силовое электрооборудование. Электрическое освещение (внутреннее)</t>
  </si>
  <si>
    <t>1632-2021-2.1.5-ЭОМ</t>
  </si>
  <si>
    <t>2.1.5-ЭОМ</t>
  </si>
  <si>
    <t>10. 1632-2021-2.1.11-ЭОМ. Конвейерная галерея №11.Силовое электрооборудование. Электрическое освещение (внутреннее)</t>
  </si>
  <si>
    <t>1632-2021-2.1.11-ЭОМ</t>
  </si>
  <si>
    <t>2.1.11-ЭОМ</t>
  </si>
  <si>
    <t>11. 1632-2021-2.1.12-ЭОМ. Конвейерная галерея №12.Силовое электрооборудование. Электрическое освещение (внутреннее)</t>
  </si>
  <si>
    <t>1632-2021-2.1.12-ЭОМ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</si>
  <si>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</si>
  <si>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</si>
  <si>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1632-2021-2.2.1-ЭОМ 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</si>
  <si>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</si>
  <si>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</si>
  <si>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1632-2021-2.2.2-ЭОМ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</si>
  <si>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</si>
  <si>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</si>
  <si>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1632-2021-2.2.3-ЭОМ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</si>
  <si>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</si>
  <si>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</si>
  <si>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</si>
  <si>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</si>
  <si>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16. 1632-2021-2.2.5-ЭОМ. Пересыпная станция №5.Силовое электрооборудование. Электрическое освещение (внутреннее)</t>
  </si>
  <si>
    <t>1632-2021-2.2.5-ЭОМ</t>
  </si>
  <si>
    <t>2.2.5-ЭОМ</t>
  </si>
  <si>
    <t>17. 1632-2021-2.2.6-ЭОМ. Пересыпная станция №6.Силовое электрооборудование. Электрическое освещение (внутреннее)</t>
  </si>
  <si>
    <t>1632-2021-2.2.6-ЭОМ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</si>
  <si>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</si>
  <si>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</si>
  <si>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1632-2021-2.2.7-ЭОМ</t>
  </si>
  <si>
    <t>2.2.7-ЭОМ</t>
  </si>
  <si>
    <t>19. 1632-2021-3.1-ЭОМ. Крытый склад № 1. Силовое оборудование. Электрическое освещение (внутреннее)</t>
  </si>
  <si>
    <t>1632-2021-3.1-ЭОМ</t>
  </si>
  <si>
    <t>3.1-ЭОМ</t>
  </si>
  <si>
    <t xml:space="preserve">20. 1632-2021-3.1-СЭО. Крытый склад № 1. Система электрического обогрева водостоков </t>
  </si>
  <si>
    <t>1632-2021-3.1-СЭО</t>
  </si>
  <si>
    <t>3.1-СЭО</t>
  </si>
  <si>
    <t>21. 1632-2021-3.2-ЭОМ. Крытый склад № 2. Силовое оборудование. Электрическое освещение (внутреннее)</t>
  </si>
  <si>
    <t>1632-2021-3.2-ЭОМ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</si>
  <si>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</si>
  <si>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</si>
  <si>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1632-2021-3.4-ЭОМ</t>
  </si>
  <si>
    <t>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</si>
  <si>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</si>
  <si>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</si>
  <si>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8.4-ЭОМ</t>
  </si>
  <si>
    <t>Итоговая стоимость, Руб. сз НДС</t>
  </si>
  <si>
    <t>№ п/п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</si>
  <si>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</si>
  <si>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</si>
  <si>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</si>
  <si>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Итоговая стоимость,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</si>
</sst>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6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tabSelected="1" topLeftCell="D24" workbookViewId="0">
      <selection activeCell="G51" sqref="G51"/>
    </sheetView>
  </sheetViews>
  <sheetFormatPr defaultRowHeight="15.75" x14ac:dyDescent="0.25"/>
  <cols>
    <col min="1" max="1" width="9.140625" style="1"/>
    <col min="2" max="2" width="6.7109375" style="1" bestFit="1" customWidth="1"/>
    <col min="3" max="3" width="73.140625" style="3" customWidth="1"/>
    <col min="4" max="4" width="31.28515625" style="4" customWidth="1"/>
    <col min="5" max="5" width="20.7109375" style="4" customWidth="1"/>
    <col min="6" max="6" width="30" style="17" customWidth="1"/>
    <col min="7" max="7" width="24.42578125" style="17" customWidth="1"/>
    <col min="8" max="8" width="21.28515625" style="4" customWidth="1"/>
    <col min="9" max="9" width="23.7109375" style="17" customWidth="1"/>
    <col min="10" max="10" width="24.42578125" style="17" customWidth="1"/>
    <col min="11" max="11" width="21.28515625" style="4" customWidth="1"/>
    <col min="12" max="12" width="19.42578125" style="15" customWidth="1"/>
    <col min="13" max="13" width="14.28515625" style="1" bestFit="1" customWidth="1"/>
    <col min="14" max="16384" width="9.140625" style="1"/>
  </cols>
  <sheetData>
    <row r="1" spans="2:13" x14ac:dyDescent="0.25">
      <c r="C1" s="35"/>
      <c r="D1" s="35"/>
      <c r="E1" s="35"/>
      <c r="F1" s="2"/>
      <c r="G1" s="2"/>
      <c r="H1" s="2"/>
      <c r="I1" s="25"/>
      <c r="J1" s="25"/>
      <c r="K1" s="25"/>
    </row>
    <row r="2" spans="2:13" x14ac:dyDescent="0.25">
      <c r="F2" s="33" t="s">
        <v>0</v>
      </c>
      <c r="G2" s="33"/>
      <c r="H2" s="33"/>
      <c r="I2" s="33" t="s">
        <v>0</v>
      </c>
      <c r="J2" s="33"/>
      <c r="K2" s="33"/>
    </row>
    <row r="3" spans="2:13" ht="31.5" x14ac:dyDescent="0.25">
      <c r="B3" s="20" t="s">
        <v>82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4</v>
      </c>
      <c r="J3" s="8" t="s">
        <v>5</v>
      </c>
      <c r="K3" s="8" t="s">
        <v>6</v>
      </c>
      <c r="M3" s="1">
        <v>1.2049449178283111</v>
      </c>
    </row>
    <row r="4" spans="2:13" x14ac:dyDescent="0.25">
      <c r="B4" s="19">
        <v>1</v>
      </c>
      <c r="C4" s="6" t="s">
        <v>7</v>
      </c>
      <c r="D4" s="7"/>
      <c r="E4" s="7"/>
      <c r="F4" s="7"/>
      <c r="G4" s="7"/>
      <c r="H4" s="8"/>
      <c r="I4" s="7"/>
      <c r="J4" s="7"/>
      <c r="K4" s="8"/>
    </row>
    <row r="5" spans="2:13" ht="78.75" x14ac:dyDescent="0.25">
      <c r="B5" s="19">
        <v>2</v>
      </c>
      <c r="C5" s="9" t="s">
        <v>8</v>
      </c>
      <c r="D5" s="5" t="s">
        <v>9</v>
      </c>
      <c r="E5" s="5" t="s">
        <v>10</v>
      </c>
      <c r="F5" s="10">
        <v>2041672.853694</v>
      </c>
      <c r="G5" s="10">
        <v>374409739.19194025</v>
      </c>
      <c r="H5" s="11">
        <f>G5+F5</f>
        <v>376451412.04563427</v>
      </c>
      <c r="I5" s="11">
        <v>1990374.8614818922</v>
      </c>
      <c r="J5" s="11">
        <v>365002518.12297457</v>
      </c>
      <c r="K5" s="11">
        <f>J5+I5</f>
        <v>366992892.98445648</v>
      </c>
      <c r="M5" s="15"/>
    </row>
    <row r="6" spans="2:13" x14ac:dyDescent="0.25">
      <c r="B6" s="19">
        <v>3</v>
      </c>
      <c r="C6" s="6" t="s">
        <v>11</v>
      </c>
      <c r="D6" s="8"/>
      <c r="E6" s="7"/>
      <c r="F6" s="12"/>
      <c r="G6" s="12"/>
      <c r="H6" s="13"/>
      <c r="I6" s="11">
        <v>0</v>
      </c>
      <c r="J6" s="11">
        <v>0</v>
      </c>
      <c r="K6" s="13"/>
      <c r="M6" s="15"/>
    </row>
    <row r="7" spans="2:13" ht="47.25" x14ac:dyDescent="0.25">
      <c r="B7" s="19">
        <v>4</v>
      </c>
      <c r="C7" s="9" t="s">
        <v>12</v>
      </c>
      <c r="D7" s="5" t="s">
        <v>13</v>
      </c>
      <c r="E7" s="14" t="s">
        <v>14</v>
      </c>
      <c r="F7" s="10">
        <v>5169727.9000000004</v>
      </c>
      <c r="G7" s="10">
        <v>9814017.6569999997</v>
      </c>
      <c r="H7" s="11">
        <f t="shared" ref="H7:H12" si="0">G7+F7</f>
        <v>14983745.557</v>
      </c>
      <c r="I7" s="11">
        <v>5039836.0512284916</v>
      </c>
      <c r="J7" s="11">
        <v>9567435.8403159995</v>
      </c>
      <c r="K7" s="11">
        <f t="shared" ref="K7:K12" si="1">J7+I7</f>
        <v>14607271.891544491</v>
      </c>
      <c r="M7" s="15"/>
    </row>
    <row r="8" spans="2:13" ht="15.75" customHeight="1" x14ac:dyDescent="0.25">
      <c r="B8" s="19">
        <v>5</v>
      </c>
      <c r="C8" s="28" t="s">
        <v>15</v>
      </c>
      <c r="D8" s="29" t="s">
        <v>16</v>
      </c>
      <c r="E8" s="14" t="s">
        <v>17</v>
      </c>
      <c r="F8" s="27">
        <v>121766834.40000001</v>
      </c>
      <c r="G8" s="27">
        <v>39085675.18</v>
      </c>
      <c r="H8" s="27">
        <f t="shared" si="0"/>
        <v>160852509.58000001</v>
      </c>
      <c r="I8" s="11">
        <v>118707385.32546164</v>
      </c>
      <c r="J8" s="11">
        <v>38103629.179162532</v>
      </c>
      <c r="K8" s="27">
        <f t="shared" si="1"/>
        <v>156811014.50462419</v>
      </c>
      <c r="M8" s="15"/>
    </row>
    <row r="9" spans="2:13" ht="31.5" x14ac:dyDescent="0.25">
      <c r="B9" s="19">
        <v>6</v>
      </c>
      <c r="C9" s="9" t="s">
        <v>18</v>
      </c>
      <c r="D9" s="5" t="s">
        <v>19</v>
      </c>
      <c r="E9" s="14" t="s">
        <v>20</v>
      </c>
      <c r="F9" s="10">
        <v>12210741.689999999</v>
      </c>
      <c r="G9" s="10">
        <v>5487781.4500000002</v>
      </c>
      <c r="H9" s="11">
        <f t="shared" si="0"/>
        <v>17698523.140000001</v>
      </c>
      <c r="I9" s="11">
        <v>11903941.052971222</v>
      </c>
      <c r="J9" s="11">
        <v>5349898.3559604678</v>
      </c>
      <c r="K9" s="11">
        <f t="shared" si="1"/>
        <v>17253839.408931687</v>
      </c>
      <c r="M9" s="15"/>
    </row>
    <row r="10" spans="2:13" ht="15.75" customHeight="1" x14ac:dyDescent="0.25">
      <c r="B10" s="19">
        <v>7</v>
      </c>
      <c r="C10" s="22" t="s">
        <v>21</v>
      </c>
      <c r="D10" s="23" t="s">
        <v>22</v>
      </c>
      <c r="E10" s="14" t="s">
        <v>23</v>
      </c>
      <c r="F10" s="24">
        <v>46715954.340000004</v>
      </c>
      <c r="G10" s="24">
        <v>24571196.82</v>
      </c>
      <c r="H10" s="24">
        <f t="shared" si="0"/>
        <v>71287151.159999996</v>
      </c>
      <c r="I10" s="11">
        <v>45542193.980901025</v>
      </c>
      <c r="J10" s="11">
        <v>23953833.925237507</v>
      </c>
      <c r="K10" s="24">
        <f t="shared" si="1"/>
        <v>69496027.906138539</v>
      </c>
      <c r="M10" s="15"/>
    </row>
    <row r="11" spans="2:13" ht="15.75" customHeight="1" x14ac:dyDescent="0.25">
      <c r="B11" s="19">
        <v>8</v>
      </c>
      <c r="C11" s="28" t="s">
        <v>24</v>
      </c>
      <c r="D11" s="29" t="s">
        <v>25</v>
      </c>
      <c r="E11" s="14" t="s">
        <v>26</v>
      </c>
      <c r="F11" s="27">
        <v>34715421.759999998</v>
      </c>
      <c r="G11" s="27">
        <v>17720593.050000001</v>
      </c>
      <c r="H11" s="27">
        <f t="shared" si="0"/>
        <v>52436014.810000002</v>
      </c>
      <c r="I11" s="11">
        <v>33843180.435018644</v>
      </c>
      <c r="J11" s="11">
        <v>17275354.802046552</v>
      </c>
      <c r="K11" s="27">
        <f t="shared" si="1"/>
        <v>51118535.237065196</v>
      </c>
      <c r="M11" s="15"/>
    </row>
    <row r="12" spans="2:13" ht="15.75" customHeight="1" x14ac:dyDescent="0.25">
      <c r="B12" s="19">
        <v>9</v>
      </c>
      <c r="C12" s="22" t="s">
        <v>27</v>
      </c>
      <c r="D12" s="23" t="s">
        <v>28</v>
      </c>
      <c r="E12" s="14" t="s">
        <v>29</v>
      </c>
      <c r="F12" s="24">
        <v>42497387.020000003</v>
      </c>
      <c r="G12" s="24">
        <v>20789384.91</v>
      </c>
      <c r="H12" s="24">
        <f t="shared" si="0"/>
        <v>63286771.930000007</v>
      </c>
      <c r="I12" s="11">
        <v>41429620.152040444</v>
      </c>
      <c r="J12" s="11">
        <v>20267041.820959974</v>
      </c>
      <c r="K12" s="24">
        <f t="shared" si="1"/>
        <v>61696661.973000422</v>
      </c>
      <c r="M12" s="15"/>
    </row>
    <row r="13" spans="2:13" ht="31.5" x14ac:dyDescent="0.25">
      <c r="B13" s="19">
        <v>10</v>
      </c>
      <c r="C13" s="9" t="s">
        <v>30</v>
      </c>
      <c r="D13" s="5" t="s">
        <v>31</v>
      </c>
      <c r="E13" s="14" t="s">
        <v>32</v>
      </c>
      <c r="F13" s="10">
        <v>66501986.960000001</v>
      </c>
      <c r="G13" s="10">
        <v>40504216.719999999</v>
      </c>
      <c r="H13" s="11">
        <f t="shared" ref="H13:H21" si="2">G13+F13</f>
        <v>107006203.68000001</v>
      </c>
      <c r="I13" s="11">
        <v>64831093.210792579</v>
      </c>
      <c r="J13" s="11">
        <v>39486529.194743074</v>
      </c>
      <c r="K13" s="11">
        <f t="shared" ref="K13:K29" si="3">J13+I13</f>
        <v>104317622.40553565</v>
      </c>
      <c r="M13" s="15"/>
    </row>
    <row r="14" spans="2:13" ht="31.5" x14ac:dyDescent="0.25">
      <c r="B14" s="19">
        <v>11</v>
      </c>
      <c r="C14" s="9" t="s">
        <v>33</v>
      </c>
      <c r="D14" s="5" t="s">
        <v>34</v>
      </c>
      <c r="E14" s="14" t="s">
        <v>35</v>
      </c>
      <c r="F14" s="10">
        <v>13336832.369999999</v>
      </c>
      <c r="G14" s="10">
        <v>8035603.4299999997</v>
      </c>
      <c r="H14" s="11">
        <f t="shared" si="2"/>
        <v>21372435.799999997</v>
      </c>
      <c r="I14" s="11">
        <v>13001738.174172979</v>
      </c>
      <c r="J14" s="11">
        <v>7833705.1085201828</v>
      </c>
      <c r="K14" s="11">
        <f t="shared" si="3"/>
        <v>20835443.282693163</v>
      </c>
      <c r="M14" s="15"/>
    </row>
    <row r="15" spans="2:13" ht="31.5" x14ac:dyDescent="0.25">
      <c r="B15" s="19">
        <v>12</v>
      </c>
      <c r="C15" s="9" t="s">
        <v>36</v>
      </c>
      <c r="D15" s="5" t="s">
        <v>37</v>
      </c>
      <c r="E15" s="14" t="s">
        <v>38</v>
      </c>
      <c r="F15" s="10">
        <v>12670198.960000001</v>
      </c>
      <c r="G15" s="10">
        <v>7126097.5899999999</v>
      </c>
      <c r="H15" s="11">
        <f t="shared" si="2"/>
        <v>19796296.550000001</v>
      </c>
      <c r="I15" s="11">
        <v>12351854.24262769</v>
      </c>
      <c r="J15" s="11">
        <v>6947051.0311876303</v>
      </c>
      <c r="K15" s="11">
        <f t="shared" si="3"/>
        <v>19298905.273815319</v>
      </c>
      <c r="M15" s="15"/>
    </row>
    <row r="16" spans="2:13" ht="31.5" x14ac:dyDescent="0.25">
      <c r="B16" s="19">
        <v>13</v>
      </c>
      <c r="C16" s="9" t="s">
        <v>39</v>
      </c>
      <c r="D16" s="5" t="s">
        <v>40</v>
      </c>
      <c r="E16" s="14" t="s">
        <v>41</v>
      </c>
      <c r="F16" s="10">
        <v>11058386.07</v>
      </c>
      <c r="G16" s="10">
        <v>5652719.0899999999</v>
      </c>
      <c r="H16" s="11">
        <f t="shared" si="2"/>
        <v>16711105.16</v>
      </c>
      <c r="I16" s="11">
        <v>10780538.910759492</v>
      </c>
      <c r="J16" s="11">
        <v>5510691.8600589223</v>
      </c>
      <c r="K16" s="11">
        <f t="shared" si="3"/>
        <v>16291230.770818414</v>
      </c>
      <c r="M16" s="15"/>
    </row>
    <row r="17" spans="2:13" ht="31.5" x14ac:dyDescent="0.25">
      <c r="B17" s="19">
        <v>14</v>
      </c>
      <c r="C17" s="9" t="s">
        <v>42</v>
      </c>
      <c r="D17" s="5" t="s">
        <v>43</v>
      </c>
      <c r="E17" s="14" t="s">
        <v>44</v>
      </c>
      <c r="F17" s="10">
        <v>11350798.98</v>
      </c>
      <c r="G17" s="10">
        <v>4554697.5599999996</v>
      </c>
      <c r="H17" s="11">
        <f t="shared" si="2"/>
        <v>15905496.539999999</v>
      </c>
      <c r="I17" s="11">
        <v>11065604.808649907</v>
      </c>
      <c r="J17" s="11">
        <v>4440258.6382409874</v>
      </c>
      <c r="K17" s="11">
        <f t="shared" si="3"/>
        <v>15505863.446890894</v>
      </c>
      <c r="M17" s="15"/>
    </row>
    <row r="18" spans="2:13" ht="31.5" x14ac:dyDescent="0.25">
      <c r="B18" s="19">
        <v>15</v>
      </c>
      <c r="C18" s="9" t="s">
        <v>45</v>
      </c>
      <c r="D18" s="5" t="s">
        <v>46</v>
      </c>
      <c r="E18" s="14" t="s">
        <v>47</v>
      </c>
      <c r="F18" s="10">
        <v>43501852</v>
      </c>
      <c r="G18" s="10">
        <v>22593095.59</v>
      </c>
      <c r="H18" s="11">
        <f t="shared" si="2"/>
        <v>66094947.590000004</v>
      </c>
      <c r="I18" s="11">
        <v>42408847.476248458</v>
      </c>
      <c r="J18" s="11">
        <v>22025433.420457859</v>
      </c>
      <c r="K18" s="11">
        <f t="shared" si="3"/>
        <v>64434280.896706313</v>
      </c>
      <c r="M18" s="15"/>
    </row>
    <row r="19" spans="2:13" ht="31.5" x14ac:dyDescent="0.25">
      <c r="B19" s="19">
        <v>16</v>
      </c>
      <c r="C19" s="9" t="s">
        <v>48</v>
      </c>
      <c r="D19" s="5" t="s">
        <v>49</v>
      </c>
      <c r="E19" s="14" t="s">
        <v>50</v>
      </c>
      <c r="F19" s="10">
        <v>112600192.12</v>
      </c>
      <c r="G19" s="10">
        <v>27045582.998925701</v>
      </c>
      <c r="H19" s="11">
        <f t="shared" si="2"/>
        <v>139645775.11892569</v>
      </c>
      <c r="I19" s="11">
        <v>109771059.25084186</v>
      </c>
      <c r="J19" s="11">
        <v>26366049.985818036</v>
      </c>
      <c r="K19" s="11">
        <f t="shared" si="3"/>
        <v>136137109.23665988</v>
      </c>
      <c r="M19" s="15"/>
    </row>
    <row r="20" spans="2:13" ht="31.5" x14ac:dyDescent="0.25">
      <c r="B20" s="19">
        <v>17</v>
      </c>
      <c r="C20" s="9" t="s">
        <v>51</v>
      </c>
      <c r="D20" s="5" t="s">
        <v>52</v>
      </c>
      <c r="E20" s="14" t="s">
        <v>53</v>
      </c>
      <c r="F20" s="10">
        <v>54875672.939999998</v>
      </c>
      <c r="G20" s="10">
        <v>13440777.10952037</v>
      </c>
      <c r="H20" s="11">
        <f t="shared" si="2"/>
        <v>68316450.049520373</v>
      </c>
      <c r="I20" s="11">
        <v>53496895.807308495</v>
      </c>
      <c r="J20" s="11">
        <v>13103071.253148049</v>
      </c>
      <c r="K20" s="11">
        <f t="shared" si="3"/>
        <v>66599967.060456544</v>
      </c>
      <c r="M20" s="15"/>
    </row>
    <row r="21" spans="2:13" ht="15.75" customHeight="1" x14ac:dyDescent="0.25">
      <c r="B21" s="19">
        <v>18</v>
      </c>
      <c r="C21" s="22" t="s">
        <v>54</v>
      </c>
      <c r="D21" s="23" t="s">
        <v>55</v>
      </c>
      <c r="E21" s="14" t="s">
        <v>56</v>
      </c>
      <c r="F21" s="24">
        <v>49327205.909999996</v>
      </c>
      <c r="G21" s="24">
        <v>25176856.170000002</v>
      </c>
      <c r="H21" s="24">
        <f t="shared" si="2"/>
        <v>74504062.079999998</v>
      </c>
      <c r="I21" s="11">
        <v>48087836.625132449</v>
      </c>
      <c r="J21" s="11">
        <v>24544275.798763119</v>
      </c>
      <c r="K21" s="24">
        <f t="shared" si="3"/>
        <v>72632112.423895568</v>
      </c>
      <c r="M21" s="15"/>
    </row>
    <row r="22" spans="2:13" ht="31.5" x14ac:dyDescent="0.25">
      <c r="B22" s="19">
        <v>19</v>
      </c>
      <c r="C22" s="9" t="s">
        <v>57</v>
      </c>
      <c r="D22" s="5" t="s">
        <v>58</v>
      </c>
      <c r="E22" s="14" t="s">
        <v>59</v>
      </c>
      <c r="F22" s="10">
        <v>72898829.450000003</v>
      </c>
      <c r="G22" s="10">
        <v>20506266.685228683</v>
      </c>
      <c r="H22" s="11">
        <f t="shared" ref="H22:H29" si="4">G22+F22</f>
        <v>93405096.135228693</v>
      </c>
      <c r="I22" s="11">
        <v>71067212.019895136</v>
      </c>
      <c r="J22" s="11">
        <v>19991037.074953459</v>
      </c>
      <c r="K22" s="11">
        <f t="shared" si="3"/>
        <v>91058249.094848603</v>
      </c>
      <c r="M22" s="15"/>
    </row>
    <row r="23" spans="2:13" ht="31.5" x14ac:dyDescent="0.25">
      <c r="B23" s="19">
        <v>20</v>
      </c>
      <c r="C23" s="9" t="s">
        <v>60</v>
      </c>
      <c r="D23" s="5" t="s">
        <v>61</v>
      </c>
      <c r="E23" s="14" t="s">
        <v>62</v>
      </c>
      <c r="F23" s="10">
        <v>17945905.98</v>
      </c>
      <c r="G23" s="10">
        <v>6178927.7100485796</v>
      </c>
      <c r="H23" s="11">
        <f t="shared" si="4"/>
        <v>24124833.690048579</v>
      </c>
      <c r="I23" s="11">
        <v>17495006.638542999</v>
      </c>
      <c r="J23" s="11">
        <v>6023679.2406496936</v>
      </c>
      <c r="K23" s="11">
        <f t="shared" si="3"/>
        <v>23518685.879192691</v>
      </c>
      <c r="M23" s="15"/>
    </row>
    <row r="24" spans="2:13" ht="31.5" x14ac:dyDescent="0.25">
      <c r="B24" s="19">
        <v>21</v>
      </c>
      <c r="C24" s="9" t="s">
        <v>63</v>
      </c>
      <c r="D24" s="5" t="s">
        <v>64</v>
      </c>
      <c r="E24" s="14" t="s">
        <v>65</v>
      </c>
      <c r="F24" s="10">
        <v>14962171.16</v>
      </c>
      <c r="G24" s="10">
        <v>5965974.7340064887</v>
      </c>
      <c r="H24" s="11">
        <f t="shared" si="4"/>
        <v>20928145.894006491</v>
      </c>
      <c r="I24" s="11">
        <v>14586239.561432084</v>
      </c>
      <c r="J24" s="11">
        <v>5816076.8084456064</v>
      </c>
      <c r="K24" s="11">
        <f t="shared" si="3"/>
        <v>20402316.369877689</v>
      </c>
      <c r="M24" s="15"/>
    </row>
    <row r="25" spans="2:13" ht="31.5" x14ac:dyDescent="0.25">
      <c r="B25" s="19">
        <v>22</v>
      </c>
      <c r="C25" s="9" t="s">
        <v>66</v>
      </c>
      <c r="D25" s="5" t="s">
        <v>67</v>
      </c>
      <c r="E25" s="14" t="s">
        <v>68</v>
      </c>
      <c r="F25" s="10">
        <v>168506924.09999999</v>
      </c>
      <c r="G25" s="10">
        <v>50989183.609999999</v>
      </c>
      <c r="H25" s="11">
        <f t="shared" si="4"/>
        <v>219496107.70999998</v>
      </c>
      <c r="I25" s="11">
        <v>164273108.25407329</v>
      </c>
      <c r="J25" s="11">
        <v>49708056.352518454</v>
      </c>
      <c r="K25" s="11">
        <f t="shared" si="3"/>
        <v>213981164.60659176</v>
      </c>
      <c r="M25" s="15"/>
    </row>
    <row r="26" spans="2:13" ht="31.5" x14ac:dyDescent="0.25">
      <c r="B26" s="19">
        <v>23</v>
      </c>
      <c r="C26" s="9" t="s">
        <v>69</v>
      </c>
      <c r="D26" s="5" t="s">
        <v>70</v>
      </c>
      <c r="E26" s="14" t="s">
        <v>71</v>
      </c>
      <c r="F26" s="10">
        <v>14338288.560000001</v>
      </c>
      <c r="G26" s="10">
        <v>7524725.7400000002</v>
      </c>
      <c r="H26" s="11">
        <f t="shared" si="4"/>
        <v>21863014.300000001</v>
      </c>
      <c r="I26" s="11">
        <v>13978032.305647083</v>
      </c>
      <c r="J26" s="11">
        <v>7335663.4611386387</v>
      </c>
      <c r="K26" s="11">
        <f t="shared" si="3"/>
        <v>21313695.766785722</v>
      </c>
      <c r="M26" s="15"/>
    </row>
    <row r="27" spans="2:13" ht="31.5" x14ac:dyDescent="0.25">
      <c r="B27" s="19">
        <v>24</v>
      </c>
      <c r="C27" s="9" t="s">
        <v>72</v>
      </c>
      <c r="D27" s="5" t="s">
        <v>73</v>
      </c>
      <c r="E27" s="14" t="s">
        <v>74</v>
      </c>
      <c r="F27" s="10">
        <v>205032038.66999999</v>
      </c>
      <c r="G27" s="10">
        <v>44957618.619999997</v>
      </c>
      <c r="H27" s="11">
        <f t="shared" si="4"/>
        <v>249989657.28999999</v>
      </c>
      <c r="I27" s="11">
        <v>199880512.1147556</v>
      </c>
      <c r="J27" s="11">
        <v>43828037.274158522</v>
      </c>
      <c r="K27" s="11">
        <f t="shared" si="3"/>
        <v>243708549.38891411</v>
      </c>
      <c r="M27" s="15"/>
    </row>
    <row r="28" spans="2:13" ht="31.5" x14ac:dyDescent="0.25">
      <c r="B28" s="19">
        <v>25</v>
      </c>
      <c r="C28" s="9" t="s">
        <v>75</v>
      </c>
      <c r="D28" s="5" t="s">
        <v>76</v>
      </c>
      <c r="E28" s="14" t="s">
        <v>77</v>
      </c>
      <c r="F28" s="10">
        <v>2936417.53</v>
      </c>
      <c r="G28" s="10">
        <v>1983741.3</v>
      </c>
      <c r="H28" s="11">
        <f t="shared" si="4"/>
        <v>4920158.83</v>
      </c>
      <c r="I28" s="11">
        <v>2862638.6563117406</v>
      </c>
      <c r="J28" s="11">
        <v>1933898.86536405</v>
      </c>
      <c r="K28" s="11">
        <f t="shared" si="3"/>
        <v>4796537.5216757907</v>
      </c>
      <c r="M28" s="15"/>
    </row>
    <row r="29" spans="2:13" ht="31.5" x14ac:dyDescent="0.25">
      <c r="B29" s="19">
        <v>26</v>
      </c>
      <c r="C29" s="9" t="s">
        <v>78</v>
      </c>
      <c r="D29" s="5" t="s">
        <v>79</v>
      </c>
      <c r="E29" s="14" t="s">
        <v>80</v>
      </c>
      <c r="F29" s="10">
        <v>14131183.49</v>
      </c>
      <c r="G29" s="10">
        <v>30962665.48</v>
      </c>
      <c r="H29" s="11">
        <f t="shared" si="4"/>
        <v>45093848.969999999</v>
      </c>
      <c r="I29" s="11">
        <v>13776130.848091027</v>
      </c>
      <c r="J29" s="11">
        <v>30184713.924350236</v>
      </c>
      <c r="K29" s="11">
        <f t="shared" si="3"/>
        <v>43960844.772441261</v>
      </c>
      <c r="M29" s="15"/>
    </row>
    <row r="30" spans="2:13" x14ac:dyDescent="0.25">
      <c r="B30" s="19">
        <v>27</v>
      </c>
      <c r="C30" s="9"/>
      <c r="D30" s="5"/>
      <c r="E30" s="14"/>
      <c r="F30" s="10">
        <f t="shared" ref="F30:K30" si="5">SUM(F5:F29)</f>
        <v>1151092625.2136939</v>
      </c>
      <c r="G30" s="10">
        <f t="shared" si="5"/>
        <v>815077138.39666998</v>
      </c>
      <c r="H30" s="11">
        <f t="shared" si="5"/>
        <v>1966169763.6103642</v>
      </c>
      <c r="I30" s="24">
        <f>SUM(I5:I29)</f>
        <v>1122170880.7643864</v>
      </c>
      <c r="J30" s="24">
        <f>SUM(J5:J29)</f>
        <v>794597941.33917415</v>
      </c>
      <c r="K30" s="11">
        <f t="shared" si="5"/>
        <v>1916768822.1035602</v>
      </c>
    </row>
    <row r="31" spans="2:13" s="16" customFormat="1" x14ac:dyDescent="0.2">
      <c r="B31" s="19">
        <v>28</v>
      </c>
      <c r="C31" s="34" t="s">
        <v>81</v>
      </c>
      <c r="D31" s="34"/>
      <c r="E31" s="34"/>
      <c r="F31" s="30">
        <f>F30+G30</f>
        <v>1966169763.610364</v>
      </c>
      <c r="G31" s="31"/>
      <c r="H31" s="32"/>
      <c r="I31" s="30">
        <f>I30+J30</f>
        <v>1916768822.1035604</v>
      </c>
      <c r="J31" s="31"/>
      <c r="K31" s="32"/>
      <c r="L31" s="21"/>
    </row>
    <row r="34" spans="6:11" x14ac:dyDescent="0.25">
      <c r="F34" s="18"/>
      <c r="G34" s="17">
        <f>G48/F31</f>
        <v>0.9748745289338131</v>
      </c>
      <c r="H34" s="26">
        <v>0.9748745289338131</v>
      </c>
      <c r="I34" s="18"/>
      <c r="J34" s="18"/>
      <c r="K34" s="26"/>
    </row>
    <row r="36" spans="6:11" x14ac:dyDescent="0.25">
      <c r="H36" s="4">
        <f>F31*H34</f>
        <v>1916768822.1035602</v>
      </c>
    </row>
    <row r="40" spans="6:11" x14ac:dyDescent="0.25">
      <c r="H40" s="26"/>
      <c r="I40" s="18"/>
      <c r="J40" s="18"/>
      <c r="K40" s="26"/>
    </row>
    <row r="41" spans="6:11" x14ac:dyDescent="0.25">
      <c r="H41" s="26"/>
      <c r="I41" s="18"/>
      <c r="J41" s="18"/>
      <c r="K41" s="26"/>
    </row>
    <row r="42" spans="6:11" x14ac:dyDescent="0.25">
      <c r="H42" s="26"/>
      <c r="I42" s="18"/>
      <c r="J42" s="18"/>
      <c r="K42" s="26"/>
    </row>
    <row r="48" spans="6:11" x14ac:dyDescent="0.25">
      <c r="F48" s="36" t="s">
        <v>86</v>
      </c>
      <c r="G48" s="38">
        <v>1916768822.1035602</v>
      </c>
      <c r="H48" s="26"/>
      <c r="I48" s="18"/>
      <c r="J48" s="18"/>
      <c r="K48" s="26"/>
    </row>
    <row r="49" spans="6:11" x14ac:dyDescent="0.25">
      <c r="F49" s="36" t="s">
        <v>83</v>
      </c>
      <c r="G49" s="38">
        <v>57503064.663106807</v>
      </c>
      <c r="H49" s="26"/>
      <c r="I49" s="18"/>
      <c r="J49" s="18"/>
      <c r="K49" s="26"/>
    </row>
    <row r="50" spans="6:11" ht="36" x14ac:dyDescent="0.25">
      <c r="F50" s="37" t="s">
        <v>84</v>
      </c>
      <c r="G50" s="39">
        <f>G51/1.2</f>
        <v>1974271886.7666671</v>
      </c>
      <c r="H50" s="26"/>
      <c r="I50" s="18"/>
      <c r="J50" s="18"/>
      <c r="K50" s="26"/>
    </row>
    <row r="51" spans="6:11" x14ac:dyDescent="0.25">
      <c r="F51" s="37" t="s">
        <v>85</v>
      </c>
      <c r="G51" s="39">
        <v>2369126264.1200004</v>
      </c>
    </row>
  </sheetData>
  <mergeCells count="6">
    <mergeCell ref="I31:K31"/>
    <mergeCell ref="I2:K2"/>
    <mergeCell ref="C31:E31"/>
    <mergeCell ref="F31:H31"/>
    <mergeCell ref="C1:E1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1" sqref="S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2025-05-28T14:41:38Z</dcterms:created>
  <dcterms:modified xsi:type="dcterms:W3CDTF">2025-06-04T09:03:29Z</dcterms:modified>
</cp:coreProperties>
</file>