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75" windowHeight="122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6" i="1" l="1"/>
  <c r="C7" i="1"/>
  <c r="C8" i="1"/>
  <c r="C9" i="1"/>
  <c r="C12" i="1"/>
  <c r="C13" i="1"/>
  <c r="C14" i="1"/>
  <c r="C15" i="1"/>
  <c r="C16" i="1"/>
  <c r="C18" i="1"/>
  <c r="C19" i="1"/>
  <c r="C20" i="1"/>
  <c r="C21" i="1"/>
  <c r="C23" i="1"/>
  <c r="C26" i="1" l="1"/>
</calcChain>
</file>

<file path=xl/sharedStrings.xml><?xml version="1.0" encoding="utf-8"?>
<sst xmlns="http://schemas.openxmlformats.org/spreadsheetml/2006/main" count="85" uniqueCount="50">
  <si>
    <t>ИТОГИ:</t>
  </si>
  <si>
    <t>НДС 20%</t>
  </si>
  <si>
    <t>Всего с НДС</t>
  </si>
  <si>
    <t xml:space="preserve">Объект строительства
</t>
  </si>
  <si>
    <r>
      <rPr>
        <b/>
        <sz val="12"/>
        <color theme="1"/>
        <rFont val="Times New Roman"/>
        <family val="1"/>
        <charset val="204"/>
      </rPr>
      <t xml:space="preserve">Пересыпная станция №1 </t>
    </r>
    <r>
      <rPr>
        <sz val="12"/>
        <color theme="1"/>
        <rFont val="Times New Roman"/>
        <family val="1"/>
        <charset val="204"/>
      </rPr>
      <t xml:space="preserve">
1632-2021-2.2.1-КМ </t>
    </r>
  </si>
  <si>
    <r>
      <rPr>
        <b/>
        <sz val="12"/>
        <color theme="1"/>
        <rFont val="Times New Roman"/>
        <family val="1"/>
        <charset val="204"/>
      </rPr>
      <t>Пересыпная станция №5</t>
    </r>
    <r>
      <rPr>
        <sz val="12"/>
        <color theme="1"/>
        <rFont val="Times New Roman"/>
        <family val="1"/>
        <charset val="204"/>
      </rPr>
      <t xml:space="preserve">
1632-2021-2.2.5,2.1.6,2.1.13-КМ</t>
    </r>
  </si>
  <si>
    <r>
      <rPr>
        <b/>
        <sz val="12"/>
        <color theme="1"/>
        <rFont val="Times New Roman"/>
        <family val="1"/>
        <charset val="204"/>
      </rPr>
      <t>Пересыпная станция №6</t>
    </r>
    <r>
      <rPr>
        <sz val="12"/>
        <color theme="1"/>
        <rFont val="Times New Roman"/>
        <family val="1"/>
        <charset val="204"/>
      </rPr>
      <t xml:space="preserve">
1632-2021-2.2.6-КМ </t>
    </r>
  </si>
  <si>
    <r>
      <rPr>
        <b/>
        <sz val="12"/>
        <color theme="1"/>
        <rFont val="Times New Roman"/>
        <family val="1"/>
        <charset val="204"/>
      </rPr>
      <t>Станция разгрузки вагонов.  Здание трансбордера. Основные конструкции.</t>
    </r>
    <r>
      <rPr>
        <sz val="12"/>
        <color theme="1"/>
        <rFont val="Times New Roman"/>
        <family val="1"/>
        <charset val="204"/>
      </rPr>
      <t xml:space="preserve">
1632-2021-1.1, 1.2-КМ1 </t>
    </r>
  </si>
  <si>
    <r>
      <rPr>
        <b/>
        <sz val="12"/>
        <color theme="1"/>
        <rFont val="Times New Roman"/>
        <family val="1"/>
        <charset val="204"/>
      </rPr>
      <t>Станция разгрузки вагонов.  Здание трансбордера. Второстепенные конструкции</t>
    </r>
    <r>
      <rPr>
        <sz val="12"/>
        <color theme="1"/>
        <rFont val="Times New Roman"/>
        <family val="1"/>
        <charset val="204"/>
      </rPr>
      <t xml:space="preserve">
1632-2021-1.1, 1.2-КМ2 </t>
    </r>
  </si>
  <si>
    <r>
      <rPr>
        <b/>
        <sz val="12"/>
        <color theme="1"/>
        <rFont val="Times New Roman"/>
        <family val="1"/>
        <charset val="204"/>
      </rPr>
      <t xml:space="preserve">Станция разгрузки вагонов. Здание трансбордера.  Этажерка аспирационной установки </t>
    </r>
    <r>
      <rPr>
        <sz val="12"/>
        <color theme="1"/>
        <rFont val="Times New Roman"/>
        <family val="1"/>
        <charset val="204"/>
      </rPr>
      <t xml:space="preserve">
1632-2021-1.1, 1.2-КМ3 </t>
    </r>
  </si>
  <si>
    <r>
      <rPr>
        <b/>
        <sz val="12"/>
        <color theme="1"/>
        <rFont val="Times New Roman"/>
        <family val="1"/>
        <charset val="204"/>
      </rPr>
      <t>Конвейерная галерея 6</t>
    </r>
    <r>
      <rPr>
        <sz val="12"/>
        <color theme="1"/>
        <rFont val="Times New Roman"/>
        <family val="1"/>
        <charset val="204"/>
      </rPr>
      <t xml:space="preserve">
1632-2021-2.2.5,2.1.6,2.1.13-КМ изм.3
1632-2021-2.2.4,2.1.6-КМ </t>
    </r>
  </si>
  <si>
    <r>
      <rPr>
        <b/>
        <sz val="12"/>
        <color theme="1"/>
        <rFont val="Times New Roman"/>
        <family val="1"/>
        <charset val="204"/>
      </rPr>
      <t>Конвейерная галерея №11</t>
    </r>
    <r>
      <rPr>
        <sz val="12"/>
        <color theme="1"/>
        <rFont val="Times New Roman"/>
        <family val="1"/>
        <charset val="204"/>
      </rPr>
      <t xml:space="preserve">
1632-2021-2.1.11</t>
    </r>
  </si>
  <si>
    <r>
      <rPr>
        <b/>
        <sz val="12"/>
        <color theme="1"/>
        <rFont val="Times New Roman"/>
        <family val="1"/>
        <charset val="204"/>
      </rPr>
      <t>Конвейерная галерея №12</t>
    </r>
    <r>
      <rPr>
        <sz val="12"/>
        <color theme="1"/>
        <rFont val="Times New Roman"/>
        <family val="1"/>
        <charset val="204"/>
      </rPr>
      <t xml:space="preserve">
1632-2021-2.1.12 </t>
    </r>
  </si>
  <si>
    <r>
      <rPr>
        <b/>
        <sz val="12"/>
        <color theme="1"/>
        <rFont val="Times New Roman"/>
        <family val="1"/>
        <charset val="204"/>
      </rPr>
      <t>Конвейерная галерея №13</t>
    </r>
    <r>
      <rPr>
        <sz val="12"/>
        <color theme="1"/>
        <rFont val="Times New Roman"/>
        <family val="1"/>
        <charset val="204"/>
      </rPr>
      <t xml:space="preserve">
1632-2021-2.2.5,2.1.6,2.1.13-КМ </t>
    </r>
  </si>
  <si>
    <r>
      <rPr>
        <b/>
        <sz val="12"/>
        <color theme="1"/>
        <rFont val="Times New Roman"/>
        <family val="1"/>
        <charset val="204"/>
      </rPr>
      <t xml:space="preserve">Приводная станция </t>
    </r>
    <r>
      <rPr>
        <sz val="12"/>
        <color theme="1"/>
        <rFont val="Times New Roman"/>
        <family val="1"/>
        <charset val="204"/>
      </rPr>
      <t xml:space="preserve">
1632-2021-2.2.7-КМ</t>
    </r>
  </si>
  <si>
    <r>
      <rPr>
        <b/>
        <sz val="12"/>
        <color theme="1"/>
        <rFont val="Times New Roman"/>
        <family val="1"/>
        <charset val="204"/>
      </rPr>
      <t xml:space="preserve">Кр.склад №1. Приводная башня </t>
    </r>
    <r>
      <rPr>
        <sz val="12"/>
        <color theme="1"/>
        <rFont val="Times New Roman"/>
        <family val="1"/>
        <charset val="204"/>
      </rPr>
      <t xml:space="preserve">
1632-2021-3.1-КМ1 </t>
    </r>
  </si>
  <si>
    <r>
      <rPr>
        <b/>
        <sz val="12"/>
        <color theme="1"/>
        <rFont val="Times New Roman"/>
        <family val="1"/>
        <charset val="204"/>
      </rPr>
      <t>Кр.склад №1. Приемная башня</t>
    </r>
    <r>
      <rPr>
        <sz val="12"/>
        <color theme="1"/>
        <rFont val="Times New Roman"/>
        <family val="1"/>
        <charset val="204"/>
      </rPr>
      <t xml:space="preserve">
1632-2021-3.1-КМ2 </t>
    </r>
  </si>
  <si>
    <r>
      <rPr>
        <b/>
        <sz val="12"/>
        <color theme="1"/>
        <rFont val="Times New Roman"/>
        <family val="1"/>
        <charset val="204"/>
      </rPr>
      <t xml:space="preserve">Кр.склад №1. Пристроенные помещения </t>
    </r>
    <r>
      <rPr>
        <sz val="12"/>
        <color theme="1"/>
        <rFont val="Times New Roman"/>
        <family val="1"/>
        <charset val="204"/>
      </rPr>
      <t xml:space="preserve">
1632-2021-3.1-КМ3</t>
    </r>
  </si>
  <si>
    <r>
      <rPr>
        <b/>
        <sz val="12"/>
        <color theme="1"/>
        <rFont val="Times New Roman"/>
        <family val="1"/>
        <charset val="204"/>
      </rPr>
      <t>Кр.склад №1. Пожарные лестницы</t>
    </r>
    <r>
      <rPr>
        <sz val="12"/>
        <color theme="1"/>
        <rFont val="Times New Roman"/>
        <family val="1"/>
        <charset val="204"/>
      </rPr>
      <t xml:space="preserve">
1632-2021-3.1-КМ4 </t>
    </r>
  </si>
  <si>
    <r>
      <rPr>
        <b/>
        <sz val="12"/>
        <color theme="1"/>
        <rFont val="Times New Roman"/>
        <family val="1"/>
        <charset val="204"/>
      </rPr>
      <t xml:space="preserve">Кр.склад №1. Площадки и лестница кливленд-каскада </t>
    </r>
    <r>
      <rPr>
        <sz val="12"/>
        <color theme="1"/>
        <rFont val="Times New Roman"/>
        <family val="1"/>
        <charset val="204"/>
      </rPr>
      <t xml:space="preserve">
1632-2021-3.1-КМ6 </t>
    </r>
  </si>
  <si>
    <r>
      <rPr>
        <b/>
        <sz val="12"/>
        <color theme="1"/>
        <rFont val="Times New Roman"/>
        <family val="1"/>
        <charset val="204"/>
      </rPr>
      <t>Кр.склад №2. Приводная башня</t>
    </r>
    <r>
      <rPr>
        <sz val="12"/>
        <color theme="1"/>
        <rFont val="Times New Roman"/>
        <family val="1"/>
        <charset val="204"/>
      </rPr>
      <t xml:space="preserve">
1632-2021-3.2-КМ1 </t>
    </r>
  </si>
  <si>
    <r>
      <rPr>
        <b/>
        <sz val="12"/>
        <color theme="1"/>
        <rFont val="Times New Roman"/>
        <family val="1"/>
        <charset val="204"/>
      </rPr>
      <t>Кр.склад №2. Приемная башня</t>
    </r>
    <r>
      <rPr>
        <sz val="12"/>
        <color theme="1"/>
        <rFont val="Times New Roman"/>
        <family val="1"/>
        <charset val="204"/>
      </rPr>
      <t xml:space="preserve">
1632-2021-3.2-КМ2 </t>
    </r>
  </si>
  <si>
    <r>
      <rPr>
        <b/>
        <sz val="12"/>
        <color theme="1"/>
        <rFont val="Times New Roman"/>
        <family val="1"/>
        <charset val="204"/>
      </rPr>
      <t>Купольный склад. Электропомещение</t>
    </r>
    <r>
      <rPr>
        <sz val="12"/>
        <color theme="1"/>
        <rFont val="Times New Roman"/>
        <family val="1"/>
        <charset val="204"/>
      </rPr>
      <t xml:space="preserve">. 
1632-2021-3.3.9-КМ </t>
    </r>
  </si>
  <si>
    <r>
      <rPr>
        <b/>
        <sz val="12"/>
        <color theme="1"/>
        <rFont val="Times New Roman"/>
        <family val="1"/>
        <charset val="204"/>
      </rPr>
      <t>Кр.склад №2. Пристроенные помещения</t>
    </r>
    <r>
      <rPr>
        <sz val="12"/>
        <color theme="1"/>
        <rFont val="Times New Roman"/>
        <family val="1"/>
        <charset val="204"/>
      </rPr>
      <t xml:space="preserve">
1632-2021-3.2-КМ3 </t>
    </r>
  </si>
  <si>
    <t>Масса, в т</t>
  </si>
  <si>
    <t>Дата начала работ</t>
  </si>
  <si>
    <t>не более 60 календарных дней</t>
  </si>
  <si>
    <t>Срок выполнения работ</t>
  </si>
  <si>
    <t>не более 45 календарных дней</t>
  </si>
  <si>
    <t>не более 30 календарных дней</t>
  </si>
  <si>
    <t xml:space="preserve">с 01.10.25 </t>
  </si>
  <si>
    <t>не более 20 календарных дней</t>
  </si>
  <si>
    <t>не более 15 календарных дней</t>
  </si>
  <si>
    <t>не более 10 календарных дней</t>
  </si>
  <si>
    <t xml:space="preserve">с 01.11.25 </t>
  </si>
  <si>
    <t>с 01.09.2025</t>
  </si>
  <si>
    <t>с 01.08.2025</t>
  </si>
  <si>
    <t>с 01.07.2025</t>
  </si>
  <si>
    <t>с 15.08.2025</t>
  </si>
  <si>
    <t>№№</t>
  </si>
  <si>
    <t>Металл на площадке - нужно проверять, часть металла в черне, по метизам не понятно</t>
  </si>
  <si>
    <t>металл на изготовлении, потом ещё покраска</t>
  </si>
  <si>
    <t>металл на площадке, по метизам вопрос</t>
  </si>
  <si>
    <t>металл ещё не изготавливали</t>
  </si>
  <si>
    <t>металл на площадке и даже в работе у компании ССК (смонтировано 10тна сегодня)</t>
  </si>
  <si>
    <t>на площадке но не полный объем</t>
  </si>
  <si>
    <t>металл на площадке, но в черне</t>
  </si>
  <si>
    <t>металл ещё не изготавливался</t>
  </si>
  <si>
    <t>металл на площадке</t>
  </si>
  <si>
    <t>текущий статус по металлу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</si>
</sst>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0" applyFont="1" applyAlignment="1"/>
    <xf numFmtId="4" fontId="8" fillId="0" borderId="2" xfId="0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/>
    <xf numFmtId="4" fontId="6" fillId="0" borderId="0" xfId="0" applyNumberFormat="1" applyFo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0"/>
  <sheetViews>
    <sheetView tabSelected="1" topLeftCell="A10" zoomScale="85" zoomScaleNormal="85" workbookViewId="0">
      <selection activeCell="A5" sqref="A5:F26"/>
    </sheetView>
  </sheetViews>
  <sheetFormatPr defaultRowHeight="15" x14ac:dyDescent="0.25"/>
  <cols>
    <col min="1" max="1" width="6.7109375" style="19" customWidth="1"/>
    <col min="2" max="2" width="46.5703125" style="19" customWidth="1"/>
    <col min="3" max="3" width="16.7109375" style="19" customWidth="1"/>
    <col min="4" max="4" width="19.140625" style="19" customWidth="1"/>
    <col min="5" max="5" width="22.85546875" style="19" customWidth="1"/>
    <col min="6" max="6" width="90" style="18" bestFit="1" customWidth="1"/>
    <col min="7" max="16384" width="9.140625" style="19"/>
  </cols>
  <sheetData>
    <row r="2" spans="1:7" ht="15.75" customHeight="1" x14ac:dyDescent="0.3">
      <c r="B2" s="8"/>
      <c r="C2" s="8"/>
      <c r="D2" s="8"/>
      <c r="E2" s="8"/>
    </row>
    <row r="3" spans="1:7" ht="15.75" customHeight="1" x14ac:dyDescent="0.3">
      <c r="B3" s="5"/>
      <c r="C3" s="7"/>
      <c r="D3" s="7"/>
    </row>
    <row r="4" spans="1:7" ht="15.75" customHeight="1" x14ac:dyDescent="0.3">
      <c r="B4" s="9"/>
      <c r="C4" s="9"/>
      <c r="D4" s="9"/>
    </row>
    <row r="5" spans="1:7" ht="39" customHeight="1" x14ac:dyDescent="0.25">
      <c r="A5" s="20" t="s">
        <v>39</v>
      </c>
      <c r="B5" s="12" t="s">
        <v>3</v>
      </c>
      <c r="C5" s="12" t="s">
        <v>24</v>
      </c>
      <c r="D5" s="12" t="s">
        <v>25</v>
      </c>
      <c r="E5" s="12" t="s">
        <v>27</v>
      </c>
      <c r="F5" s="12" t="s">
        <v>49</v>
      </c>
    </row>
    <row r="6" spans="1:7" ht="31.5" customHeight="1" x14ac:dyDescent="0.25">
      <c r="A6" s="20">
        <v>1</v>
      </c>
      <c r="B6" s="13" t="s">
        <v>4</v>
      </c>
      <c r="C6" s="1">
        <f>133.3</f>
        <v>133.30000000000001</v>
      </c>
      <c r="D6" s="21">
        <v>45870</v>
      </c>
      <c r="E6" s="22" t="s">
        <v>28</v>
      </c>
      <c r="F6" s="25" t="s">
        <v>40</v>
      </c>
    </row>
    <row r="7" spans="1:7" ht="33" customHeight="1" x14ac:dyDescent="0.25">
      <c r="A7" s="20">
        <v>2</v>
      </c>
      <c r="B7" s="13" t="s">
        <v>5</v>
      </c>
      <c r="C7" s="4">
        <f>219.8</f>
        <v>219.8</v>
      </c>
      <c r="D7" s="21">
        <v>45870</v>
      </c>
      <c r="E7" s="22" t="s">
        <v>28</v>
      </c>
      <c r="F7" s="11" t="s">
        <v>41</v>
      </c>
      <c r="G7" s="23"/>
    </row>
    <row r="8" spans="1:7" ht="30.75" customHeight="1" x14ac:dyDescent="0.25">
      <c r="A8" s="20">
        <v>3</v>
      </c>
      <c r="B8" s="13" t="s">
        <v>6</v>
      </c>
      <c r="C8" s="1">
        <f>77.8</f>
        <v>77.8</v>
      </c>
      <c r="D8" s="21" t="s">
        <v>35</v>
      </c>
      <c r="E8" s="22" t="s">
        <v>29</v>
      </c>
      <c r="F8" s="25"/>
    </row>
    <row r="9" spans="1:7" ht="48.75" customHeight="1" x14ac:dyDescent="0.25">
      <c r="A9" s="20">
        <v>4</v>
      </c>
      <c r="B9" s="13" t="s">
        <v>7</v>
      </c>
      <c r="C9" s="1">
        <f>375.4</f>
        <v>375.4</v>
      </c>
      <c r="D9" s="21" t="s">
        <v>36</v>
      </c>
      <c r="E9" s="22" t="s">
        <v>26</v>
      </c>
      <c r="F9" s="25" t="s">
        <v>42</v>
      </c>
    </row>
    <row r="10" spans="1:7" ht="63.75" customHeight="1" x14ac:dyDescent="0.25">
      <c r="A10" s="20">
        <v>5</v>
      </c>
      <c r="B10" s="13" t="s">
        <v>8</v>
      </c>
      <c r="C10" s="1">
        <v>42.8</v>
      </c>
      <c r="D10" s="21" t="s">
        <v>35</v>
      </c>
      <c r="E10" s="22" t="s">
        <v>29</v>
      </c>
      <c r="F10" s="25" t="s">
        <v>42</v>
      </c>
    </row>
    <row r="11" spans="1:7" ht="63" customHeight="1" x14ac:dyDescent="0.25">
      <c r="A11" s="20">
        <v>6</v>
      </c>
      <c r="B11" s="14" t="s">
        <v>9</v>
      </c>
      <c r="C11" s="2">
        <v>94.4</v>
      </c>
      <c r="D11" s="21" t="s">
        <v>35</v>
      </c>
      <c r="E11" s="22" t="s">
        <v>29</v>
      </c>
      <c r="F11" s="25" t="s">
        <v>42</v>
      </c>
    </row>
    <row r="12" spans="1:7" ht="48" customHeight="1" x14ac:dyDescent="0.25">
      <c r="A12" s="20">
        <v>7</v>
      </c>
      <c r="B12" s="13" t="s">
        <v>10</v>
      </c>
      <c r="C12" s="1">
        <f>54.2+157.8</f>
        <v>212</v>
      </c>
      <c r="D12" s="21" t="s">
        <v>36</v>
      </c>
      <c r="E12" s="22" t="s">
        <v>28</v>
      </c>
      <c r="F12" s="25" t="s">
        <v>41</v>
      </c>
      <c r="G12" s="10"/>
    </row>
    <row r="13" spans="1:7" ht="30" customHeight="1" x14ac:dyDescent="0.25">
      <c r="A13" s="20">
        <v>8</v>
      </c>
      <c r="B13" s="13" t="s">
        <v>11</v>
      </c>
      <c r="C13" s="1">
        <f>144.8</f>
        <v>144.80000000000001</v>
      </c>
      <c r="D13" s="22" t="s">
        <v>30</v>
      </c>
      <c r="E13" s="22" t="s">
        <v>29</v>
      </c>
      <c r="F13" s="25" t="s">
        <v>41</v>
      </c>
    </row>
    <row r="14" spans="1:7" ht="31.5" x14ac:dyDescent="0.25">
      <c r="A14" s="20">
        <v>9</v>
      </c>
      <c r="B14" s="13" t="s">
        <v>12</v>
      </c>
      <c r="C14" s="1">
        <f>89.4</f>
        <v>89.4</v>
      </c>
      <c r="D14" s="22" t="s">
        <v>30</v>
      </c>
      <c r="E14" s="22" t="s">
        <v>29</v>
      </c>
      <c r="F14" s="25" t="s">
        <v>41</v>
      </c>
    </row>
    <row r="15" spans="1:7" ht="34.5" customHeight="1" x14ac:dyDescent="0.25">
      <c r="A15" s="20">
        <v>10</v>
      </c>
      <c r="B15" s="13" t="s">
        <v>13</v>
      </c>
      <c r="C15" s="1">
        <f>25.6</f>
        <v>25.6</v>
      </c>
      <c r="D15" s="21" t="s">
        <v>38</v>
      </c>
      <c r="E15" s="22" t="s">
        <v>31</v>
      </c>
      <c r="F15" s="25" t="s">
        <v>41</v>
      </c>
      <c r="G15" s="23"/>
    </row>
    <row r="16" spans="1:7" ht="34.5" customHeight="1" x14ac:dyDescent="0.25">
      <c r="A16" s="20">
        <v>11</v>
      </c>
      <c r="B16" s="13" t="s">
        <v>14</v>
      </c>
      <c r="C16" s="1">
        <f>87.1</f>
        <v>87.1</v>
      </c>
      <c r="D16" s="21" t="s">
        <v>35</v>
      </c>
      <c r="E16" s="22" t="s">
        <v>28</v>
      </c>
      <c r="F16" s="25" t="s">
        <v>43</v>
      </c>
    </row>
    <row r="17" spans="1:6" ht="33" customHeight="1" x14ac:dyDescent="0.25">
      <c r="A17" s="20">
        <v>12</v>
      </c>
      <c r="B17" s="13" t="s">
        <v>15</v>
      </c>
      <c r="C17" s="2">
        <f>122.44</f>
        <v>122.44</v>
      </c>
      <c r="D17" s="21" t="s">
        <v>37</v>
      </c>
      <c r="E17" s="22" t="s">
        <v>29</v>
      </c>
      <c r="F17" s="26" t="s">
        <v>44</v>
      </c>
    </row>
    <row r="18" spans="1:6" ht="30" customHeight="1" x14ac:dyDescent="0.25">
      <c r="A18" s="20">
        <v>13</v>
      </c>
      <c r="B18" s="13" t="s">
        <v>16</v>
      </c>
      <c r="C18" s="2">
        <f>102.01</f>
        <v>102.01</v>
      </c>
      <c r="D18" s="21" t="s">
        <v>37</v>
      </c>
      <c r="E18" s="22" t="s">
        <v>29</v>
      </c>
      <c r="F18" s="26"/>
    </row>
    <row r="19" spans="1:6" ht="30" customHeight="1" x14ac:dyDescent="0.25">
      <c r="A19" s="20">
        <v>14</v>
      </c>
      <c r="B19" s="13" t="s">
        <v>17</v>
      </c>
      <c r="C19" s="2">
        <f>43.587</f>
        <v>43.587000000000003</v>
      </c>
      <c r="D19" s="21" t="s">
        <v>36</v>
      </c>
      <c r="E19" s="22" t="s">
        <v>32</v>
      </c>
      <c r="F19" s="25" t="s">
        <v>45</v>
      </c>
    </row>
    <row r="20" spans="1:6" ht="30.75" customHeight="1" x14ac:dyDescent="0.25">
      <c r="A20" s="20">
        <v>15</v>
      </c>
      <c r="B20" s="13" t="s">
        <v>18</v>
      </c>
      <c r="C20" s="2">
        <f>179.125</f>
        <v>179.125</v>
      </c>
      <c r="D20" s="21" t="s">
        <v>35</v>
      </c>
      <c r="E20" s="22" t="s">
        <v>32</v>
      </c>
      <c r="F20" s="25" t="s">
        <v>46</v>
      </c>
    </row>
    <row r="21" spans="1:6" ht="50.25" customHeight="1" x14ac:dyDescent="0.25">
      <c r="A21" s="20">
        <v>16</v>
      </c>
      <c r="B21" s="15" t="s">
        <v>19</v>
      </c>
      <c r="C21" s="2">
        <f>46.192</f>
        <v>46.192</v>
      </c>
      <c r="D21" s="22" t="s">
        <v>30</v>
      </c>
      <c r="E21" s="22" t="s">
        <v>32</v>
      </c>
      <c r="F21" s="25" t="s">
        <v>47</v>
      </c>
    </row>
    <row r="22" spans="1:6" ht="36.75" customHeight="1" x14ac:dyDescent="0.25">
      <c r="A22" s="20">
        <v>17</v>
      </c>
      <c r="B22" s="16" t="s">
        <v>20</v>
      </c>
      <c r="C22" s="2">
        <v>123.735</v>
      </c>
      <c r="D22" s="22" t="s">
        <v>30</v>
      </c>
      <c r="E22" s="22" t="s">
        <v>29</v>
      </c>
      <c r="F22" s="25" t="s">
        <v>48</v>
      </c>
    </row>
    <row r="23" spans="1:6" ht="33.75" customHeight="1" x14ac:dyDescent="0.25">
      <c r="A23" s="20">
        <v>18</v>
      </c>
      <c r="B23" s="17" t="s">
        <v>21</v>
      </c>
      <c r="C23" s="2">
        <f>106.386</f>
        <v>106.386</v>
      </c>
      <c r="D23" s="22" t="s">
        <v>30</v>
      </c>
      <c r="E23" s="22" t="s">
        <v>29</v>
      </c>
      <c r="F23" s="25" t="s">
        <v>48</v>
      </c>
    </row>
    <row r="24" spans="1:6" ht="31.5" customHeight="1" x14ac:dyDescent="0.25">
      <c r="A24" s="20">
        <v>19</v>
      </c>
      <c r="B24" s="17" t="s">
        <v>22</v>
      </c>
      <c r="C24" s="2">
        <v>6</v>
      </c>
      <c r="D24" s="22" t="s">
        <v>34</v>
      </c>
      <c r="E24" s="22" t="s">
        <v>33</v>
      </c>
      <c r="F24" s="25" t="s">
        <v>47</v>
      </c>
    </row>
    <row r="25" spans="1:6" ht="33.75" customHeight="1" x14ac:dyDescent="0.25">
      <c r="A25" s="20">
        <v>20</v>
      </c>
      <c r="B25" s="17" t="s">
        <v>23</v>
      </c>
      <c r="C25" s="2">
        <v>40.695</v>
      </c>
      <c r="D25" s="22" t="s">
        <v>34</v>
      </c>
      <c r="E25" s="22" t="s">
        <v>32</v>
      </c>
      <c r="F25" s="25" t="s">
        <v>47</v>
      </c>
    </row>
    <row r="26" spans="1:6" ht="18.75" x14ac:dyDescent="0.25">
      <c r="B26" s="3" t="s">
        <v>0</v>
      </c>
      <c r="C26" s="6">
        <f>SUM(C6:C25)</f>
        <v>2272.5700000000002</v>
      </c>
    </row>
    <row r="27" spans="1:6" hidden="1" x14ac:dyDescent="0.25">
      <c r="B27" s="19" t="s">
        <v>1</v>
      </c>
    </row>
    <row r="28" spans="1:6" hidden="1" x14ac:dyDescent="0.25">
      <c r="B28" s="19" t="s">
        <v>2</v>
      </c>
    </row>
    <row r="29" spans="1:6" hidden="1" x14ac:dyDescent="0.25"/>
    <row r="30" spans="1:6" x14ac:dyDescent="0.25">
      <c r="E30" s="24"/>
    </row>
  </sheetData>
  <mergeCells count="3">
    <mergeCell ref="F17:F18"/>
    <mergeCell ref="B2:E2"/>
    <mergeCell ref="B4:D4"/>
  </mergeCells>
  <printOptions verticalCentered="1"/>
  <pageMargins left="0.70866141732283472" right="0.70866141732283472" top="0.55118110236220474" bottom="0.55118110236220474" header="0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2025-07-11T13:53:45Z</dcterms:modified>
</cp:coreProperties>
</file>