
<file path=[Content_Types].xml><?xml version="1.0" encoding="utf-8"?>
<Types xmlns="http://schemas.openxmlformats.org/package/2006/content-types">
  <Default Extension="bin" ContentType="application/vnd.openxmlformats-officedocument.oleObject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rinterSettings/printerSettings1.bin" ContentType="application/vnd.openxmlformats-officedocument.spreadsheetml.printerSettings"/>
  <Override PartName="/xl/printerSettings/printerSettings2.bin" ContentType="application/vnd.openxmlformats-officedocument.spreadsheetml.printerSettings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Объекты\Усть Улуг\КОНКУРСЫ!!!\ВК и ВС\КП\"/>
    </mc:Choice>
  </mc:AlternateContent>
  <bookViews>
    <workbookView xWindow="0" yWindow="0" windowWidth="28800" windowHeight="11985" tabRatio="894" activeTab="5"/>
  </bookViews>
  <sheets>
    <sheet name="Лист1" sheetId="145" r:id="rId1"/>
    <sheet name="Сводная" sheetId="142" r:id="rId2"/>
    <sheet name="3.1-ВК" sheetId="140" r:id="rId3"/>
    <sheet name="3.2-ВК" sheetId="143" r:id="rId4"/>
    <sheet name="3.3-ВК" sheetId="144" r:id="rId5"/>
    <sheet name="2.1.1-ВК" sheetId="124" r:id="rId6"/>
    <sheet name="2.1.2, 2.1.7-ВК2" sheetId="126" r:id="rId7"/>
    <sheet name="2.1.2, 2.1.7-ВК3" sheetId="127" r:id="rId8"/>
    <sheet name="2.1.2, 2.1.7-ВК1" sheetId="125" r:id="rId9"/>
    <sheet name="2.1.3-ВК" sheetId="128" r:id="rId10"/>
    <sheet name="2.1.4-ВК" sheetId="129" r:id="rId11"/>
    <sheet name="2.1.5-ВК" sheetId="130" r:id="rId12"/>
    <sheet name="2.2.4,2.1.6-ВК" sheetId="135" r:id="rId13"/>
    <sheet name="2.1.11-ВК" sheetId="131" r:id="rId14"/>
    <sheet name="2.1.12-ВК" sheetId="132" r:id="rId15"/>
    <sheet name="2.1.0,2.2.1-ВК.СО" sheetId="123" r:id="rId16"/>
    <sheet name="2.2.2-ВК" sheetId="133" r:id="rId17"/>
    <sheet name="2.2.3-ВК" sheetId="134" r:id="rId18"/>
    <sheet name="2.2.6-ВК" sheetId="137" r:id="rId19"/>
    <sheet name="1.1, 1.2-ВК" sheetId="122" r:id="rId20"/>
    <sheet name="2.2.7-ВК" sheetId="138" r:id="rId21"/>
    <sheet name="2.2.5,2.1.13-ВК.СО" sheetId="136" r:id="rId22"/>
  </sheets>
  <definedNames>
    <definedName name="_xlnm._FilterDatabase" localSheetId="19" hidden="1">'1.1, 1.2-ВК'!$A$10:$K$142</definedName>
    <definedName name="_xlnm._FilterDatabase" localSheetId="15" hidden="1">'2.1.0,2.2.1-ВК.СО'!$A$7:$K$77</definedName>
    <definedName name="_xlnm._FilterDatabase" localSheetId="13" hidden="1">'2.1.11-ВК'!$A$7:$K$26</definedName>
    <definedName name="_xlnm._FilterDatabase" localSheetId="14" hidden="1">'2.1.12-ВК'!$A$7:$K$28</definedName>
    <definedName name="_xlnm._FilterDatabase" localSheetId="5" hidden="1">'2.1.1-ВК'!$A$7:$K$32</definedName>
    <definedName name="_xlnm._FilterDatabase" localSheetId="8" hidden="1">'2.1.2, 2.1.7-ВК1'!$A$7:$K$45</definedName>
    <definedName name="_xlnm._FilterDatabase" localSheetId="6" hidden="1">'2.1.2, 2.1.7-ВК2'!$A$7:$K$30</definedName>
    <definedName name="_xlnm._FilterDatabase" localSheetId="7" hidden="1">'2.1.2, 2.1.7-ВК3'!$A$7:$K$49</definedName>
    <definedName name="_xlnm._FilterDatabase" localSheetId="9" hidden="1">'2.1.3-ВК'!$A$7:$K$28</definedName>
    <definedName name="_xlnm._FilterDatabase" localSheetId="10" hidden="1">'2.1.4-ВК'!$A$7:$K$26</definedName>
    <definedName name="_xlnm._FilterDatabase" localSheetId="11" hidden="1">'2.1.5-ВК'!$A$7:$K$28</definedName>
    <definedName name="_xlnm._FilterDatabase" localSheetId="16" hidden="1">'2.2.2-ВК'!$A$7:$K$49</definedName>
    <definedName name="_xlnm._FilterDatabase" localSheetId="17" hidden="1">'2.2.3-ВК'!$A$7:$K$53</definedName>
    <definedName name="_xlnm._FilterDatabase" localSheetId="12" hidden="1">'2.2.4,2.1.6-ВК'!$A$7:$K$53</definedName>
    <definedName name="_xlnm._FilterDatabase" localSheetId="21" hidden="1">'2.2.5,2.1.13-ВК.СО'!$A$7:$K$55</definedName>
    <definedName name="_xlnm._FilterDatabase" localSheetId="18" hidden="1">'2.2.6-ВК'!$A$7:$K$49</definedName>
    <definedName name="_xlnm._FilterDatabase" localSheetId="20" hidden="1">'2.2.7-ВК'!$A$7:$K$49</definedName>
    <definedName name="_xlnm._FilterDatabase" localSheetId="2" hidden="1">'3.1-ВК'!$A$7:$K$57</definedName>
    <definedName name="_xlnm._FilterDatabase" localSheetId="3" hidden="1">'3.2-ВК'!$A$7:$K$57</definedName>
    <definedName name="_xlnm._FilterDatabase" localSheetId="4" hidden="1">'3.3-ВК'!$A$7:$K$25</definedName>
    <definedName name="_xlnm.Print_Area" localSheetId="1">Сводная!$A$1:$G$33</definedName>
  </definedNames>
  <calcPr calcId="152511"/>
</workbook>
</file>

<file path=xl/calcChain.xml><?xml version="1.0" encoding="utf-8"?>
<calcChain xmlns="http://schemas.openxmlformats.org/spreadsheetml/2006/main">
  <c r="G21" i="145" l="1"/>
  <c r="G20" i="145"/>
  <c r="M16" i="145" l="1"/>
  <c r="L16" i="145"/>
  <c r="K16" i="145"/>
  <c r="M15" i="145"/>
  <c r="L15" i="145"/>
  <c r="K15" i="145"/>
  <c r="M14" i="145"/>
  <c r="N14" i="145" s="1"/>
  <c r="L14" i="145"/>
  <c r="K14" i="145"/>
  <c r="N15" i="145" l="1"/>
  <c r="N16" i="145"/>
  <c r="N17" i="145" s="1"/>
  <c r="N20" i="145" l="1"/>
  <c r="M11" i="145"/>
  <c r="M12" i="145" s="1"/>
  <c r="L11" i="145"/>
  <c r="K11" i="145"/>
  <c r="M10" i="145"/>
  <c r="L10" i="145"/>
  <c r="L12" i="145" s="1"/>
  <c r="K10" i="145"/>
  <c r="M9" i="145"/>
  <c r="L9" i="145"/>
  <c r="K9" i="145"/>
  <c r="N9" i="145" l="1"/>
  <c r="N11" i="145"/>
  <c r="N10" i="145"/>
  <c r="N12" i="145" s="1"/>
  <c r="N18" i="145" s="1"/>
  <c r="N22" i="145" s="1"/>
  <c r="J41" i="127"/>
  <c r="J41" i="135"/>
  <c r="J38" i="137" l="1"/>
  <c r="J52" i="136" l="1"/>
  <c r="J46" i="138"/>
  <c r="J46" i="137"/>
  <c r="J51" i="136"/>
  <c r="J50" i="136"/>
  <c r="J45" i="138"/>
  <c r="J44" i="138"/>
  <c r="J45" i="137"/>
  <c r="J44" i="137"/>
  <c r="J50" i="134"/>
  <c r="J46" i="133"/>
  <c r="J45" i="133"/>
  <c r="I45" i="133"/>
  <c r="J44" i="133"/>
  <c r="J50" i="135"/>
  <c r="J49" i="135"/>
  <c r="J48" i="135"/>
  <c r="J47" i="135"/>
  <c r="J54" i="143"/>
  <c r="J53" i="143"/>
  <c r="J54" i="140"/>
  <c r="J53" i="140"/>
  <c r="J30" i="143"/>
  <c r="I30" i="143"/>
  <c r="I55" i="136"/>
  <c r="I54" i="136"/>
  <c r="J45" i="136"/>
  <c r="J38" i="138"/>
  <c r="J41" i="136"/>
  <c r="J38" i="136"/>
  <c r="J37" i="136"/>
  <c r="J36" i="136"/>
  <c r="J35" i="136"/>
  <c r="J33" i="136"/>
  <c r="J34" i="136"/>
  <c r="I34" i="136"/>
  <c r="K34" i="136" s="1"/>
  <c r="J32" i="136"/>
  <c r="J28" i="136"/>
  <c r="J17" i="136"/>
  <c r="J18" i="136"/>
  <c r="I18" i="136"/>
  <c r="J16" i="136"/>
  <c r="J21" i="136"/>
  <c r="J25" i="136"/>
  <c r="J27" i="136"/>
  <c r="J39" i="136"/>
  <c r="J40" i="136"/>
  <c r="J43" i="136"/>
  <c r="J44" i="136"/>
  <c r="J46" i="136"/>
  <c r="J47" i="136"/>
  <c r="I49" i="138"/>
  <c r="J49" i="138"/>
  <c r="I48" i="138"/>
  <c r="J42" i="138"/>
  <c r="I42" i="138"/>
  <c r="H42" i="138"/>
  <c r="J35" i="138"/>
  <c r="J34" i="138"/>
  <c r="J33" i="138"/>
  <c r="I32" i="138"/>
  <c r="J32" i="138"/>
  <c r="J31" i="138"/>
  <c r="I31" i="138"/>
  <c r="J27" i="138"/>
  <c r="J17" i="138"/>
  <c r="J16" i="138"/>
  <c r="J20" i="138"/>
  <c r="J24" i="138"/>
  <c r="J26" i="138"/>
  <c r="J36" i="138"/>
  <c r="J37" i="138"/>
  <c r="J40" i="138"/>
  <c r="J41" i="138"/>
  <c r="I49" i="137"/>
  <c r="I48" i="137"/>
  <c r="J42" i="137"/>
  <c r="I42" i="137"/>
  <c r="H42" i="137"/>
  <c r="J32" i="137"/>
  <c r="J35" i="137"/>
  <c r="J34" i="137"/>
  <c r="J33" i="137"/>
  <c r="J31" i="137"/>
  <c r="J27" i="137"/>
  <c r="J24" i="137"/>
  <c r="J17" i="137"/>
  <c r="I16" i="137"/>
  <c r="J16" i="137"/>
  <c r="J20" i="137"/>
  <c r="J26" i="137"/>
  <c r="J36" i="137"/>
  <c r="J37" i="137"/>
  <c r="J40" i="137"/>
  <c r="J41" i="137"/>
  <c r="I53" i="134"/>
  <c r="I52" i="134"/>
  <c r="J46" i="134"/>
  <c r="I46" i="134"/>
  <c r="H46" i="134"/>
  <c r="J42" i="134"/>
  <c r="J35" i="134"/>
  <c r="I31" i="134"/>
  <c r="J31" i="134"/>
  <c r="J18" i="134"/>
  <c r="J20" i="134"/>
  <c r="I21" i="134"/>
  <c r="J21" i="134"/>
  <c r="J19" i="134"/>
  <c r="J24" i="134"/>
  <c r="J28" i="134"/>
  <c r="J30" i="134"/>
  <c r="J36" i="134"/>
  <c r="J37" i="134"/>
  <c r="J38" i="134"/>
  <c r="J39" i="134"/>
  <c r="J40" i="134"/>
  <c r="J41" i="134"/>
  <c r="J44" i="134"/>
  <c r="J45" i="134"/>
  <c r="J48" i="134"/>
  <c r="J49" i="134"/>
  <c r="H28" i="134"/>
  <c r="H45" i="134"/>
  <c r="J16" i="133"/>
  <c r="J17" i="133"/>
  <c r="J18" i="133"/>
  <c r="J20" i="133"/>
  <c r="J21" i="133"/>
  <c r="J24" i="133"/>
  <c r="J26" i="133"/>
  <c r="J27" i="133"/>
  <c r="J31" i="133"/>
  <c r="J32" i="133"/>
  <c r="J33" i="133"/>
  <c r="J36" i="133"/>
  <c r="J37" i="133"/>
  <c r="J38" i="133"/>
  <c r="J39" i="133"/>
  <c r="J40" i="133"/>
  <c r="J41" i="133"/>
  <c r="J42" i="133"/>
  <c r="I13" i="133"/>
  <c r="I18" i="133"/>
  <c r="I21" i="133"/>
  <c r="I39" i="133"/>
  <c r="I42" i="133"/>
  <c r="I48" i="133"/>
  <c r="I49" i="133"/>
  <c r="H18" i="133"/>
  <c r="H21" i="133"/>
  <c r="H39" i="133"/>
  <c r="H42" i="133"/>
  <c r="J35" i="133"/>
  <c r="J34" i="133"/>
  <c r="I33" i="133"/>
  <c r="I19" i="143"/>
  <c r="K18" i="136" l="1"/>
  <c r="K32" i="138"/>
  <c r="K31" i="138"/>
  <c r="K16" i="137"/>
  <c r="K21" i="134"/>
  <c r="K30" i="143"/>
  <c r="K45" i="133"/>
  <c r="I45" i="136"/>
  <c r="K45" i="136" s="1"/>
  <c r="J48" i="138"/>
  <c r="K48" i="138" s="1"/>
  <c r="I45" i="137"/>
  <c r="K45" i="137" s="1"/>
  <c r="I31" i="137"/>
  <c r="K31" i="137" s="1"/>
  <c r="H44" i="137"/>
  <c r="I17" i="137"/>
  <c r="K17" i="137" s="1"/>
  <c r="J52" i="134"/>
  <c r="K52" i="134" s="1"/>
  <c r="K31" i="134"/>
  <c r="J53" i="134"/>
  <c r="K53" i="134" s="1"/>
  <c r="I44" i="133"/>
  <c r="I40" i="133"/>
  <c r="H40" i="133"/>
  <c r="H35" i="133"/>
  <c r="I35" i="133"/>
  <c r="K35" i="133" s="1"/>
  <c r="H34" i="133"/>
  <c r="I34" i="133"/>
  <c r="K34" i="133" s="1"/>
  <c r="H33" i="133"/>
  <c r="K33" i="133"/>
  <c r="H45" i="133"/>
  <c r="I47" i="135"/>
  <c r="I17" i="135"/>
  <c r="I48" i="135"/>
  <c r="H48" i="135"/>
  <c r="H47" i="135"/>
  <c r="I121" i="122"/>
  <c r="J121" i="122"/>
  <c r="H30" i="143"/>
  <c r="H45" i="136"/>
  <c r="I27" i="138"/>
  <c r="K27" i="138" s="1"/>
  <c r="I17" i="138"/>
  <c r="K17" i="138" s="1"/>
  <c r="I15" i="136"/>
  <c r="I37" i="136"/>
  <c r="K37" i="136" s="1"/>
  <c r="I28" i="136"/>
  <c r="K28" i="136" s="1"/>
  <c r="I35" i="136"/>
  <c r="K35" i="136" s="1"/>
  <c r="H35" i="136"/>
  <c r="I36" i="136"/>
  <c r="K36" i="136" s="1"/>
  <c r="H36" i="136"/>
  <c r="H34" i="136"/>
  <c r="H18" i="136"/>
  <c r="I17" i="136"/>
  <c r="K17" i="136" s="1"/>
  <c r="I16" i="136"/>
  <c r="K16" i="136" s="1"/>
  <c r="J15" i="136"/>
  <c r="K49" i="138"/>
  <c r="H48" i="138"/>
  <c r="H49" i="138"/>
  <c r="K42" i="138"/>
  <c r="H31" i="138"/>
  <c r="I34" i="138"/>
  <c r="K34" i="138" s="1"/>
  <c r="I33" i="138"/>
  <c r="K33" i="138" s="1"/>
  <c r="H33" i="138"/>
  <c r="H32" i="138"/>
  <c r="I28" i="138"/>
  <c r="J28" i="138"/>
  <c r="H27" i="138"/>
  <c r="H17" i="138"/>
  <c r="I13" i="138"/>
  <c r="J13" i="138"/>
  <c r="K42" i="137"/>
  <c r="I27" i="137"/>
  <c r="K27" i="137" s="1"/>
  <c r="I33" i="137"/>
  <c r="K33" i="137" s="1"/>
  <c r="H33" i="137"/>
  <c r="I34" i="137"/>
  <c r="K34" i="137" s="1"/>
  <c r="H34" i="137"/>
  <c r="H31" i="137"/>
  <c r="J28" i="137"/>
  <c r="I28" i="137"/>
  <c r="J29" i="137"/>
  <c r="I29" i="137"/>
  <c r="I15" i="137"/>
  <c r="H16" i="137"/>
  <c r="I14" i="137"/>
  <c r="J14" i="137"/>
  <c r="I12" i="137"/>
  <c r="J12" i="137"/>
  <c r="H39" i="134"/>
  <c r="H36" i="134"/>
  <c r="H52" i="134"/>
  <c r="H53" i="134"/>
  <c r="K46" i="134"/>
  <c r="H44" i="134"/>
  <c r="H41" i="134"/>
  <c r="I40" i="134"/>
  <c r="K40" i="134" s="1"/>
  <c r="I20" i="134"/>
  <c r="K20" i="134" s="1"/>
  <c r="I33" i="134"/>
  <c r="J33" i="134"/>
  <c r="H31" i="134"/>
  <c r="I13" i="134"/>
  <c r="H24" i="134"/>
  <c r="I17" i="134"/>
  <c r="I19" i="134"/>
  <c r="K19" i="134" s="1"/>
  <c r="H38" i="134"/>
  <c r="H21" i="134"/>
  <c r="I15" i="134"/>
  <c r="J15" i="134"/>
  <c r="I45" i="134"/>
  <c r="K45" i="134" s="1"/>
  <c r="I23" i="134"/>
  <c r="I28" i="134"/>
  <c r="K28" i="134" s="1"/>
  <c r="I26" i="134"/>
  <c r="H37" i="134"/>
  <c r="I37" i="134"/>
  <c r="K37" i="134" s="1"/>
  <c r="I29" i="134"/>
  <c r="I27" i="134"/>
  <c r="I44" i="134"/>
  <c r="K44" i="134" s="1"/>
  <c r="I41" i="134"/>
  <c r="K41" i="134" s="1"/>
  <c r="K42" i="133"/>
  <c r="K40" i="133"/>
  <c r="I14" i="125"/>
  <c r="K14" i="125" s="1"/>
  <c r="J14" i="125"/>
  <c r="J17" i="135"/>
  <c r="K17" i="135" s="1"/>
  <c r="J19" i="143"/>
  <c r="K19" i="143" s="1"/>
  <c r="K15" i="136" l="1"/>
  <c r="H45" i="137"/>
  <c r="H17" i="137"/>
  <c r="K47" i="135"/>
  <c r="J17" i="134"/>
  <c r="K17" i="134" s="1"/>
  <c r="H17" i="136"/>
  <c r="H13" i="138"/>
  <c r="H27" i="137"/>
  <c r="I44" i="137"/>
  <c r="I51" i="136"/>
  <c r="K51" i="136" s="1"/>
  <c r="H51" i="136"/>
  <c r="I50" i="136"/>
  <c r="H50" i="136"/>
  <c r="I45" i="138"/>
  <c r="K45" i="138" s="1"/>
  <c r="H45" i="138"/>
  <c r="I44" i="138"/>
  <c r="H44" i="138"/>
  <c r="H40" i="134"/>
  <c r="J13" i="134"/>
  <c r="I17" i="133"/>
  <c r="H17" i="133"/>
  <c r="J15" i="133"/>
  <c r="I15" i="133"/>
  <c r="K15" i="133" s="1"/>
  <c r="H15" i="133"/>
  <c r="I31" i="133"/>
  <c r="H31" i="133"/>
  <c r="J48" i="133"/>
  <c r="K48" i="133" s="1"/>
  <c r="H48" i="133"/>
  <c r="I32" i="133"/>
  <c r="K32" i="133" s="1"/>
  <c r="H32" i="133"/>
  <c r="J49" i="133"/>
  <c r="K49" i="133" s="1"/>
  <c r="H49" i="133"/>
  <c r="I41" i="133"/>
  <c r="K41" i="133" s="1"/>
  <c r="H41" i="133"/>
  <c r="H13" i="133"/>
  <c r="J13" i="133"/>
  <c r="K13" i="133" s="1"/>
  <c r="I24" i="133"/>
  <c r="K24" i="133" s="1"/>
  <c r="H24" i="133"/>
  <c r="I27" i="133"/>
  <c r="K27" i="133" s="1"/>
  <c r="H27" i="133"/>
  <c r="K44" i="133"/>
  <c r="I16" i="133"/>
  <c r="H16" i="133"/>
  <c r="I29" i="133"/>
  <c r="H44" i="133"/>
  <c r="K48" i="135"/>
  <c r="H17" i="135"/>
  <c r="I49" i="135"/>
  <c r="K49" i="135" s="1"/>
  <c r="H49" i="135"/>
  <c r="I54" i="143"/>
  <c r="K54" i="143" s="1"/>
  <c r="H54" i="143"/>
  <c r="I53" i="143"/>
  <c r="K53" i="143" s="1"/>
  <c r="H53" i="143"/>
  <c r="H54" i="140"/>
  <c r="I54" i="140"/>
  <c r="K54" i="140" s="1"/>
  <c r="H53" i="140"/>
  <c r="I53" i="140"/>
  <c r="K53" i="140" s="1"/>
  <c r="H121" i="122"/>
  <c r="K121" i="122"/>
  <c r="J55" i="136"/>
  <c r="K55" i="136" s="1"/>
  <c r="H55" i="136"/>
  <c r="J54" i="136"/>
  <c r="K54" i="136" s="1"/>
  <c r="H54" i="136"/>
  <c r="H34" i="138"/>
  <c r="H28" i="136"/>
  <c r="H37" i="136"/>
  <c r="I32" i="136"/>
  <c r="K32" i="136" s="1"/>
  <c r="H32" i="136"/>
  <c r="H16" i="136"/>
  <c r="I38" i="136"/>
  <c r="K38" i="136" s="1"/>
  <c r="H38" i="136"/>
  <c r="I33" i="136"/>
  <c r="K33" i="136" s="1"/>
  <c r="H33" i="136"/>
  <c r="I30" i="136"/>
  <c r="J30" i="136"/>
  <c r="H15" i="136"/>
  <c r="I14" i="136"/>
  <c r="J14" i="136"/>
  <c r="I13" i="136"/>
  <c r="J13" i="136"/>
  <c r="I35" i="138"/>
  <c r="K35" i="138" s="1"/>
  <c r="H35" i="138"/>
  <c r="H28" i="138"/>
  <c r="K28" i="138"/>
  <c r="I16" i="138"/>
  <c r="K16" i="138" s="1"/>
  <c r="H16" i="138"/>
  <c r="I15" i="138"/>
  <c r="J15" i="138"/>
  <c r="I14" i="138"/>
  <c r="J14" i="138"/>
  <c r="K13" i="138"/>
  <c r="J49" i="137"/>
  <c r="K49" i="137" s="1"/>
  <c r="H49" i="137"/>
  <c r="J48" i="137"/>
  <c r="K48" i="137" s="1"/>
  <c r="H48" i="137"/>
  <c r="I30" i="137"/>
  <c r="J30" i="137"/>
  <c r="H29" i="137"/>
  <c r="I32" i="137"/>
  <c r="K32" i="137" s="1"/>
  <c r="H32" i="137"/>
  <c r="I35" i="137"/>
  <c r="K35" i="137" s="1"/>
  <c r="H35" i="137"/>
  <c r="K29" i="137"/>
  <c r="H28" i="137"/>
  <c r="K28" i="137"/>
  <c r="J15" i="137"/>
  <c r="K15" i="137" s="1"/>
  <c r="I24" i="137"/>
  <c r="K24" i="137" s="1"/>
  <c r="H24" i="137"/>
  <c r="H14" i="137"/>
  <c r="K14" i="137"/>
  <c r="I13" i="137"/>
  <c r="J13" i="137"/>
  <c r="H12" i="137"/>
  <c r="K12" i="137"/>
  <c r="I39" i="134"/>
  <c r="K39" i="134" s="1"/>
  <c r="I36" i="134"/>
  <c r="K36" i="134" s="1"/>
  <c r="H20" i="134"/>
  <c r="I24" i="134"/>
  <c r="K24" i="134" s="1"/>
  <c r="H17" i="134"/>
  <c r="I35" i="134"/>
  <c r="K35" i="134" s="1"/>
  <c r="H35" i="134"/>
  <c r="H33" i="134"/>
  <c r="K33" i="134"/>
  <c r="H19" i="134"/>
  <c r="I38" i="134"/>
  <c r="K38" i="134" s="1"/>
  <c r="I18" i="134"/>
  <c r="K18" i="134" s="1"/>
  <c r="H18" i="134"/>
  <c r="H15" i="134"/>
  <c r="K15" i="134"/>
  <c r="I14" i="134"/>
  <c r="J14" i="134"/>
  <c r="H13" i="134"/>
  <c r="K13" i="134"/>
  <c r="J12" i="134"/>
  <c r="I12" i="134"/>
  <c r="H12" i="134"/>
  <c r="K31" i="133"/>
  <c r="J29" i="133"/>
  <c r="K17" i="133"/>
  <c r="K16" i="133"/>
  <c r="J40" i="122"/>
  <c r="H40" i="122"/>
  <c r="I40" i="122"/>
  <c r="I14" i="127"/>
  <c r="J14" i="127"/>
  <c r="H14" i="125"/>
  <c r="I14" i="135"/>
  <c r="J14" i="135"/>
  <c r="J30" i="123"/>
  <c r="I30" i="123"/>
  <c r="H30" i="123"/>
  <c r="J15" i="127"/>
  <c r="I15" i="127"/>
  <c r="I15" i="125"/>
  <c r="J15" i="125"/>
  <c r="J15" i="135"/>
  <c r="I15" i="135"/>
  <c r="I17" i="125"/>
  <c r="J17" i="125"/>
  <c r="J19" i="140"/>
  <c r="I19" i="140"/>
  <c r="H19" i="143"/>
  <c r="K40" i="122" l="1"/>
  <c r="K30" i="123"/>
  <c r="K30" i="137"/>
  <c r="H15" i="125"/>
  <c r="K15" i="127"/>
  <c r="H14" i="127"/>
  <c r="K14" i="127"/>
  <c r="K50" i="136"/>
  <c r="K44" i="138"/>
  <c r="H15" i="137"/>
  <c r="K44" i="137"/>
  <c r="H29" i="133"/>
  <c r="I46" i="133"/>
  <c r="H46" i="133"/>
  <c r="H30" i="136"/>
  <c r="K30" i="136"/>
  <c r="K14" i="136"/>
  <c r="H14" i="136"/>
  <c r="H13" i="136"/>
  <c r="K13" i="136"/>
  <c r="H15" i="138"/>
  <c r="K15" i="138"/>
  <c r="H14" i="138"/>
  <c r="K14" i="138"/>
  <c r="H30" i="137"/>
  <c r="H13" i="137"/>
  <c r="K13" i="137"/>
  <c r="H14" i="134"/>
  <c r="K14" i="134"/>
  <c r="K12" i="134"/>
  <c r="K29" i="133"/>
  <c r="K14" i="135"/>
  <c r="H14" i="135"/>
  <c r="H15" i="127"/>
  <c r="K15" i="125"/>
  <c r="H15" i="135"/>
  <c r="K15" i="135"/>
  <c r="K17" i="125"/>
  <c r="H17" i="125"/>
  <c r="K19" i="140"/>
  <c r="H19" i="140"/>
  <c r="I38" i="137" l="1"/>
  <c r="K38" i="137" s="1"/>
  <c r="H38" i="137"/>
  <c r="I52" i="136"/>
  <c r="H52" i="136"/>
  <c r="I46" i="138"/>
  <c r="H46" i="138"/>
  <c r="I46" i="137"/>
  <c r="H46" i="137"/>
  <c r="K46" i="133"/>
  <c r="I50" i="135"/>
  <c r="H50" i="135"/>
  <c r="K52" i="136" l="1"/>
  <c r="K46" i="138"/>
  <c r="K46" i="137"/>
  <c r="K50" i="135"/>
  <c r="I77" i="123" l="1"/>
  <c r="I76" i="123"/>
  <c r="J74" i="123"/>
  <c r="I74" i="123"/>
  <c r="J70" i="123"/>
  <c r="I70" i="123"/>
  <c r="K70" i="123" s="1"/>
  <c r="I61" i="123"/>
  <c r="J61" i="123"/>
  <c r="I60" i="123"/>
  <c r="J54" i="123"/>
  <c r="I54" i="123"/>
  <c r="J51" i="123"/>
  <c r="J50" i="123"/>
  <c r="J49" i="123"/>
  <c r="J48" i="123"/>
  <c r="J47" i="123"/>
  <c r="J28" i="127"/>
  <c r="J28" i="125"/>
  <c r="I28" i="125"/>
  <c r="K28" i="125" s="1"/>
  <c r="J28" i="135"/>
  <c r="J44" i="123"/>
  <c r="I44" i="123"/>
  <c r="K44" i="123" s="1"/>
  <c r="J22" i="124"/>
  <c r="J19" i="126"/>
  <c r="I19" i="126"/>
  <c r="J26" i="127"/>
  <c r="J26" i="125"/>
  <c r="J22" i="128"/>
  <c r="J19" i="129"/>
  <c r="I19" i="129"/>
  <c r="K19" i="129" s="1"/>
  <c r="J20" i="130"/>
  <c r="J26" i="135"/>
  <c r="J19" i="131"/>
  <c r="J20" i="132"/>
  <c r="I20" i="132"/>
  <c r="H20" i="132"/>
  <c r="J32" i="123"/>
  <c r="J34" i="123"/>
  <c r="J33" i="123"/>
  <c r="J21" i="123"/>
  <c r="I21" i="123"/>
  <c r="I20" i="123"/>
  <c r="J20" i="123"/>
  <c r="J18" i="123"/>
  <c r="I15" i="123"/>
  <c r="J15" i="123"/>
  <c r="J14" i="123"/>
  <c r="I25" i="123"/>
  <c r="I37" i="123"/>
  <c r="I52" i="123"/>
  <c r="I67" i="123"/>
  <c r="I69" i="123"/>
  <c r="J26" i="123"/>
  <c r="J27" i="123"/>
  <c r="J35" i="123"/>
  <c r="J38" i="123"/>
  <c r="J42" i="123"/>
  <c r="J52" i="123"/>
  <c r="J53" i="123"/>
  <c r="J55" i="123"/>
  <c r="J56" i="123"/>
  <c r="J57" i="123"/>
  <c r="J59" i="123"/>
  <c r="J69" i="123"/>
  <c r="I27" i="123"/>
  <c r="I58" i="123"/>
  <c r="K74" i="123" l="1"/>
  <c r="K21" i="123"/>
  <c r="K54" i="123"/>
  <c r="K20" i="132"/>
  <c r="K19" i="126"/>
  <c r="I28" i="135"/>
  <c r="K28" i="135" s="1"/>
  <c r="J77" i="123"/>
  <c r="K77" i="123" s="1"/>
  <c r="J76" i="123"/>
  <c r="K76" i="123" s="1"/>
  <c r="H76" i="123"/>
  <c r="H77" i="123"/>
  <c r="H74" i="123"/>
  <c r="J73" i="123"/>
  <c r="I73" i="123"/>
  <c r="J71" i="123"/>
  <c r="I71" i="123"/>
  <c r="I72" i="123"/>
  <c r="J72" i="123"/>
  <c r="H70" i="123"/>
  <c r="K61" i="123"/>
  <c r="H61" i="123"/>
  <c r="J60" i="123"/>
  <c r="K60" i="123" s="1"/>
  <c r="H60" i="123"/>
  <c r="H54" i="123"/>
  <c r="I47" i="123"/>
  <c r="K47" i="123" s="1"/>
  <c r="H47" i="123"/>
  <c r="I48" i="123"/>
  <c r="K48" i="123" s="1"/>
  <c r="H48" i="123"/>
  <c r="I49" i="123"/>
  <c r="K49" i="123" s="1"/>
  <c r="H49" i="123"/>
  <c r="I50" i="123"/>
  <c r="K50" i="123" s="1"/>
  <c r="H50" i="123"/>
  <c r="H28" i="125"/>
  <c r="H28" i="135"/>
  <c r="J46" i="123"/>
  <c r="I46" i="123"/>
  <c r="H44" i="123"/>
  <c r="I41" i="123"/>
  <c r="K15" i="123"/>
  <c r="H42" i="123"/>
  <c r="I14" i="123"/>
  <c r="K14" i="123" s="1"/>
  <c r="I33" i="123"/>
  <c r="K33" i="123" s="1"/>
  <c r="H19" i="126"/>
  <c r="H19" i="129"/>
  <c r="K20" i="123"/>
  <c r="I26" i="123"/>
  <c r="K26" i="123" s="1"/>
  <c r="H56" i="123"/>
  <c r="H57" i="123"/>
  <c r="J22" i="123"/>
  <c r="H21" i="123"/>
  <c r="H20" i="123"/>
  <c r="J17" i="123"/>
  <c r="I17" i="123"/>
  <c r="H15" i="123"/>
  <c r="I16" i="123"/>
  <c r="J16" i="123"/>
  <c r="K69" i="123"/>
  <c r="K27" i="123"/>
  <c r="I23" i="123"/>
  <c r="K52" i="123"/>
  <c r="I24" i="123"/>
  <c r="I40" i="123"/>
  <c r="J25" i="123"/>
  <c r="K25" i="123" s="1"/>
  <c r="H35" i="123"/>
  <c r="I35" i="123"/>
  <c r="K35" i="123" s="1"/>
  <c r="H26" i="123"/>
  <c r="H55" i="123"/>
  <c r="H53" i="123"/>
  <c r="I53" i="123"/>
  <c r="K53" i="123" s="1"/>
  <c r="I68" i="123"/>
  <c r="I43" i="123"/>
  <c r="H38" i="123"/>
  <c r="I38" i="123"/>
  <c r="K38" i="123" s="1"/>
  <c r="I59" i="123"/>
  <c r="K59" i="123" s="1"/>
  <c r="H59" i="123"/>
  <c r="H69" i="123"/>
  <c r="H52" i="123"/>
  <c r="H27" i="123"/>
  <c r="I57" i="123"/>
  <c r="K57" i="123" s="1"/>
  <c r="I42" i="123"/>
  <c r="K42" i="123" s="1"/>
  <c r="I19" i="123"/>
  <c r="I28" i="132"/>
  <c r="I27" i="132"/>
  <c r="J25" i="132"/>
  <c r="J24" i="132"/>
  <c r="I24" i="132"/>
  <c r="K24" i="132" s="1"/>
  <c r="J23" i="132"/>
  <c r="J13" i="132"/>
  <c r="J16" i="132"/>
  <c r="I16" i="132"/>
  <c r="K16" i="132" s="1"/>
  <c r="I18" i="132"/>
  <c r="I19" i="132"/>
  <c r="I26" i="131"/>
  <c r="I25" i="131"/>
  <c r="J23" i="131"/>
  <c r="J22" i="131"/>
  <c r="J15" i="131"/>
  <c r="I14" i="131"/>
  <c r="I15" i="131"/>
  <c r="I17" i="131"/>
  <c r="I18" i="131"/>
  <c r="I53" i="135"/>
  <c r="I52" i="135"/>
  <c r="J44" i="135"/>
  <c r="I44" i="135"/>
  <c r="J43" i="135"/>
  <c r="J38" i="135"/>
  <c r="J37" i="135"/>
  <c r="I37" i="135"/>
  <c r="J36" i="135"/>
  <c r="I34" i="135"/>
  <c r="J34" i="135"/>
  <c r="J33" i="135"/>
  <c r="J29" i="135"/>
  <c r="J19" i="135"/>
  <c r="J18" i="135"/>
  <c r="J25" i="130"/>
  <c r="H25" i="130"/>
  <c r="I28" i="130"/>
  <c r="I27" i="130"/>
  <c r="J24" i="130"/>
  <c r="J23" i="130"/>
  <c r="I13" i="130"/>
  <c r="J13" i="130"/>
  <c r="I16" i="130"/>
  <c r="K16" i="130" s="1"/>
  <c r="J16" i="130"/>
  <c r="I15" i="130"/>
  <c r="I18" i="130"/>
  <c r="I19" i="130"/>
  <c r="I26" i="129"/>
  <c r="I25" i="129"/>
  <c r="J23" i="129"/>
  <c r="I23" i="129"/>
  <c r="K23" i="129" s="1"/>
  <c r="J22" i="129"/>
  <c r="J15" i="129"/>
  <c r="I28" i="128"/>
  <c r="I27" i="128"/>
  <c r="J25" i="128"/>
  <c r="J14" i="128"/>
  <c r="J15" i="128"/>
  <c r="I15" i="128"/>
  <c r="K15" i="128" s="1"/>
  <c r="J18" i="128"/>
  <c r="I21" i="128"/>
  <c r="J41" i="125"/>
  <c r="I41" i="125"/>
  <c r="J40" i="125"/>
  <c r="J38" i="125"/>
  <c r="J37" i="125"/>
  <c r="I37" i="125"/>
  <c r="J36" i="125"/>
  <c r="J35" i="125"/>
  <c r="I35" i="125"/>
  <c r="J34" i="125"/>
  <c r="I34" i="125"/>
  <c r="J33" i="125"/>
  <c r="I33" i="125"/>
  <c r="J29" i="125"/>
  <c r="I29" i="125"/>
  <c r="J19" i="125"/>
  <c r="J18" i="125"/>
  <c r="J22" i="125"/>
  <c r="J23" i="125"/>
  <c r="I45" i="125"/>
  <c r="I44" i="125"/>
  <c r="I21" i="125"/>
  <c r="I22" i="125"/>
  <c r="I23" i="125"/>
  <c r="I49" i="127"/>
  <c r="I48" i="127"/>
  <c r="J35" i="127"/>
  <c r="I35" i="127"/>
  <c r="K34" i="135" l="1"/>
  <c r="K35" i="127"/>
  <c r="K46" i="123"/>
  <c r="K44" i="135"/>
  <c r="K23" i="125"/>
  <c r="K33" i="125"/>
  <c r="K22" i="125"/>
  <c r="K35" i="125"/>
  <c r="K34" i="125"/>
  <c r="K37" i="125"/>
  <c r="K73" i="123"/>
  <c r="I29" i="135"/>
  <c r="K29" i="135" s="1"/>
  <c r="H73" i="123"/>
  <c r="H72" i="123"/>
  <c r="K72" i="123"/>
  <c r="H71" i="123"/>
  <c r="K71" i="123"/>
  <c r="I65" i="123"/>
  <c r="J65" i="123"/>
  <c r="I51" i="123"/>
  <c r="K51" i="123" s="1"/>
  <c r="H51" i="123"/>
  <c r="I28" i="127"/>
  <c r="K28" i="127" s="1"/>
  <c r="H28" i="127"/>
  <c r="H46" i="123"/>
  <c r="H14" i="123"/>
  <c r="H33" i="123"/>
  <c r="I22" i="123"/>
  <c r="K22" i="123" s="1"/>
  <c r="H22" i="123"/>
  <c r="I22" i="124"/>
  <c r="K22" i="124" s="1"/>
  <c r="H22" i="124"/>
  <c r="I26" i="127"/>
  <c r="K26" i="127" s="1"/>
  <c r="H26" i="127"/>
  <c r="I26" i="125"/>
  <c r="K26" i="125" s="1"/>
  <c r="H26" i="125"/>
  <c r="I22" i="128"/>
  <c r="K22" i="128" s="1"/>
  <c r="H22" i="128"/>
  <c r="I20" i="130"/>
  <c r="K20" i="130" s="1"/>
  <c r="H20" i="130"/>
  <c r="I26" i="135"/>
  <c r="K26" i="135" s="1"/>
  <c r="H26" i="135"/>
  <c r="I19" i="131"/>
  <c r="K19" i="131" s="1"/>
  <c r="H19" i="131"/>
  <c r="I32" i="123"/>
  <c r="K32" i="123" s="1"/>
  <c r="H32" i="123"/>
  <c r="I34" i="123"/>
  <c r="K34" i="123" s="1"/>
  <c r="H34" i="123"/>
  <c r="I56" i="123"/>
  <c r="K56" i="123" s="1"/>
  <c r="I18" i="123"/>
  <c r="K18" i="123" s="1"/>
  <c r="H18" i="123"/>
  <c r="K17" i="123"/>
  <c r="H17" i="123"/>
  <c r="H16" i="123"/>
  <c r="K16" i="123"/>
  <c r="I13" i="123"/>
  <c r="J13" i="123"/>
  <c r="J23" i="123"/>
  <c r="K23" i="123" s="1"/>
  <c r="I64" i="123"/>
  <c r="J64" i="123"/>
  <c r="H25" i="123"/>
  <c r="H23" i="123"/>
  <c r="I55" i="123"/>
  <c r="K55" i="123" s="1"/>
  <c r="H24" i="132"/>
  <c r="I15" i="132"/>
  <c r="I13" i="132"/>
  <c r="K13" i="132" s="1"/>
  <c r="H16" i="132"/>
  <c r="I23" i="131"/>
  <c r="K23" i="131" s="1"/>
  <c r="H23" i="131"/>
  <c r="K15" i="131"/>
  <c r="H15" i="131"/>
  <c r="K37" i="135"/>
  <c r="I18" i="135"/>
  <c r="K18" i="135" s="1"/>
  <c r="I43" i="135"/>
  <c r="H43" i="135"/>
  <c r="H44" i="135"/>
  <c r="I36" i="135"/>
  <c r="K36" i="135" s="1"/>
  <c r="H36" i="135"/>
  <c r="H37" i="135"/>
  <c r="I33" i="135"/>
  <c r="K33" i="135" s="1"/>
  <c r="H33" i="135"/>
  <c r="H34" i="135"/>
  <c r="H29" i="135"/>
  <c r="H18" i="135"/>
  <c r="I16" i="135"/>
  <c r="J16" i="135"/>
  <c r="I13" i="135"/>
  <c r="J13" i="135"/>
  <c r="I25" i="130"/>
  <c r="K25" i="130" s="1"/>
  <c r="K13" i="130"/>
  <c r="I24" i="130"/>
  <c r="K24" i="130" s="1"/>
  <c r="H13" i="130"/>
  <c r="H16" i="130"/>
  <c r="H23" i="129"/>
  <c r="H25" i="128"/>
  <c r="I25" i="128"/>
  <c r="K25" i="128" s="1"/>
  <c r="J24" i="128"/>
  <c r="I24" i="128"/>
  <c r="H18" i="128"/>
  <c r="I13" i="128"/>
  <c r="J13" i="128"/>
  <c r="H15" i="128"/>
  <c r="I20" i="128"/>
  <c r="I18" i="128"/>
  <c r="K18" i="128" s="1"/>
  <c r="I17" i="128"/>
  <c r="I40" i="125"/>
  <c r="K40" i="125" s="1"/>
  <c r="H40" i="125"/>
  <c r="K41" i="125"/>
  <c r="H41" i="125"/>
  <c r="I36" i="125"/>
  <c r="K36" i="125" s="1"/>
  <c r="H36" i="125"/>
  <c r="H37" i="125"/>
  <c r="H35" i="125"/>
  <c r="H34" i="125"/>
  <c r="H33" i="125"/>
  <c r="J30" i="125"/>
  <c r="H30" i="125"/>
  <c r="I30" i="125"/>
  <c r="K29" i="125"/>
  <c r="H29" i="125"/>
  <c r="I19" i="125"/>
  <c r="K19" i="125" s="1"/>
  <c r="H19" i="125"/>
  <c r="I13" i="125"/>
  <c r="J13" i="125"/>
  <c r="H22" i="125"/>
  <c r="I25" i="125"/>
  <c r="H23" i="125"/>
  <c r="I27" i="125"/>
  <c r="I24" i="125"/>
  <c r="H35" i="127"/>
  <c r="J43" i="127"/>
  <c r="J44" i="127"/>
  <c r="J40" i="127"/>
  <c r="J39" i="127"/>
  <c r="J29" i="127"/>
  <c r="J19" i="127"/>
  <c r="J22" i="127"/>
  <c r="J33" i="127"/>
  <c r="J34" i="127"/>
  <c r="J36" i="127"/>
  <c r="J37" i="127"/>
  <c r="J46" i="127"/>
  <c r="I30" i="126"/>
  <c r="I29" i="126"/>
  <c r="J20" i="126"/>
  <c r="J15" i="126"/>
  <c r="J26" i="126"/>
  <c r="J27" i="126"/>
  <c r="I32" i="124"/>
  <c r="I31" i="124"/>
  <c r="J18" i="124"/>
  <c r="J14" i="124"/>
  <c r="J15" i="124"/>
  <c r="J26" i="124"/>
  <c r="J27" i="124"/>
  <c r="I13" i="124"/>
  <c r="H14" i="124"/>
  <c r="H15" i="124"/>
  <c r="I24" i="124"/>
  <c r="I25" i="124"/>
  <c r="H26" i="124"/>
  <c r="H27" i="124"/>
  <c r="J18" i="144"/>
  <c r="I24" i="144"/>
  <c r="I25" i="144"/>
  <c r="J22" i="144"/>
  <c r="I17" i="144"/>
  <c r="J17" i="144"/>
  <c r="J16" i="144"/>
  <c r="I57" i="143"/>
  <c r="J55" i="143"/>
  <c r="J51" i="143"/>
  <c r="J50" i="143"/>
  <c r="I49" i="143"/>
  <c r="J49" i="143"/>
  <c r="J47" i="143"/>
  <c r="I45" i="143"/>
  <c r="J45" i="143"/>
  <c r="J44" i="143"/>
  <c r="J43" i="143"/>
  <c r="J42" i="143"/>
  <c r="J41" i="143"/>
  <c r="J40" i="143"/>
  <c r="I39" i="143"/>
  <c r="J39" i="143"/>
  <c r="J38" i="143"/>
  <c r="J36" i="143"/>
  <c r="J34" i="143"/>
  <c r="I34" i="143"/>
  <c r="H34" i="143"/>
  <c r="J33" i="143"/>
  <c r="I32" i="143"/>
  <c r="J32" i="143"/>
  <c r="J31" i="143"/>
  <c r="J27" i="143"/>
  <c r="J26" i="143"/>
  <c r="J25" i="143"/>
  <c r="J24" i="143"/>
  <c r="J23" i="143"/>
  <c r="H21" i="143"/>
  <c r="J21" i="143"/>
  <c r="J18" i="143"/>
  <c r="J16" i="143"/>
  <c r="I15" i="143"/>
  <c r="J15" i="143"/>
  <c r="J14" i="143"/>
  <c r="J24" i="140"/>
  <c r="J23" i="140"/>
  <c r="J55" i="140"/>
  <c r="J51" i="140"/>
  <c r="J27" i="140"/>
  <c r="J34" i="140"/>
  <c r="J47" i="140"/>
  <c r="J15" i="140"/>
  <c r="J16" i="140"/>
  <c r="J18" i="140"/>
  <c r="J21" i="140"/>
  <c r="J25" i="140"/>
  <c r="J26" i="140"/>
  <c r="J32" i="140"/>
  <c r="J33" i="140"/>
  <c r="J36" i="140"/>
  <c r="J38" i="140"/>
  <c r="J39" i="140"/>
  <c r="J40" i="140"/>
  <c r="J41" i="140"/>
  <c r="J42" i="140"/>
  <c r="J43" i="140"/>
  <c r="J44" i="140"/>
  <c r="J45" i="140"/>
  <c r="J49" i="140"/>
  <c r="J50" i="140"/>
  <c r="K43" i="135" l="1"/>
  <c r="H65" i="123"/>
  <c r="K65" i="123"/>
  <c r="H13" i="123"/>
  <c r="K13" i="123"/>
  <c r="H64" i="123"/>
  <c r="K64" i="123"/>
  <c r="J24" i="123"/>
  <c r="K24" i="123" s="1"/>
  <c r="H24" i="123"/>
  <c r="J28" i="132"/>
  <c r="K28" i="132" s="1"/>
  <c r="H28" i="132"/>
  <c r="J27" i="132"/>
  <c r="K27" i="132" s="1"/>
  <c r="H27" i="132"/>
  <c r="I25" i="132"/>
  <c r="K25" i="132" s="1"/>
  <c r="H25" i="132"/>
  <c r="H13" i="132"/>
  <c r="J26" i="131"/>
  <c r="K26" i="131" s="1"/>
  <c r="H26" i="131"/>
  <c r="J25" i="131"/>
  <c r="K25" i="131" s="1"/>
  <c r="H25" i="131"/>
  <c r="J53" i="135"/>
  <c r="K53" i="135" s="1"/>
  <c r="H53" i="135"/>
  <c r="J52" i="135"/>
  <c r="K52" i="135" s="1"/>
  <c r="H52" i="135"/>
  <c r="I38" i="135"/>
  <c r="K38" i="135" s="1"/>
  <c r="H38" i="135"/>
  <c r="I31" i="135"/>
  <c r="J31" i="135"/>
  <c r="I19" i="135"/>
  <c r="K19" i="135" s="1"/>
  <c r="H19" i="135"/>
  <c r="H16" i="135"/>
  <c r="K16" i="135"/>
  <c r="H13" i="135"/>
  <c r="K13" i="135"/>
  <c r="J28" i="130"/>
  <c r="K28" i="130" s="1"/>
  <c r="H28" i="130"/>
  <c r="J27" i="130"/>
  <c r="K27" i="130" s="1"/>
  <c r="H27" i="130"/>
  <c r="H24" i="130"/>
  <c r="J26" i="129"/>
  <c r="K26" i="129" s="1"/>
  <c r="H26" i="129"/>
  <c r="J25" i="129"/>
  <c r="K25" i="129" s="1"/>
  <c r="H25" i="129"/>
  <c r="J28" i="128"/>
  <c r="K28" i="128" s="1"/>
  <c r="H28" i="128"/>
  <c r="J27" i="128"/>
  <c r="K27" i="128" s="1"/>
  <c r="H27" i="128"/>
  <c r="K24" i="128"/>
  <c r="H24" i="128"/>
  <c r="I14" i="128"/>
  <c r="H14" i="128"/>
  <c r="H13" i="128"/>
  <c r="K13" i="128"/>
  <c r="K30" i="125"/>
  <c r="I42" i="125"/>
  <c r="J42" i="125"/>
  <c r="I31" i="125"/>
  <c r="J31" i="125"/>
  <c r="I18" i="125"/>
  <c r="K18" i="125" s="1"/>
  <c r="H18" i="125"/>
  <c r="J16" i="125"/>
  <c r="I16" i="125"/>
  <c r="H13" i="125"/>
  <c r="K13" i="125"/>
  <c r="J45" i="125"/>
  <c r="K45" i="125" s="1"/>
  <c r="H45" i="125"/>
  <c r="J44" i="125"/>
  <c r="K44" i="125" s="1"/>
  <c r="H44" i="125"/>
  <c r="J49" i="127"/>
  <c r="K49" i="127" s="1"/>
  <c r="H49" i="127"/>
  <c r="J48" i="127"/>
  <c r="K48" i="127" s="1"/>
  <c r="H48" i="127"/>
  <c r="I43" i="127"/>
  <c r="K43" i="127" s="1"/>
  <c r="I44" i="127"/>
  <c r="I39" i="127"/>
  <c r="K39" i="127" s="1"/>
  <c r="I29" i="127"/>
  <c r="K29" i="127" s="1"/>
  <c r="I27" i="127"/>
  <c r="J29" i="126"/>
  <c r="K29" i="126" s="1"/>
  <c r="J30" i="126"/>
  <c r="K30" i="126" s="1"/>
  <c r="I20" i="126"/>
  <c r="K20" i="126" s="1"/>
  <c r="J12" i="126"/>
  <c r="I12" i="126"/>
  <c r="J24" i="126"/>
  <c r="I24" i="126"/>
  <c r="J31" i="124"/>
  <c r="K31" i="124" s="1"/>
  <c r="I20" i="124"/>
  <c r="I21" i="124"/>
  <c r="I18" i="124"/>
  <c r="K18" i="124" s="1"/>
  <c r="I17" i="124"/>
  <c r="I26" i="124"/>
  <c r="K26" i="124" s="1"/>
  <c r="I27" i="124"/>
  <c r="K27" i="124" s="1"/>
  <c r="I15" i="124"/>
  <c r="K15" i="124" s="1"/>
  <c r="I14" i="124"/>
  <c r="K14" i="124" s="1"/>
  <c r="I18" i="144"/>
  <c r="K18" i="144" s="1"/>
  <c r="I19" i="144"/>
  <c r="J19" i="144"/>
  <c r="I13" i="144"/>
  <c r="K17" i="144"/>
  <c r="I16" i="144"/>
  <c r="K16" i="144" s="1"/>
  <c r="H16" i="144"/>
  <c r="H17" i="144"/>
  <c r="K49" i="143"/>
  <c r="K32" i="143"/>
  <c r="K15" i="143"/>
  <c r="K34" i="143"/>
  <c r="K45" i="143"/>
  <c r="K39" i="143"/>
  <c r="I43" i="143"/>
  <c r="K43" i="143" s="1"/>
  <c r="I26" i="143"/>
  <c r="K26" i="143" s="1"/>
  <c r="I21" i="143"/>
  <c r="K21" i="143" s="1"/>
  <c r="I22" i="143"/>
  <c r="J22" i="143"/>
  <c r="I33" i="143"/>
  <c r="K33" i="143" s="1"/>
  <c r="H33" i="143"/>
  <c r="I16" i="143"/>
  <c r="K16" i="143" s="1"/>
  <c r="H16" i="143"/>
  <c r="I20" i="143"/>
  <c r="J20" i="143"/>
  <c r="I40" i="143"/>
  <c r="K40" i="143" s="1"/>
  <c r="H40" i="143"/>
  <c r="I31" i="143"/>
  <c r="K31" i="143" s="1"/>
  <c r="H31" i="143"/>
  <c r="I50" i="143"/>
  <c r="H50" i="143"/>
  <c r="I14" i="143"/>
  <c r="K14" i="143" s="1"/>
  <c r="H14" i="143"/>
  <c r="H41" i="143"/>
  <c r="I41" i="143"/>
  <c r="K41" i="143" s="1"/>
  <c r="I42" i="143"/>
  <c r="K42" i="143" s="1"/>
  <c r="H42" i="143"/>
  <c r="I17" i="143"/>
  <c r="J17" i="143"/>
  <c r="I44" i="143"/>
  <c r="H44" i="143"/>
  <c r="J57" i="143"/>
  <c r="K57" i="143" s="1"/>
  <c r="H57" i="143"/>
  <c r="I18" i="143"/>
  <c r="K18" i="143" s="1"/>
  <c r="H18" i="143"/>
  <c r="J28" i="143"/>
  <c r="I28" i="143"/>
  <c r="H39" i="143"/>
  <c r="H49" i="143"/>
  <c r="H45" i="143"/>
  <c r="H15" i="143"/>
  <c r="H32" i="143"/>
  <c r="I24" i="140"/>
  <c r="K24" i="140" s="1"/>
  <c r="I20" i="140"/>
  <c r="J13" i="140"/>
  <c r="K16" i="125" l="1"/>
  <c r="I45" i="135"/>
  <c r="K31" i="135"/>
  <c r="H31" i="135"/>
  <c r="K14" i="128"/>
  <c r="I32" i="125"/>
  <c r="H42" i="125"/>
  <c r="K42" i="125"/>
  <c r="H31" i="125"/>
  <c r="K31" i="125"/>
  <c r="H16" i="125"/>
  <c r="H43" i="127"/>
  <c r="K44" i="127"/>
  <c r="H44" i="127"/>
  <c r="H39" i="127"/>
  <c r="I40" i="127"/>
  <c r="H40" i="127"/>
  <c r="H29" i="127"/>
  <c r="I31" i="127"/>
  <c r="J31" i="127"/>
  <c r="J27" i="127"/>
  <c r="K27" i="127" s="1"/>
  <c r="H30" i="126"/>
  <c r="H29" i="126"/>
  <c r="H20" i="126"/>
  <c r="H12" i="126"/>
  <c r="K12" i="126"/>
  <c r="H24" i="126"/>
  <c r="J22" i="126"/>
  <c r="I22" i="126"/>
  <c r="J23" i="126"/>
  <c r="I23" i="126"/>
  <c r="K24" i="126"/>
  <c r="H31" i="124"/>
  <c r="J32" i="124"/>
  <c r="K32" i="124" s="1"/>
  <c r="H32" i="124"/>
  <c r="H21" i="124"/>
  <c r="J20" i="124"/>
  <c r="K20" i="124" s="1"/>
  <c r="J17" i="124"/>
  <c r="K17" i="124" s="1"/>
  <c r="H18" i="124"/>
  <c r="H18" i="144"/>
  <c r="I20" i="144"/>
  <c r="J20" i="144"/>
  <c r="H19" i="144"/>
  <c r="K19" i="144"/>
  <c r="J15" i="144"/>
  <c r="I15" i="144"/>
  <c r="I14" i="144"/>
  <c r="J14" i="144"/>
  <c r="J13" i="144"/>
  <c r="K13" i="144" s="1"/>
  <c r="J24" i="144"/>
  <c r="K24" i="144" s="1"/>
  <c r="H24" i="144"/>
  <c r="I12" i="144"/>
  <c r="J12" i="144"/>
  <c r="J25" i="144"/>
  <c r="K25" i="144" s="1"/>
  <c r="H25" i="144"/>
  <c r="H43" i="143"/>
  <c r="H28" i="143"/>
  <c r="H26" i="143"/>
  <c r="K28" i="143"/>
  <c r="H17" i="143"/>
  <c r="K17" i="143"/>
  <c r="I38" i="143"/>
  <c r="K38" i="143" s="1"/>
  <c r="H38" i="143"/>
  <c r="K50" i="143"/>
  <c r="H20" i="143"/>
  <c r="I36" i="143"/>
  <c r="K36" i="143" s="1"/>
  <c r="H36" i="143"/>
  <c r="I13" i="143"/>
  <c r="J13" i="143"/>
  <c r="I23" i="143"/>
  <c r="H23" i="143"/>
  <c r="K20" i="143"/>
  <c r="K44" i="143"/>
  <c r="I24" i="143"/>
  <c r="K24" i="143" s="1"/>
  <c r="H24" i="143"/>
  <c r="I25" i="143"/>
  <c r="K25" i="143" s="1"/>
  <c r="H25" i="143"/>
  <c r="I12" i="143"/>
  <c r="J12" i="143"/>
  <c r="I37" i="143"/>
  <c r="J37" i="143"/>
  <c r="H22" i="143"/>
  <c r="K22" i="143"/>
  <c r="J20" i="140"/>
  <c r="K20" i="140" s="1"/>
  <c r="H24" i="140"/>
  <c r="I23" i="140"/>
  <c r="K23" i="140" s="1"/>
  <c r="H23" i="140"/>
  <c r="I17" i="140"/>
  <c r="J17" i="140"/>
  <c r="I13" i="140"/>
  <c r="K13" i="140" s="1"/>
  <c r="H13" i="140"/>
  <c r="J45" i="135" l="1"/>
  <c r="K45" i="135" s="1"/>
  <c r="H45" i="135"/>
  <c r="J32" i="125"/>
  <c r="H32" i="125"/>
  <c r="K32" i="125"/>
  <c r="K40" i="127"/>
  <c r="H31" i="127"/>
  <c r="K31" i="127"/>
  <c r="H27" i="127"/>
  <c r="H22" i="126"/>
  <c r="K22" i="126"/>
  <c r="J25" i="126"/>
  <c r="I25" i="126"/>
  <c r="K23" i="126"/>
  <c r="H23" i="126"/>
  <c r="H20" i="124"/>
  <c r="J21" i="124"/>
  <c r="K21" i="124" s="1"/>
  <c r="H17" i="124"/>
  <c r="I21" i="144"/>
  <c r="J21" i="144"/>
  <c r="J27" i="144" s="1"/>
  <c r="H15" i="144"/>
  <c r="H20" i="144"/>
  <c r="K20" i="144"/>
  <c r="K15" i="144"/>
  <c r="H14" i="144"/>
  <c r="K14" i="144"/>
  <c r="I22" i="144"/>
  <c r="H13" i="144"/>
  <c r="H12" i="144"/>
  <c r="K12" i="144"/>
  <c r="K37" i="143"/>
  <c r="H13" i="143"/>
  <c r="K13" i="143"/>
  <c r="H12" i="143"/>
  <c r="K12" i="143"/>
  <c r="I46" i="143"/>
  <c r="J46" i="143"/>
  <c r="J59" i="143" s="1"/>
  <c r="K23" i="143"/>
  <c r="H51" i="143"/>
  <c r="I51" i="143"/>
  <c r="H37" i="143"/>
  <c r="H20" i="140"/>
  <c r="H17" i="140"/>
  <c r="K17" i="140"/>
  <c r="I38" i="125" l="1"/>
  <c r="K38" i="125" s="1"/>
  <c r="H38" i="125"/>
  <c r="K25" i="126"/>
  <c r="H25" i="126"/>
  <c r="H21" i="144"/>
  <c r="K21" i="144"/>
  <c r="H22" i="144"/>
  <c r="K22" i="144"/>
  <c r="H46" i="143"/>
  <c r="K46" i="143"/>
  <c r="K51" i="143"/>
  <c r="I27" i="143"/>
  <c r="H27" i="143"/>
  <c r="I55" i="143"/>
  <c r="H55" i="143"/>
  <c r="H42" i="140"/>
  <c r="I42" i="140"/>
  <c r="K42" i="140" s="1"/>
  <c r="H44" i="140"/>
  <c r="I44" i="140"/>
  <c r="I30" i="140"/>
  <c r="I31" i="140"/>
  <c r="I41" i="140"/>
  <c r="K41" i="140" s="1"/>
  <c r="I28" i="140"/>
  <c r="J40" i="135"/>
  <c r="J39" i="135"/>
  <c r="J35" i="135"/>
  <c r="J22" i="135"/>
  <c r="J12" i="133"/>
  <c r="I18" i="127"/>
  <c r="I21" i="127"/>
  <c r="I23" i="124"/>
  <c r="I29" i="136" l="1"/>
  <c r="I21" i="136"/>
  <c r="K21" i="136" s="1"/>
  <c r="H21" i="136"/>
  <c r="I39" i="136"/>
  <c r="K39" i="136" s="1"/>
  <c r="H39" i="136"/>
  <c r="I23" i="136"/>
  <c r="I40" i="136"/>
  <c r="K40" i="136" s="1"/>
  <c r="H40" i="136"/>
  <c r="I24" i="136"/>
  <c r="I25" i="136"/>
  <c r="K25" i="136" s="1"/>
  <c r="H25" i="136"/>
  <c r="H43" i="136"/>
  <c r="I43" i="136"/>
  <c r="K43" i="136" s="1"/>
  <c r="I26" i="136"/>
  <c r="I44" i="136"/>
  <c r="K44" i="136" s="1"/>
  <c r="H44" i="136"/>
  <c r="I27" i="136"/>
  <c r="K27" i="136" s="1"/>
  <c r="H27" i="136"/>
  <c r="I46" i="136"/>
  <c r="K46" i="136" s="1"/>
  <c r="H46" i="136"/>
  <c r="I25" i="138"/>
  <c r="I26" i="138"/>
  <c r="K26" i="138" s="1"/>
  <c r="H26" i="138"/>
  <c r="I29" i="138"/>
  <c r="H26" i="137"/>
  <c r="I26" i="137"/>
  <c r="K26" i="137" s="1"/>
  <c r="I36" i="137"/>
  <c r="K36" i="137" s="1"/>
  <c r="H36" i="137"/>
  <c r="I37" i="137"/>
  <c r="K37" i="137" s="1"/>
  <c r="H37" i="137"/>
  <c r="I19" i="137"/>
  <c r="I20" i="137"/>
  <c r="K20" i="137" s="1"/>
  <c r="H20" i="137"/>
  <c r="H41" i="137"/>
  <c r="I41" i="137"/>
  <c r="K41" i="137" s="1"/>
  <c r="I32" i="134"/>
  <c r="I16" i="134"/>
  <c r="J23" i="134"/>
  <c r="K23" i="134" s="1"/>
  <c r="H23" i="134"/>
  <c r="I63" i="123"/>
  <c r="I45" i="123"/>
  <c r="I66" i="123"/>
  <c r="I29" i="123"/>
  <c r="J40" i="123"/>
  <c r="K40" i="123" s="1"/>
  <c r="H40" i="123"/>
  <c r="I21" i="132"/>
  <c r="I20" i="131"/>
  <c r="I21" i="130"/>
  <c r="I14" i="129"/>
  <c r="I20" i="129"/>
  <c r="I23" i="128"/>
  <c r="J27" i="125"/>
  <c r="K27" i="125" s="1"/>
  <c r="H27" i="125"/>
  <c r="J21" i="125"/>
  <c r="K21" i="125" s="1"/>
  <c r="H21" i="125"/>
  <c r="H19" i="127"/>
  <c r="I19" i="127"/>
  <c r="K19" i="127" s="1"/>
  <c r="I25" i="127"/>
  <c r="I24" i="127"/>
  <c r="I17" i="126"/>
  <c r="I21" i="126"/>
  <c r="I14" i="126"/>
  <c r="I18" i="126"/>
  <c r="I28" i="124"/>
  <c r="I29" i="124"/>
  <c r="K55" i="143"/>
  <c r="K27" i="143"/>
  <c r="I47" i="143"/>
  <c r="H47" i="143"/>
  <c r="K44" i="140"/>
  <c r="I33" i="140"/>
  <c r="I37" i="140"/>
  <c r="H25" i="140"/>
  <c r="I25" i="140"/>
  <c r="K25" i="140" s="1"/>
  <c r="H39" i="140"/>
  <c r="I39" i="140"/>
  <c r="K39" i="140" s="1"/>
  <c r="H43" i="140"/>
  <c r="I43" i="140"/>
  <c r="K43" i="140" s="1"/>
  <c r="H15" i="140"/>
  <c r="I15" i="140"/>
  <c r="K15" i="140" s="1"/>
  <c r="H45" i="140"/>
  <c r="I45" i="140"/>
  <c r="K45" i="140" s="1"/>
  <c r="H40" i="140"/>
  <c r="I40" i="140"/>
  <c r="K40" i="140" s="1"/>
  <c r="H32" i="140"/>
  <c r="I32" i="140"/>
  <c r="K32" i="140" s="1"/>
  <c r="H16" i="140"/>
  <c r="I16" i="140"/>
  <c r="K16" i="140" s="1"/>
  <c r="H38" i="140"/>
  <c r="I38" i="140"/>
  <c r="K38" i="140" s="1"/>
  <c r="H36" i="140"/>
  <c r="I36" i="140"/>
  <c r="K36" i="140" s="1"/>
  <c r="H41" i="140"/>
  <c r="I22" i="140"/>
  <c r="I50" i="140"/>
  <c r="I14" i="140"/>
  <c r="I27" i="135"/>
  <c r="I40" i="135"/>
  <c r="K40" i="135" s="1"/>
  <c r="I12" i="140"/>
  <c r="J25" i="138"/>
  <c r="J19" i="137"/>
  <c r="J26" i="136"/>
  <c r="I25" i="135"/>
  <c r="I35" i="135"/>
  <c r="K35" i="135" s="1"/>
  <c r="I12" i="135"/>
  <c r="I24" i="135"/>
  <c r="J21" i="135"/>
  <c r="I21" i="135"/>
  <c r="H12" i="133"/>
  <c r="I12" i="133"/>
  <c r="K12" i="133" s="1"/>
  <c r="I12" i="130"/>
  <c r="J12" i="130"/>
  <c r="J14" i="129"/>
  <c r="I12" i="129"/>
  <c r="J12" i="129"/>
  <c r="J18" i="127"/>
  <c r="J21" i="127"/>
  <c r="J13" i="124"/>
  <c r="K13" i="124" s="1"/>
  <c r="I142" i="122"/>
  <c r="I36" i="133" l="1"/>
  <c r="H36" i="133"/>
  <c r="H26" i="133"/>
  <c r="I26" i="133"/>
  <c r="I19" i="133"/>
  <c r="J14" i="133"/>
  <c r="I14" i="133"/>
  <c r="K14" i="133" s="1"/>
  <c r="I28" i="133"/>
  <c r="I25" i="133"/>
  <c r="I20" i="133"/>
  <c r="K20" i="133" s="1"/>
  <c r="H20" i="133"/>
  <c r="I37" i="133"/>
  <c r="H37" i="133"/>
  <c r="I23" i="133"/>
  <c r="J22" i="133"/>
  <c r="H22" i="133"/>
  <c r="I22" i="133"/>
  <c r="I31" i="136"/>
  <c r="J31" i="136"/>
  <c r="I20" i="136"/>
  <c r="I47" i="136"/>
  <c r="K47" i="136" s="1"/>
  <c r="H47" i="136"/>
  <c r="K26" i="136"/>
  <c r="H26" i="136"/>
  <c r="J30" i="138"/>
  <c r="I30" i="138"/>
  <c r="I37" i="138"/>
  <c r="K37" i="138" s="1"/>
  <c r="H37" i="138"/>
  <c r="I23" i="138"/>
  <c r="I19" i="138"/>
  <c r="H24" i="138"/>
  <c r="I24" i="138"/>
  <c r="K24" i="138" s="1"/>
  <c r="I40" i="138"/>
  <c r="K40" i="138" s="1"/>
  <c r="H40" i="138"/>
  <c r="I20" i="138"/>
  <c r="K20" i="138" s="1"/>
  <c r="H20" i="138"/>
  <c r="K25" i="138"/>
  <c r="H41" i="138"/>
  <c r="I41" i="138"/>
  <c r="K41" i="138" s="1"/>
  <c r="H25" i="138"/>
  <c r="I36" i="138"/>
  <c r="K36" i="138" s="1"/>
  <c r="H36" i="138"/>
  <c r="I22" i="138"/>
  <c r="H19" i="137"/>
  <c r="I22" i="137"/>
  <c r="I23" i="137"/>
  <c r="I25" i="137"/>
  <c r="K19" i="137"/>
  <c r="I40" i="137"/>
  <c r="K40" i="137" s="1"/>
  <c r="H40" i="137"/>
  <c r="H16" i="134"/>
  <c r="H49" i="134"/>
  <c r="I49" i="134"/>
  <c r="K49" i="134" s="1"/>
  <c r="H30" i="134"/>
  <c r="I30" i="134"/>
  <c r="K30" i="134" s="1"/>
  <c r="H48" i="134"/>
  <c r="I48" i="134"/>
  <c r="J26" i="134"/>
  <c r="K26" i="134" s="1"/>
  <c r="H26" i="134"/>
  <c r="J27" i="134"/>
  <c r="K27" i="134" s="1"/>
  <c r="H27" i="134"/>
  <c r="J32" i="134"/>
  <c r="K32" i="134" s="1"/>
  <c r="H32" i="134"/>
  <c r="J66" i="123"/>
  <c r="K66" i="123" s="1"/>
  <c r="H66" i="123"/>
  <c r="J68" i="123"/>
  <c r="K68" i="123" s="1"/>
  <c r="H68" i="123"/>
  <c r="J19" i="123"/>
  <c r="K19" i="123" s="1"/>
  <c r="H19" i="123"/>
  <c r="J58" i="123"/>
  <c r="K58" i="123" s="1"/>
  <c r="H58" i="123"/>
  <c r="J67" i="123"/>
  <c r="K67" i="123" s="1"/>
  <c r="H67" i="123"/>
  <c r="J43" i="123"/>
  <c r="K43" i="123" s="1"/>
  <c r="H43" i="123"/>
  <c r="J41" i="123"/>
  <c r="K41" i="123" s="1"/>
  <c r="H41" i="123"/>
  <c r="J15" i="132"/>
  <c r="K15" i="132" s="1"/>
  <c r="H15" i="132"/>
  <c r="J18" i="132"/>
  <c r="K18" i="132" s="1"/>
  <c r="H18" i="132"/>
  <c r="J20" i="131"/>
  <c r="K20" i="131" s="1"/>
  <c r="H20" i="131"/>
  <c r="J18" i="130"/>
  <c r="K18" i="130" s="1"/>
  <c r="H18" i="130"/>
  <c r="J15" i="130"/>
  <c r="K15" i="130" s="1"/>
  <c r="H15" i="130"/>
  <c r="J19" i="130"/>
  <c r="K19" i="130" s="1"/>
  <c r="H19" i="130"/>
  <c r="J21" i="130"/>
  <c r="K21" i="130" s="1"/>
  <c r="H21" i="130"/>
  <c r="I17" i="129"/>
  <c r="H15" i="129"/>
  <c r="I15" i="129"/>
  <c r="K15" i="129" s="1"/>
  <c r="I18" i="129"/>
  <c r="K14" i="129"/>
  <c r="H14" i="129"/>
  <c r="J21" i="128"/>
  <c r="K21" i="128" s="1"/>
  <c r="H21" i="128"/>
  <c r="J20" i="128"/>
  <c r="K20" i="128" s="1"/>
  <c r="H20" i="128"/>
  <c r="J17" i="128"/>
  <c r="K17" i="128" s="1"/>
  <c r="H17" i="128"/>
  <c r="J25" i="125"/>
  <c r="K25" i="125" s="1"/>
  <c r="H25" i="125"/>
  <c r="J24" i="125"/>
  <c r="K24" i="125" s="1"/>
  <c r="H24" i="125"/>
  <c r="I17" i="127"/>
  <c r="I16" i="127"/>
  <c r="I38" i="127"/>
  <c r="H37" i="127"/>
  <c r="I37" i="127"/>
  <c r="K37" i="127" s="1"/>
  <c r="H22" i="127"/>
  <c r="I22" i="127"/>
  <c r="K22" i="127" s="1"/>
  <c r="H36" i="127"/>
  <c r="I36" i="127"/>
  <c r="K36" i="127" s="1"/>
  <c r="H34" i="127"/>
  <c r="I34" i="127"/>
  <c r="K34" i="127" s="1"/>
  <c r="H33" i="127"/>
  <c r="I33" i="127"/>
  <c r="K33" i="127" s="1"/>
  <c r="H21" i="127"/>
  <c r="H18" i="127"/>
  <c r="J25" i="127"/>
  <c r="K25" i="127" s="1"/>
  <c r="H27" i="126"/>
  <c r="I27" i="126"/>
  <c r="K27" i="126" s="1"/>
  <c r="J28" i="124"/>
  <c r="K28" i="124" s="1"/>
  <c r="H15" i="126"/>
  <c r="I15" i="126"/>
  <c r="K15" i="126" s="1"/>
  <c r="H26" i="126"/>
  <c r="I26" i="126"/>
  <c r="K26" i="126" s="1"/>
  <c r="J18" i="126"/>
  <c r="K18" i="126" s="1"/>
  <c r="J17" i="126"/>
  <c r="K17" i="126" s="1"/>
  <c r="H13" i="124"/>
  <c r="K27" i="144"/>
  <c r="I27" i="144"/>
  <c r="F7" i="142" s="1"/>
  <c r="K47" i="143"/>
  <c r="K59" i="143" s="1"/>
  <c r="I59" i="143"/>
  <c r="F6" i="142" s="1"/>
  <c r="K50" i="140"/>
  <c r="K33" i="140"/>
  <c r="H33" i="140"/>
  <c r="J37" i="140"/>
  <c r="K37" i="140" s="1"/>
  <c r="I57" i="140"/>
  <c r="J57" i="140"/>
  <c r="J31" i="140"/>
  <c r="K31" i="140" s="1"/>
  <c r="J30" i="140"/>
  <c r="K30" i="140" s="1"/>
  <c r="J28" i="140"/>
  <c r="K28" i="140" s="1"/>
  <c r="H49" i="140"/>
  <c r="I49" i="140"/>
  <c r="K49" i="140" s="1"/>
  <c r="H21" i="140"/>
  <c r="I21" i="140"/>
  <c r="H26" i="140"/>
  <c r="I26" i="140"/>
  <c r="H18" i="140"/>
  <c r="I18" i="140"/>
  <c r="K18" i="140" s="1"/>
  <c r="H30" i="140"/>
  <c r="H50" i="140"/>
  <c r="H31" i="140"/>
  <c r="H28" i="140"/>
  <c r="J27" i="135"/>
  <c r="K27" i="135" s="1"/>
  <c r="H40" i="135"/>
  <c r="J25" i="124"/>
  <c r="K25" i="124" s="1"/>
  <c r="K18" i="127"/>
  <c r="J24" i="124"/>
  <c r="K24" i="124" s="1"/>
  <c r="J12" i="140"/>
  <c r="K12" i="140" s="1"/>
  <c r="J14" i="140"/>
  <c r="K14" i="140" s="1"/>
  <c r="J22" i="140"/>
  <c r="K22" i="140" s="1"/>
  <c r="J19" i="138"/>
  <c r="J23" i="138"/>
  <c r="J22" i="138"/>
  <c r="J12" i="138"/>
  <c r="I12" i="138"/>
  <c r="J23" i="137"/>
  <c r="J25" i="137"/>
  <c r="J22" i="137"/>
  <c r="J25" i="135"/>
  <c r="K25" i="135" s="1"/>
  <c r="J20" i="136"/>
  <c r="I12" i="136"/>
  <c r="J12" i="136"/>
  <c r="H21" i="135"/>
  <c r="J12" i="135"/>
  <c r="K12" i="135" s="1"/>
  <c r="J24" i="135"/>
  <c r="K24" i="135" s="1"/>
  <c r="H35" i="135"/>
  <c r="K21" i="135"/>
  <c r="I22" i="135"/>
  <c r="K22" i="135" s="1"/>
  <c r="H22" i="135"/>
  <c r="I39" i="135"/>
  <c r="K39" i="135" s="1"/>
  <c r="H39" i="135"/>
  <c r="I30" i="135"/>
  <c r="J30" i="135"/>
  <c r="H25" i="133"/>
  <c r="K36" i="133"/>
  <c r="J23" i="133"/>
  <c r="K26" i="133"/>
  <c r="J28" i="133"/>
  <c r="J19" i="133"/>
  <c r="K37" i="133"/>
  <c r="I12" i="132"/>
  <c r="J12" i="132"/>
  <c r="I12" i="131"/>
  <c r="J12" i="131"/>
  <c r="H12" i="130"/>
  <c r="K12" i="130"/>
  <c r="J17" i="129"/>
  <c r="J18" i="129"/>
  <c r="K12" i="129"/>
  <c r="H12" i="129"/>
  <c r="I12" i="128"/>
  <c r="I30" i="128" s="1"/>
  <c r="J12" i="128"/>
  <c r="K21" i="127"/>
  <c r="J16" i="127"/>
  <c r="I12" i="127"/>
  <c r="J12" i="127"/>
  <c r="I12" i="125"/>
  <c r="J12" i="125"/>
  <c r="J23" i="124"/>
  <c r="K23" i="124" s="1"/>
  <c r="J12" i="124"/>
  <c r="I12" i="124"/>
  <c r="J12" i="123"/>
  <c r="I12" i="123"/>
  <c r="K22" i="133" l="1"/>
  <c r="I41" i="136"/>
  <c r="K41" i="136" s="1"/>
  <c r="H41" i="136"/>
  <c r="I38" i="138"/>
  <c r="K38" i="138" s="1"/>
  <c r="H38" i="138"/>
  <c r="K48" i="134"/>
  <c r="I34" i="134"/>
  <c r="H19" i="133"/>
  <c r="H23" i="133"/>
  <c r="H28" i="133"/>
  <c r="J25" i="133"/>
  <c r="K25" i="133" s="1"/>
  <c r="I30" i="133"/>
  <c r="H14" i="133"/>
  <c r="K30" i="138"/>
  <c r="H30" i="138"/>
  <c r="H31" i="136"/>
  <c r="K31" i="136"/>
  <c r="H20" i="136"/>
  <c r="J29" i="136"/>
  <c r="K29" i="136" s="1"/>
  <c r="H29" i="136"/>
  <c r="K20" i="136"/>
  <c r="J24" i="136"/>
  <c r="K24" i="136" s="1"/>
  <c r="H24" i="136"/>
  <c r="J23" i="136"/>
  <c r="K23" i="136" s="1"/>
  <c r="H23" i="136"/>
  <c r="H22" i="138"/>
  <c r="K22" i="138"/>
  <c r="H19" i="138"/>
  <c r="J29" i="138"/>
  <c r="K29" i="138" s="1"/>
  <c r="H29" i="138"/>
  <c r="K19" i="138"/>
  <c r="K23" i="138"/>
  <c r="H23" i="138"/>
  <c r="H25" i="137"/>
  <c r="K23" i="137"/>
  <c r="H23" i="137"/>
  <c r="H22" i="137"/>
  <c r="K25" i="137"/>
  <c r="K22" i="137"/>
  <c r="J16" i="134"/>
  <c r="K16" i="134" s="1"/>
  <c r="J29" i="134"/>
  <c r="K29" i="134" s="1"/>
  <c r="H29" i="134"/>
  <c r="J17" i="127"/>
  <c r="K17" i="127" s="1"/>
  <c r="I31" i="123"/>
  <c r="J31" i="123"/>
  <c r="H31" i="123"/>
  <c r="J45" i="123"/>
  <c r="K45" i="123" s="1"/>
  <c r="H45" i="123"/>
  <c r="J37" i="123"/>
  <c r="K37" i="123" s="1"/>
  <c r="H37" i="123"/>
  <c r="J29" i="123"/>
  <c r="K29" i="123" s="1"/>
  <c r="H29" i="123"/>
  <c r="J63" i="123"/>
  <c r="K63" i="123" s="1"/>
  <c r="H63" i="123"/>
  <c r="I22" i="132"/>
  <c r="J22" i="132"/>
  <c r="H22" i="132"/>
  <c r="I23" i="132"/>
  <c r="K23" i="132" s="1"/>
  <c r="H23" i="132"/>
  <c r="J21" i="132"/>
  <c r="K21" i="132" s="1"/>
  <c r="H21" i="132"/>
  <c r="J19" i="132"/>
  <c r="K19" i="132" s="1"/>
  <c r="H19" i="132"/>
  <c r="I21" i="131"/>
  <c r="J21" i="131"/>
  <c r="H22" i="131"/>
  <c r="I22" i="131"/>
  <c r="K22" i="131" s="1"/>
  <c r="J17" i="131"/>
  <c r="K17" i="131" s="1"/>
  <c r="H17" i="131"/>
  <c r="J18" i="131"/>
  <c r="K18" i="131" s="1"/>
  <c r="H18" i="131"/>
  <c r="J14" i="131"/>
  <c r="K14" i="131" s="1"/>
  <c r="H14" i="131"/>
  <c r="J32" i="135"/>
  <c r="I32" i="135"/>
  <c r="I22" i="130"/>
  <c r="J22" i="130"/>
  <c r="K22" i="130" s="1"/>
  <c r="H22" i="130"/>
  <c r="H23" i="130"/>
  <c r="I23" i="130"/>
  <c r="K23" i="130" s="1"/>
  <c r="H22" i="129"/>
  <c r="I22" i="129"/>
  <c r="K22" i="129" s="1"/>
  <c r="I21" i="129"/>
  <c r="J21" i="129"/>
  <c r="K21" i="129" s="1"/>
  <c r="H18" i="129"/>
  <c r="J20" i="129"/>
  <c r="K20" i="129" s="1"/>
  <c r="H20" i="129"/>
  <c r="K18" i="129"/>
  <c r="H17" i="129"/>
  <c r="K17" i="129"/>
  <c r="J23" i="128"/>
  <c r="K23" i="128" s="1"/>
  <c r="H23" i="128"/>
  <c r="J45" i="127"/>
  <c r="I45" i="127"/>
  <c r="H45" i="127"/>
  <c r="I13" i="127"/>
  <c r="J13" i="127"/>
  <c r="J38" i="127"/>
  <c r="K38" i="127" s="1"/>
  <c r="I30" i="127"/>
  <c r="J24" i="127"/>
  <c r="K24" i="127" s="1"/>
  <c r="H16" i="127"/>
  <c r="H25" i="127"/>
  <c r="H24" i="127"/>
  <c r="H28" i="124"/>
  <c r="J14" i="126"/>
  <c r="K14" i="126" s="1"/>
  <c r="J21" i="126"/>
  <c r="K21" i="126" s="1"/>
  <c r="H17" i="126"/>
  <c r="H18" i="126"/>
  <c r="H21" i="126"/>
  <c r="H14" i="126"/>
  <c r="H24" i="124"/>
  <c r="H23" i="124"/>
  <c r="H25" i="124"/>
  <c r="K21" i="140"/>
  <c r="K26" i="140"/>
  <c r="I34" i="140"/>
  <c r="H34" i="140"/>
  <c r="K57" i="140"/>
  <c r="J46" i="140"/>
  <c r="I46" i="140"/>
  <c r="H37" i="140"/>
  <c r="H57" i="140"/>
  <c r="H27" i="135"/>
  <c r="H22" i="140"/>
  <c r="H14" i="140"/>
  <c r="H25" i="135"/>
  <c r="H12" i="132"/>
  <c r="H24" i="135"/>
  <c r="H12" i="140"/>
  <c r="H12" i="138"/>
  <c r="K12" i="138"/>
  <c r="H12" i="136"/>
  <c r="K12" i="136"/>
  <c r="H12" i="135"/>
  <c r="K30" i="135"/>
  <c r="H30" i="135"/>
  <c r="K23" i="133"/>
  <c r="K28" i="133"/>
  <c r="K19" i="133"/>
  <c r="J30" i="133"/>
  <c r="K12" i="132"/>
  <c r="K12" i="131"/>
  <c r="H12" i="131"/>
  <c r="K12" i="128"/>
  <c r="H12" i="128"/>
  <c r="K12" i="127"/>
  <c r="H12" i="127"/>
  <c r="K16" i="127"/>
  <c r="H12" i="125"/>
  <c r="K12" i="125"/>
  <c r="H12" i="124"/>
  <c r="K12" i="124"/>
  <c r="H12" i="123"/>
  <c r="K12" i="123"/>
  <c r="H142" i="122"/>
  <c r="J142" i="122"/>
  <c r="K142" i="122" s="1"/>
  <c r="K22" i="132" l="1"/>
  <c r="K45" i="127"/>
  <c r="H32" i="135"/>
  <c r="K32" i="135"/>
  <c r="H17" i="127"/>
  <c r="J34" i="134"/>
  <c r="K34" i="134" s="1"/>
  <c r="H34" i="134"/>
  <c r="I50" i="134"/>
  <c r="H50" i="134"/>
  <c r="I42" i="134"/>
  <c r="K42" i="134" s="1"/>
  <c r="H42" i="134"/>
  <c r="J51" i="133"/>
  <c r="H30" i="133"/>
  <c r="I38" i="133"/>
  <c r="I51" i="133" s="1"/>
  <c r="H38" i="133"/>
  <c r="K38" i="133"/>
  <c r="K31" i="123"/>
  <c r="J30" i="132"/>
  <c r="K30" i="132"/>
  <c r="I30" i="132"/>
  <c r="J28" i="131"/>
  <c r="H21" i="131"/>
  <c r="K21" i="131"/>
  <c r="K28" i="131" s="1"/>
  <c r="I28" i="131"/>
  <c r="K30" i="130"/>
  <c r="I30" i="130"/>
  <c r="J30" i="130"/>
  <c r="K28" i="129"/>
  <c r="I28" i="129"/>
  <c r="H21" i="129"/>
  <c r="J28" i="129"/>
  <c r="K13" i="127"/>
  <c r="H38" i="127"/>
  <c r="H13" i="127"/>
  <c r="J30" i="127"/>
  <c r="K30" i="127" s="1"/>
  <c r="H30" i="127"/>
  <c r="I27" i="140"/>
  <c r="H27" i="140"/>
  <c r="K34" i="140"/>
  <c r="H46" i="140"/>
  <c r="I47" i="140"/>
  <c r="H47" i="140"/>
  <c r="K46" i="140"/>
  <c r="J51" i="137"/>
  <c r="I51" i="137"/>
  <c r="J55" i="135"/>
  <c r="K30" i="133"/>
  <c r="J136" i="122"/>
  <c r="J135" i="122"/>
  <c r="J134" i="122"/>
  <c r="J133" i="122"/>
  <c r="J131" i="122"/>
  <c r="J118" i="122"/>
  <c r="J115" i="122"/>
  <c r="J109" i="122"/>
  <c r="J105" i="122"/>
  <c r="J99" i="122"/>
  <c r="J96" i="122"/>
  <c r="H95" i="122"/>
  <c r="J95" i="122"/>
  <c r="J93" i="122"/>
  <c r="J90" i="122"/>
  <c r="I41" i="135" l="1"/>
  <c r="K41" i="135" s="1"/>
  <c r="H41" i="135"/>
  <c r="F26" i="142"/>
  <c r="K50" i="134"/>
  <c r="K55" i="134" s="1"/>
  <c r="F24" i="142"/>
  <c r="K51" i="133"/>
  <c r="F16" i="142"/>
  <c r="F17" i="142"/>
  <c r="F20" i="142"/>
  <c r="F21" i="142"/>
  <c r="J32" i="127"/>
  <c r="J51" i="127" s="1"/>
  <c r="I32" i="127"/>
  <c r="I55" i="140"/>
  <c r="H55" i="140"/>
  <c r="I51" i="140"/>
  <c r="H51" i="140"/>
  <c r="K27" i="140"/>
  <c r="K47" i="140"/>
  <c r="K51" i="137"/>
  <c r="I51" i="138"/>
  <c r="I57" i="136"/>
  <c r="K55" i="135"/>
  <c r="I55" i="135"/>
  <c r="I55" i="134"/>
  <c r="J29" i="124"/>
  <c r="K29" i="124" s="1"/>
  <c r="I135" i="122"/>
  <c r="K135" i="122" s="1"/>
  <c r="H134" i="122"/>
  <c r="J138" i="122"/>
  <c r="I115" i="122"/>
  <c r="K115" i="122" s="1"/>
  <c r="I96" i="122"/>
  <c r="K96" i="122" s="1"/>
  <c r="I113" i="122"/>
  <c r="H93" i="122"/>
  <c r="I95" i="122"/>
  <c r="H46" i="127" l="1"/>
  <c r="J51" i="138"/>
  <c r="F29" i="142" s="1"/>
  <c r="J57" i="136"/>
  <c r="F30" i="142" s="1"/>
  <c r="J55" i="134"/>
  <c r="F25" i="142" s="1"/>
  <c r="F18" i="142"/>
  <c r="K30" i="128"/>
  <c r="J30" i="128"/>
  <c r="F15" i="142" s="1"/>
  <c r="J47" i="125"/>
  <c r="H32" i="127"/>
  <c r="K32" i="127"/>
  <c r="I46" i="127"/>
  <c r="J34" i="124"/>
  <c r="H29" i="124"/>
  <c r="K55" i="140"/>
  <c r="K51" i="140"/>
  <c r="H135" i="122"/>
  <c r="K57" i="136"/>
  <c r="I138" i="122"/>
  <c r="K138" i="122" s="1"/>
  <c r="K51" i="138"/>
  <c r="J32" i="126"/>
  <c r="I47" i="125"/>
  <c r="I34" i="124"/>
  <c r="I134" i="122"/>
  <c r="K134" i="122" s="1"/>
  <c r="H138" i="122"/>
  <c r="H136" i="122"/>
  <c r="I136" i="122"/>
  <c r="K136" i="122" s="1"/>
  <c r="H133" i="122"/>
  <c r="I133" i="122"/>
  <c r="H115" i="122"/>
  <c r="J113" i="122"/>
  <c r="K113" i="122" s="1"/>
  <c r="H96" i="122"/>
  <c r="I93" i="122"/>
  <c r="K93" i="122" s="1"/>
  <c r="H105" i="122"/>
  <c r="I105" i="122"/>
  <c r="K95" i="122"/>
  <c r="J94" i="122"/>
  <c r="I94" i="122"/>
  <c r="I41" i="127" l="1"/>
  <c r="K41" i="127" s="1"/>
  <c r="H41" i="127"/>
  <c r="K46" i="127"/>
  <c r="F13" i="142"/>
  <c r="F8" i="142"/>
  <c r="I59" i="140"/>
  <c r="I32" i="126"/>
  <c r="F9" i="142" s="1"/>
  <c r="K47" i="125"/>
  <c r="K34" i="124"/>
  <c r="J79" i="123"/>
  <c r="I79" i="123"/>
  <c r="K133" i="122"/>
  <c r="H113" i="122"/>
  <c r="K105" i="122"/>
  <c r="I97" i="122"/>
  <c r="K94" i="122"/>
  <c r="H94" i="122"/>
  <c r="K51" i="127" l="1"/>
  <c r="I51" i="127"/>
  <c r="F11" i="142" s="1"/>
  <c r="F22" i="142"/>
  <c r="J59" i="140"/>
  <c r="K59" i="140"/>
  <c r="K32" i="126"/>
  <c r="K79" i="123"/>
  <c r="I137" i="122"/>
  <c r="J137" i="122"/>
  <c r="I99" i="122"/>
  <c r="H99" i="122"/>
  <c r="J97" i="122"/>
  <c r="K97" i="122" s="1"/>
  <c r="H97" i="122"/>
  <c r="F5" i="142" l="1"/>
  <c r="H137" i="122"/>
  <c r="K137" i="122"/>
  <c r="K99" i="122"/>
  <c r="I116" i="122" l="1"/>
  <c r="J116" i="122"/>
  <c r="H116" i="122" l="1"/>
  <c r="K116" i="122"/>
  <c r="I129" i="122"/>
  <c r="J129" i="122"/>
  <c r="I128" i="122"/>
  <c r="J128" i="122"/>
  <c r="J73" i="122"/>
  <c r="I73" i="122"/>
  <c r="J62" i="122"/>
  <c r="K73" i="122" l="1"/>
  <c r="J117" i="122"/>
  <c r="I117" i="122"/>
  <c r="I118" i="122"/>
  <c r="K118" i="122" s="1"/>
  <c r="H118" i="122"/>
  <c r="H117" i="122"/>
  <c r="H129" i="122"/>
  <c r="K129" i="122"/>
  <c r="K128" i="122"/>
  <c r="H128" i="122"/>
  <c r="H73" i="122"/>
  <c r="K117" i="122" l="1"/>
  <c r="I130" i="122"/>
  <c r="J130" i="122"/>
  <c r="I131" i="122"/>
  <c r="K131" i="122" s="1"/>
  <c r="H131" i="122"/>
  <c r="J67" i="122"/>
  <c r="J66" i="122"/>
  <c r="J58" i="122"/>
  <c r="J61" i="122"/>
  <c r="J60" i="122"/>
  <c r="I60" i="122" l="1"/>
  <c r="K60" i="122" s="1"/>
  <c r="I66" i="122"/>
  <c r="K66" i="122" s="1"/>
  <c r="H130" i="122"/>
  <c r="K130" i="122"/>
  <c r="H67" i="122"/>
  <c r="J47" i="122"/>
  <c r="I54" i="122"/>
  <c r="I61" i="122"/>
  <c r="K61" i="122" s="1"/>
  <c r="I58" i="122"/>
  <c r="K58" i="122" s="1"/>
  <c r="I87" i="122"/>
  <c r="I126" i="122"/>
  <c r="I79" i="122"/>
  <c r="I70" i="122"/>
  <c r="I25" i="122"/>
  <c r="J25" i="122"/>
  <c r="I122" i="122"/>
  <c r="I106" i="122"/>
  <c r="I102" i="122"/>
  <c r="J88" i="122"/>
  <c r="I86" i="122"/>
  <c r="I83" i="122"/>
  <c r="J80" i="122"/>
  <c r="I76" i="122"/>
  <c r="H60" i="122" l="1"/>
  <c r="I67" i="122"/>
  <c r="K67" i="122" s="1"/>
  <c r="H66" i="122"/>
  <c r="I47" i="122"/>
  <c r="J54" i="122"/>
  <c r="K54" i="122" s="1"/>
  <c r="H61" i="122"/>
  <c r="H47" i="122"/>
  <c r="K47" i="122"/>
  <c r="H58" i="122"/>
  <c r="I39" i="122"/>
  <c r="J39" i="122"/>
  <c r="H25" i="122"/>
  <c r="K25" i="122"/>
  <c r="I103" i="122"/>
  <c r="I107" i="122"/>
  <c r="I108" i="122"/>
  <c r="I110" i="122"/>
  <c r="I123" i="122"/>
  <c r="I127" i="122"/>
  <c r="I88" i="122"/>
  <c r="K88" i="122" s="1"/>
  <c r="I85" i="122"/>
  <c r="I98" i="122"/>
  <c r="I104" i="122"/>
  <c r="I111" i="122"/>
  <c r="I124" i="122"/>
  <c r="I81" i="122"/>
  <c r="I92" i="122"/>
  <c r="I101" i="122"/>
  <c r="I120" i="122"/>
  <c r="I125" i="122"/>
  <c r="I80" i="122"/>
  <c r="K80" i="122" s="1"/>
  <c r="I82" i="122"/>
  <c r="I84" i="122"/>
  <c r="J120" i="122"/>
  <c r="J122" i="122"/>
  <c r="K122" i="122" s="1"/>
  <c r="J123" i="122"/>
  <c r="J125" i="122"/>
  <c r="J126" i="122"/>
  <c r="K126" i="122" s="1"/>
  <c r="J127" i="122"/>
  <c r="J108" i="122"/>
  <c r="J110" i="122"/>
  <c r="J111" i="122"/>
  <c r="I77" i="122"/>
  <c r="J101" i="122"/>
  <c r="J102" i="122"/>
  <c r="K102" i="122" s="1"/>
  <c r="J103" i="122"/>
  <c r="J104" i="122"/>
  <c r="J106" i="122"/>
  <c r="K106" i="122" s="1"/>
  <c r="J107" i="122"/>
  <c r="J98" i="122"/>
  <c r="I78" i="122"/>
  <c r="J92" i="122"/>
  <c r="J85" i="122"/>
  <c r="J86" i="122"/>
  <c r="K86" i="122" s="1"/>
  <c r="J87" i="122"/>
  <c r="K87" i="122" s="1"/>
  <c r="H88" i="122"/>
  <c r="I72" i="122"/>
  <c r="I71" i="122"/>
  <c r="I75" i="122"/>
  <c r="J81" i="122"/>
  <c r="J83" i="122"/>
  <c r="K83" i="122" s="1"/>
  <c r="J76" i="122"/>
  <c r="K76" i="122" s="1"/>
  <c r="J77" i="122"/>
  <c r="J79" i="122"/>
  <c r="K79" i="122" s="1"/>
  <c r="H80" i="122"/>
  <c r="J70" i="122"/>
  <c r="K70" i="122" s="1"/>
  <c r="H54" i="122" l="1"/>
  <c r="I109" i="122"/>
  <c r="K104" i="122"/>
  <c r="K92" i="122"/>
  <c r="K127" i="122"/>
  <c r="K81" i="122"/>
  <c r="K98" i="122"/>
  <c r="K125" i="122"/>
  <c r="K123" i="122"/>
  <c r="K85" i="122"/>
  <c r="K103" i="122"/>
  <c r="H108" i="122"/>
  <c r="K110" i="122"/>
  <c r="K77" i="122"/>
  <c r="K107" i="122"/>
  <c r="K108" i="122"/>
  <c r="K111" i="122"/>
  <c r="K101" i="122"/>
  <c r="H127" i="122"/>
  <c r="H39" i="122"/>
  <c r="K39" i="122"/>
  <c r="K120" i="122"/>
  <c r="H111" i="122"/>
  <c r="H110" i="122"/>
  <c r="H123" i="122"/>
  <c r="H122" i="122"/>
  <c r="H126" i="122"/>
  <c r="J124" i="122"/>
  <c r="K124" i="122" s="1"/>
  <c r="H98" i="122"/>
  <c r="J82" i="122"/>
  <c r="K82" i="122" s="1"/>
  <c r="H86" i="122"/>
  <c r="H103" i="122"/>
  <c r="H102" i="122"/>
  <c r="H125" i="122"/>
  <c r="H120" i="122"/>
  <c r="J84" i="122"/>
  <c r="K84" i="122" s="1"/>
  <c r="H101" i="122"/>
  <c r="H107" i="122"/>
  <c r="J72" i="122"/>
  <c r="K72" i="122" s="1"/>
  <c r="H104" i="122"/>
  <c r="H106" i="122"/>
  <c r="J78" i="122"/>
  <c r="K78" i="122" s="1"/>
  <c r="H92" i="122"/>
  <c r="J71" i="122"/>
  <c r="K71" i="122" s="1"/>
  <c r="H87" i="122"/>
  <c r="H85" i="122"/>
  <c r="H83" i="122"/>
  <c r="J75" i="122"/>
  <c r="K75" i="122" s="1"/>
  <c r="H77" i="122"/>
  <c r="H76" i="122"/>
  <c r="H79" i="122"/>
  <c r="H81" i="122"/>
  <c r="H70" i="122"/>
  <c r="H109" i="122" l="1"/>
  <c r="I112" i="122"/>
  <c r="J112" i="122"/>
  <c r="K109" i="122"/>
  <c r="I89" i="122"/>
  <c r="J89" i="122"/>
  <c r="H84" i="122"/>
  <c r="H124" i="122"/>
  <c r="H72" i="122"/>
  <c r="H82" i="122"/>
  <c r="H71" i="122"/>
  <c r="H78" i="122"/>
  <c r="H75" i="122"/>
  <c r="H112" i="122" l="1"/>
  <c r="K89" i="122"/>
  <c r="K112" i="122"/>
  <c r="H89" i="122"/>
  <c r="H90" i="122"/>
  <c r="I90" i="122"/>
  <c r="I68" i="122"/>
  <c r="I65" i="122"/>
  <c r="J64" i="122"/>
  <c r="J59" i="122"/>
  <c r="J50" i="122"/>
  <c r="J49" i="122"/>
  <c r="J48" i="122"/>
  <c r="J43" i="122"/>
  <c r="J41" i="122"/>
  <c r="J28" i="122"/>
  <c r="K90" i="122" l="1"/>
  <c r="I55" i="122"/>
  <c r="I31" i="122"/>
  <c r="I59" i="122"/>
  <c r="K59" i="122" s="1"/>
  <c r="I36" i="122"/>
  <c r="I69" i="122"/>
  <c r="J65" i="122"/>
  <c r="K65" i="122" s="1"/>
  <c r="J68" i="122"/>
  <c r="K68" i="122" s="1"/>
  <c r="J53" i="122"/>
  <c r="I53" i="122"/>
  <c r="I50" i="122"/>
  <c r="K50" i="122" s="1"/>
  <c r="I34" i="122"/>
  <c r="I51" i="122"/>
  <c r="I52" i="122"/>
  <c r="I56" i="122"/>
  <c r="I32" i="122"/>
  <c r="I35" i="122"/>
  <c r="I37" i="122"/>
  <c r="I43" i="122"/>
  <c r="K43" i="122" s="1"/>
  <c r="I46" i="122"/>
  <c r="I44" i="122"/>
  <c r="I48" i="122"/>
  <c r="K48" i="122" s="1"/>
  <c r="H49" i="122"/>
  <c r="I49" i="122"/>
  <c r="K49" i="122" s="1"/>
  <c r="I41" i="122"/>
  <c r="K41" i="122" s="1"/>
  <c r="H41" i="122"/>
  <c r="H28" i="122"/>
  <c r="I28" i="122"/>
  <c r="K28" i="122" s="1"/>
  <c r="H141" i="122"/>
  <c r="I141" i="122"/>
  <c r="I29" i="122"/>
  <c r="J29" i="122"/>
  <c r="J27" i="122"/>
  <c r="H26" i="122"/>
  <c r="J26" i="122"/>
  <c r="J24" i="122"/>
  <c r="J23" i="122"/>
  <c r="I20" i="122"/>
  <c r="I19" i="122"/>
  <c r="I18" i="122"/>
  <c r="I17" i="122"/>
  <c r="I16" i="122"/>
  <c r="I15" i="122"/>
  <c r="I14" i="122"/>
  <c r="I13" i="122"/>
  <c r="I57" i="122" l="1"/>
  <c r="J57" i="122"/>
  <c r="I12" i="122"/>
  <c r="J12" i="122"/>
  <c r="J51" i="122"/>
  <c r="K51" i="122" s="1"/>
  <c r="J55" i="122"/>
  <c r="K55" i="122" s="1"/>
  <c r="J31" i="122"/>
  <c r="K31" i="122" s="1"/>
  <c r="J69" i="122"/>
  <c r="K69" i="122" s="1"/>
  <c r="J36" i="122"/>
  <c r="K36" i="122" s="1"/>
  <c r="H59" i="122"/>
  <c r="H68" i="122"/>
  <c r="J34" i="122"/>
  <c r="K34" i="122" s="1"/>
  <c r="K53" i="122"/>
  <c r="H65" i="122"/>
  <c r="H53" i="122"/>
  <c r="H64" i="122"/>
  <c r="I64" i="122"/>
  <c r="K64" i="122" s="1"/>
  <c r="H50" i="122"/>
  <c r="J52" i="122"/>
  <c r="K52" i="122" s="1"/>
  <c r="J20" i="122"/>
  <c r="K20" i="122" s="1"/>
  <c r="J37" i="122"/>
  <c r="K37" i="122" s="1"/>
  <c r="H43" i="122"/>
  <c r="J32" i="122"/>
  <c r="K32" i="122" s="1"/>
  <c r="J56" i="122"/>
  <c r="K56" i="122" s="1"/>
  <c r="J46" i="122"/>
  <c r="K46" i="122" s="1"/>
  <c r="J44" i="122"/>
  <c r="K44" i="122" s="1"/>
  <c r="H48" i="122"/>
  <c r="J15" i="122"/>
  <c r="K15" i="122" s="1"/>
  <c r="H23" i="122"/>
  <c r="I26" i="122"/>
  <c r="K26" i="122" s="1"/>
  <c r="J13" i="122"/>
  <c r="K13" i="122" s="1"/>
  <c r="H24" i="122"/>
  <c r="K29" i="122"/>
  <c r="J17" i="122"/>
  <c r="K17" i="122" s="1"/>
  <c r="J19" i="122"/>
  <c r="K19" i="122" s="1"/>
  <c r="I23" i="122"/>
  <c r="K23" i="122" s="1"/>
  <c r="I24" i="122"/>
  <c r="J21" i="122"/>
  <c r="J16" i="122"/>
  <c r="K16" i="122" s="1"/>
  <c r="I21" i="122"/>
  <c r="J141" i="122"/>
  <c r="K141" i="122" s="1"/>
  <c r="J18" i="122"/>
  <c r="K18" i="122" s="1"/>
  <c r="J14" i="122"/>
  <c r="K14" i="122" s="1"/>
  <c r="H29" i="122"/>
  <c r="I27" i="122"/>
  <c r="K27" i="122" s="1"/>
  <c r="H27" i="122"/>
  <c r="I62" i="122" l="1"/>
  <c r="K62" i="122" s="1"/>
  <c r="K57" i="122"/>
  <c r="K12" i="122"/>
  <c r="J33" i="122"/>
  <c r="H57" i="122"/>
  <c r="I33" i="122"/>
  <c r="K24" i="122"/>
  <c r="H51" i="122"/>
  <c r="H55" i="122"/>
  <c r="H31" i="122"/>
  <c r="H69" i="122"/>
  <c r="H36" i="122"/>
  <c r="H20" i="122"/>
  <c r="H34" i="122"/>
  <c r="H52" i="122"/>
  <c r="H44" i="122"/>
  <c r="J35" i="122"/>
  <c r="K35" i="122" s="1"/>
  <c r="H35" i="122"/>
  <c r="H37" i="122"/>
  <c r="H32" i="122"/>
  <c r="H12" i="122"/>
  <c r="H56" i="122"/>
  <c r="H46" i="122"/>
  <c r="K21" i="122"/>
  <c r="H21" i="122"/>
  <c r="H14" i="122"/>
  <c r="H18" i="122"/>
  <c r="H17" i="122"/>
  <c r="H15" i="122"/>
  <c r="H13" i="122"/>
  <c r="H16" i="122"/>
  <c r="H19" i="122"/>
  <c r="H62" i="122" l="1"/>
  <c r="K33" i="122"/>
  <c r="H33" i="122"/>
  <c r="J30" i="122"/>
  <c r="I30" i="122"/>
  <c r="I22" i="122" l="1"/>
  <c r="J22" i="122"/>
  <c r="H30" i="122"/>
  <c r="K30" i="122"/>
  <c r="K22" i="122" l="1"/>
  <c r="H22" i="122"/>
  <c r="H139" i="122"/>
  <c r="I139" i="122"/>
  <c r="I144" i="122" s="1"/>
  <c r="D32" i="142" s="1"/>
  <c r="J139" i="122" l="1"/>
  <c r="J144" i="122" s="1"/>
  <c r="F27" i="142" l="1"/>
  <c r="F32" i="142" s="1"/>
  <c r="E32" i="142"/>
  <c r="K139" i="122"/>
  <c r="K144" i="122" s="1"/>
</calcChain>
</file>

<file path=xl/sharedStrings.xml><?xml version="1.0" encoding="utf-8"?>
<sst xmlns="http://schemas.openxmlformats.org/spreadsheetml/2006/main" count="2123" uniqueCount="327">
  <si>
    <t xml:space="preserve"> </t>
  </si>
  <si>
    <t xml:space="preserve">              ЦЕНА ЗА ЕДИНИЦУ</t>
  </si>
  <si>
    <t xml:space="preserve">            И Т О Г О :</t>
  </si>
  <si>
    <t>ВСЕГО</t>
  </si>
  <si>
    <t>№</t>
  </si>
  <si>
    <t>Един.</t>
  </si>
  <si>
    <t>Кол-</t>
  </si>
  <si>
    <t>"Матер."</t>
  </si>
  <si>
    <t>"Работа"</t>
  </si>
  <si>
    <t xml:space="preserve"> ВСЕГО :</t>
  </si>
  <si>
    <t>п/п</t>
  </si>
  <si>
    <t>Н А И М Е Н О В А Н И Е</t>
  </si>
  <si>
    <t>изм.</t>
  </si>
  <si>
    <t>во</t>
  </si>
  <si>
    <t xml:space="preserve">     ( 5+6 )</t>
  </si>
  <si>
    <t xml:space="preserve">    ( 4*5 )</t>
  </si>
  <si>
    <t xml:space="preserve"> ( 4*6 )</t>
  </si>
  <si>
    <t xml:space="preserve"> ( 8+9 )</t>
  </si>
  <si>
    <t>шт.</t>
  </si>
  <si>
    <t>СМЕТА НА ПРОИЗВОДСТВО РАБОТ</t>
  </si>
  <si>
    <t>ВСЕГО, в том числе НДС 20%</t>
  </si>
  <si>
    <t>к-т</t>
  </si>
  <si>
    <t>Исполнительная документация</t>
  </si>
  <si>
    <t>шт</t>
  </si>
  <si>
    <t>кг</t>
  </si>
  <si>
    <t xml:space="preserve">Пуско-наладочные работы </t>
  </si>
  <si>
    <t>м</t>
  </si>
  <si>
    <t>кмп</t>
  </si>
  <si>
    <t>комп</t>
  </si>
  <si>
    <t>Водопровод хозяйственно-питьевой «В1»</t>
  </si>
  <si>
    <t>Водомерный узел на вводе водопровода Ø65 мм со
счётчиком Ø15 мм, с обводной линией и задвижками.
Типовая вставка В1.</t>
  </si>
  <si>
    <t>Опора стальная для водомерного узла</t>
  </si>
  <si>
    <t>Вентиль запорный для труб PP-RCT Ø16</t>
  </si>
  <si>
    <t>Вентиль запорный для труб PP-RCT Ø20</t>
  </si>
  <si>
    <t>Вентиль запорный для труб PP-RCT Ø25</t>
  </si>
  <si>
    <t>Вентиль запорный для труб PP-RCT Ø40</t>
  </si>
  <si>
    <t>Кран шаровой резьбовой Ду20 Ру1,0</t>
  </si>
  <si>
    <t>Воздухоотводчик автоматический поплавковый ½” Valtec VT.502.NV.04</t>
  </si>
  <si>
    <t>Рукав резиновый напорный с текстильным каркасом Ду20 L=5 м В(II)-10-20-27-У ГОСТ 18698-79</t>
  </si>
  <si>
    <t>Фильтр сетчатый магнитный фланцевый Ду50 Ру1,0 МФМ-50</t>
  </si>
  <si>
    <t>Упор бетонный</t>
  </si>
  <si>
    <t>Труба PP-RСT для холодной воды S5(SDR11) PN10
16×1,8</t>
  </si>
  <si>
    <t>м3</t>
  </si>
  <si>
    <t>Труба PP-RСT для холодной воды S5(SDR11) PN10
20×1,9</t>
  </si>
  <si>
    <t>Труба PP-RСT для холодной воды S5(SDR11) PN10 40×3,7</t>
  </si>
  <si>
    <t>Труба PP-RСT для холодной воды S5(SDR11) PN10 25×2,3</t>
  </si>
  <si>
    <t>Труба PP-RСT для холодной воды S5(SDR11) PN10 20×1,9 в изоляции</t>
  </si>
  <si>
    <t>Труба PP-RСT для холодной воды S5(SDR11) PN10 40×3,7 в тепловой изоляции с электрообогревом</t>
  </si>
  <si>
    <t>Труба водогазопроводная оцинкованная Ц-20х2,8</t>
  </si>
  <si>
    <t>Труба водогазопроводная оцинкованная Ц-50х3,5</t>
  </si>
  <si>
    <t>Труба полиэтиленовая ПЭ100 SDR17 63х3,8</t>
  </si>
  <si>
    <t>Втулка под фланец ПЭ 100 SDR 17 63</t>
  </si>
  <si>
    <t>Грунт ГФ-021</t>
  </si>
  <si>
    <t>Эмаль ПФ-115</t>
  </si>
  <si>
    <t>Водопровод производственно-противопожарный «В2»</t>
  </si>
  <si>
    <t>Задвижка чугунная клиновая фланцевая Ду65 Ру16 с невыдвижным шпинделем комплектно с ответными
фланцами и крепежом</t>
  </si>
  <si>
    <t>Кран пожарный Ø65 мм в составе:</t>
  </si>
  <si>
    <t>клапан угловой пожарный Ду65</t>
  </si>
  <si>
    <t>головка соединительная муфтовая Ду65</t>
  </si>
  <si>
    <t>головка соединительная рукавная Ду65</t>
  </si>
  <si>
    <t>шкаф пожарный, размером 540х230х1300(В) ШПК-320Н</t>
  </si>
  <si>
    <t>Огнетушитель порошковый переносной вместимостью баллона 10 л ОП-8</t>
  </si>
  <si>
    <t>Фланец стальной для разъёмных соединений ПЭ труб Dу300 Pу1,6 Мпа</t>
  </si>
  <si>
    <t>Втулка под фланец ПЭ 100 SDR 11 315</t>
  </si>
  <si>
    <t>Стойка опорная для крепления трубы Ø76х3,0 к ж/б
основанию</t>
  </si>
  <si>
    <t>Хомут металлический с гайкой, шпилькой-шурупом и дюбелем 2 1/2” (74-80 мм)</t>
  </si>
  <si>
    <t>Упор бетонный Серия 3.001.1-3</t>
  </si>
  <si>
    <t>Манометр в комплекте: или аналог
- манометр общетехнический МПЗ-У - 4 шт, закладная конструкция для манометра ЗК14-2-4-2009  С10-160П Ст20 шт. 4</t>
  </si>
  <si>
    <t>Труба стальная электросварная Ø325х6,0</t>
  </si>
  <si>
    <t>Труба полиэтиленовая напорная ПЭ100 SDR11 Ø315х28,6</t>
  </si>
  <si>
    <t>Горячее водоснабжение «Т3»</t>
  </si>
  <si>
    <t>Вентиль запорный для труб PP-RСT Ø16</t>
  </si>
  <si>
    <t>Вентиль запорный для труб PP-RСT Ø20</t>
  </si>
  <si>
    <t>Клапан обратный для труб PP-RСT Ø16</t>
  </si>
  <si>
    <t>Клапан обратный для труб PP-RСT Ø20 шт</t>
  </si>
  <si>
    <t>Труба PP-RСT для горячей воды S2,5(SDR6) PN20 16×2,7</t>
  </si>
  <si>
    <t>Труба PP-RСT для горячей воды S2,5(SDR6) PN20 20×3,4</t>
  </si>
  <si>
    <t>Труба PP-RСT для горячей воды S2,5(SDR6) PN20 25×4,2</t>
  </si>
  <si>
    <t>Канализация бытовая «К1»</t>
  </si>
  <si>
    <t>Умывальник прямоугольный 2 величины с габаритными размерами 550х420х135 мм в комплекте: выпуск пластмассовый; смеситель для умывальника с нижней  камерой смешения с изливом и аэратором (цельнолитым корпусом); сифон бутылочный пластмассовый; кронштейн чугунный открытый большой</t>
  </si>
  <si>
    <t>Поддон душевой глубокий эмалированный ПДСт 800</t>
  </si>
  <si>
    <t>Сифон с выпуском и переливом для ванн и глубоких душевых
поддонов. Тип СВПГ</t>
  </si>
  <si>
    <t>Смеситель двухрукояточный настенный, излив с аэратором</t>
  </si>
  <si>
    <t>Подводка гибкая для унитазов ½” L=1000 мм</t>
  </si>
  <si>
    <t>Гофра для соединения унитаза с трубопроводом канализации</t>
  </si>
  <si>
    <t>Ревизия ППР DN110 мм</t>
  </si>
  <si>
    <t>Прочистка ППР DN110 мм</t>
  </si>
  <si>
    <t>Прочистка в лючке Ø100 мм HL 98SM</t>
  </si>
  <si>
    <t>Муфта противопожарная Ду100 мм</t>
  </si>
  <si>
    <t>Сифон прямоточный АНИ с разрывом струи 1 ½”</t>
  </si>
  <si>
    <t>Труба ППР раструбная DN50 мм S16</t>
  </si>
  <si>
    <t>Труба ППР раструбная DN110 мм S16</t>
  </si>
  <si>
    <t>Канализация производственная самотечная «К3»</t>
  </si>
  <si>
    <t>Трап чугунный Ду100 мм</t>
  </si>
  <si>
    <t>Труба ППР раструбная DN110 мм S16 в изоляции</t>
  </si>
  <si>
    <t>Изоляционные цилиндры для труб 110 мм, длина 1200 мм, толщина изоляции 20 мм</t>
  </si>
  <si>
    <t>Канализация производственная напорная «К3Н»</t>
  </si>
  <si>
    <t>Насос дренажный Q=6 м3/ч, Н=10 м, N=0,6 кВт в комплекте со шкафом управления и датчиком уровней ГНОМ 6-10</t>
  </si>
  <si>
    <t>Насос дренажный погружной из нержавеющей стали Q=167 л/мин, Н=7 м, N=550 Вт с датчиком уровней Brait NPD-550DS</t>
  </si>
  <si>
    <t>Задвижка чугунная клиновая фланцевая с обрезиненным  клином DN40 РN1,6 30ч39р</t>
  </si>
  <si>
    <t>Клапан обратный подъёмный фланцевый DN40 РN1,6  6нж10нж</t>
  </si>
  <si>
    <t>Муфта обжимная универсальная Ду50 Ру1,0</t>
  </si>
  <si>
    <t>Заглушка Ду40 Ру1,0 АТК 24.200.02-90</t>
  </si>
  <si>
    <t>Бетон для бетонного столбика разм. 0,3х0,4х0,2 м</t>
  </si>
  <si>
    <t>Труба PP-RСT для холодной воды S5(SDR11) PN10 50×4,7</t>
  </si>
  <si>
    <t>Изоляционные цилиндры для труб 50 мм, длина
1200 мм, толщина изоляции 20 мм</t>
  </si>
  <si>
    <t>Канализация производственная самотечная «К4»</t>
  </si>
  <si>
    <t>Труба бесшовная горячедеформированная 108х4,0
из коррозионно-стойкой высоколегированной стали марки 03Х17Н14М3</t>
  </si>
  <si>
    <t>Канализация производственная напорная «К4Н»</t>
  </si>
  <si>
    <t>Насос дренажный Aikon SDS M 35.5 Q=9,2 л/с, H=20 м, N=5,5 кВт в комплекте с прибором управления и датчиком уровней</t>
  </si>
  <si>
    <t>Затвор шиберный из нержавеющей стали DN75 мм PN1,6 МПа в комплекте с ответными фланцами и крепежом</t>
  </si>
  <si>
    <t>Кран шаровой проходной из нержавеющей стали DN50 мм PN16</t>
  </si>
  <si>
    <t>Клапан обратный поворотный тарельчатый межфланцевый из нержавеющей стали DN80 PN1,6 МПа в комплекте с воротниковыми фланцами и крепежом</t>
  </si>
  <si>
    <t>Рукав напорно-всасывающий с текстильным каркасом Двн75 мм с головкой рукавной Ду80 мм</t>
  </si>
  <si>
    <t>Головка муфтовая с внутренней резьбой Ду80 мм</t>
  </si>
  <si>
    <t>Хомут металлический обжимной червячный из нержавеющей стали Ø80 мм</t>
  </si>
  <si>
    <t>Дренаж «Д»</t>
  </si>
  <si>
    <t>Труба ППР для холодной воды(SDR11) PN10 16x1,8</t>
  </si>
  <si>
    <t>Труба ППР для холодной воды (SDR11) PN10 25×2,3</t>
  </si>
  <si>
    <t>Труба ППР для холодной воды (SDR11) PN10 25×2,3
в изоляции</t>
  </si>
  <si>
    <t>Труба ППР для холодной воды (SDR11) PN10 40х3,7</t>
  </si>
  <si>
    <t>Опора хомутовая бескорпусная для гориз. прокл. Трубы 76х3,0</t>
  </si>
  <si>
    <t>Труба бесшовная горячедеформированная 76х3,0
из коррозионно-стойкой высоколегированной стали марки 03Х17Н14М3</t>
  </si>
  <si>
    <t>Труба PP-RСT для холодной воды S5(SDR11) PN10 50×4,7 в изоляции</t>
  </si>
  <si>
    <t>Труба стальная бесшовная горячедеформированная Ø57х3,0 из коррозионно-стойкой высоколегированной стали марки 03Х17Н14М3м3</t>
  </si>
  <si>
    <t>Труба стальная бесшовная горячедеформированная Ø89х4,0 из коррозионно-стойкой высоколегированной стали марки 03Х17Н14М3</t>
  </si>
  <si>
    <t>Изоляционные цилиндры для трубы 25х3,2, длина 1200 мм, толщина изоляции 20 мм</t>
  </si>
  <si>
    <t>Регулятор давления «после себя» чугунный фланцевый Ду65 Ру16 с ответными фланцами и крепежом</t>
  </si>
  <si>
    <t>Фитинги для полипропиленовой трубы</t>
  </si>
  <si>
    <t>Фитинги для стальной трубы</t>
  </si>
  <si>
    <t>Крепёж и расходные материалы</t>
  </si>
  <si>
    <t>Benarmo</t>
  </si>
  <si>
    <t>Задвижка чугунная клиновая фланцевая 30ч939р 23FGA Ду65 Ру16 с невыдвижным шпинделем с электроприводом (электропривод многооборотный S-70-24 А 220В Benarmo) комплектно с ответными фланцами и крепежом</t>
  </si>
  <si>
    <t>УРРД-НО-РД</t>
  </si>
  <si>
    <t>рукав пожарный напорный латексированный Ду66 длиной 20 м в комплекте с головкой и стволом</t>
  </si>
  <si>
    <t>кмп.</t>
  </si>
  <si>
    <t>Крепеж  для трубопроводов, расходные материалы</t>
  </si>
  <si>
    <t>Фитинги для стальной трубы 03Х17Н14М3</t>
  </si>
  <si>
    <t>Эл/водонагреватель накопительный V=100 л, N=2,0 кВт ABS VLS PRO R 100 Ariston 3700710</t>
  </si>
  <si>
    <t>Эл/водонагреватель накопительный V=15 л, N=1,2 кВт THERMEX ЭдЭБ00121 111004</t>
  </si>
  <si>
    <t>Унитаз с косым выпуском со смывным бочком Santeri 1.P401.5.S00.00B.F</t>
  </si>
  <si>
    <t>Анимо 55/ АНИ Пласт C0115/ ПСМ-700 Профсан PSM-700-5</t>
  </si>
  <si>
    <t>ЦС-СМ 294 К М Крест</t>
  </si>
  <si>
    <t>Фасонные элементы ПП</t>
  </si>
  <si>
    <t>Крепеж и расходные материалы</t>
  </si>
  <si>
    <t>копл.</t>
  </si>
  <si>
    <t>Прочистка в лючке Ø100 мм  HL 98SM</t>
  </si>
  <si>
    <t>аналог МЗВГ завод им Гаджиева</t>
  </si>
  <si>
    <t>нерж SS316 поворотный 3042 Ду 80 Ру25 межфл диск нерж Benarmo</t>
  </si>
  <si>
    <t>Фекальник 260/10Н 1х220В/50 Гц Джилекс 5306</t>
  </si>
  <si>
    <t>Коммерческое предложение</t>
  </si>
  <si>
    <t xml:space="preserve"> Объект:  ТЕРМИНАЛ ПО ПЕРЕВАЛКЕ МИНЕРАЛЬНЫХ УДОБРЕНИЙ
В МОРСКОМ ТОРГОВОМ ПОРТУ УСТЬ-ЛУГА.
БЕРЕГОВЫЕ ОБЪЕКТЫ ТЕРМИНАЛА</t>
  </si>
  <si>
    <t xml:space="preserve">Станция разгрузки вагонов, здание трансбордера, тоннель
Внутренние системы водоснабжения и канализации
</t>
  </si>
  <si>
    <t>Тоннель. Пересыпная станция №1
Внутренние системы водоснабжения и канализации</t>
  </si>
  <si>
    <t>Кран шаровой резьбовой Ду50 Ру1,0</t>
  </si>
  <si>
    <t>Кран шаровой резьбовой Ду50 Ру1,6</t>
  </si>
  <si>
    <t>Воздухоотводчик автоматический 1” Н хром.362</t>
  </si>
  <si>
    <t>Кран шаровой резьбовой Ду25 Ру1,6</t>
  </si>
  <si>
    <t>Труба стальная электросварная Ø57х3,0</t>
  </si>
  <si>
    <t>Труба стальная электросварная Ø108х4,0</t>
  </si>
  <si>
    <t>Конвейерная галерея №1.
Внутренние системы водоснабжения и канализации</t>
  </si>
  <si>
    <t>Кран шаровой пирварной Ду 65 Ру 1,6</t>
  </si>
  <si>
    <t>Кран шаровой резьбовой Ду 1/2" Ру 1,0 вн-вн</t>
  </si>
  <si>
    <t>Воздухоотводчик автоматический Ру 1,0</t>
  </si>
  <si>
    <t>клапан угловой пожарный Ду65 1Б1Р</t>
  </si>
  <si>
    <t>головка соединительная муфтовая Ду65 ГМ-65,</t>
  </si>
  <si>
    <t>головка соединительная рукавная Ду65 ГР-65</t>
  </si>
  <si>
    <t>Конвейерные галереи №2 и №7 в осях 1-7
Внутренние системы водоснабжения и канализации</t>
  </si>
  <si>
    <t>Задвижка чугунная клиновая фланцевая Ду80 Ру16 с
невыдвижным шпинделем с ответными фланцами и крепежом</t>
  </si>
  <si>
    <t xml:space="preserve">Регулятор давления «после себя» чугунный фланцевый Ду80 Ру16 с ответными фланцами и крепежом </t>
  </si>
  <si>
    <t>Фильтр сетчатый магнитный фланцевый Ду80Ру1,6 МФМ-80</t>
  </si>
  <si>
    <t>Труба бесшовная горячедеформированная 89х4,0
из коррозионно-стойкой высоколегированной стали марки 03Х17Н14М3</t>
  </si>
  <si>
    <t>Конвейерные галереи №2 и №7
в осях 8-14. Внутренние системы водоснабжения и канализации</t>
  </si>
  <si>
    <t>Кран шаровой резьбовой Ду 1" Ру 1,0 вн-вн</t>
  </si>
  <si>
    <t>Грунт-эмаль 2К полиуретановая, цвет красный RAL3020</t>
  </si>
  <si>
    <t>Конвейерные галереи №2 и №7  в осях 15-23
Внутренние системы водоснабжения и канализации</t>
  </si>
  <si>
    <t>Втулка под фланец ПЭ100 SDR11 110</t>
  </si>
  <si>
    <t>Фланец стальной для разъёмных соединений ПЭ труб Dу100 Pу1,6 Мпа</t>
  </si>
  <si>
    <t>Фланец стальной плоский приварной Ду100 Ру1,6 МПа</t>
  </si>
  <si>
    <t>Конвейерная галерея №3.
Внутренние системы водоснабжения и канализации</t>
  </si>
  <si>
    <t>Подвеска для крепления труб Дн 76 АПЭ 1404.0-03 из стали 12Х18Н10Т</t>
  </si>
  <si>
    <t>Опора 76-ТО-А2-12Х18Н10Т</t>
  </si>
  <si>
    <t>Опора 76-ТП-А11-12Х18Н10Т</t>
  </si>
  <si>
    <t>Опора 76-ТХ-АС12- 12Х18Н10Т</t>
  </si>
  <si>
    <t>Конвейерная галерея №4.
Внутренние системы водоснабжения и канализации</t>
  </si>
  <si>
    <t>Конвейерная галерея №5.
Внутренние системы водоснабжения и канализации</t>
  </si>
  <si>
    <t>Рукав напорный резиновый с текстильным каркасом Ду50 мм Ру1,6 МПа L=30,0 м</t>
  </si>
  <si>
    <t>Конвейерная галерея №11.
Внутренние системы водоснабжения и канализации</t>
  </si>
  <si>
    <t>Конвейерная галерея №12.
Внутренние системы водоснабжения и канализации</t>
  </si>
  <si>
    <t>Рукав напорный резиновый с текстильным каркасом Ду50 мм Ру1,6 МПа L=50,0 м</t>
  </si>
  <si>
    <t>Пересыпная станция №2.
Внутренние системы водоснабжения и канализации</t>
  </si>
  <si>
    <t>Втулка под фланец ПЭ100 SDR11 315</t>
  </si>
  <si>
    <t>Труба ППР для холодной воды(SDR11) PN10 20x1,9</t>
  </si>
  <si>
    <t>Труба ППР для холодной воды (SDR11) PN10 50×4,6</t>
  </si>
  <si>
    <t>Пересыпная станция №3.
Внутренние системы водоснабжения и канализации</t>
  </si>
  <si>
    <t>Труба стальная электросварная Ø219х4,0</t>
  </si>
  <si>
    <t>Труба полиэтиленовая напорная ПЭ100 SDR11 Ø225х20,5</t>
  </si>
  <si>
    <t>Втулка под фланец ПЭ100 SDR11 225</t>
  </si>
  <si>
    <t>Фланец стальной для разъёмных соединений ПЭ труб Dу200 Pу1,6 Мпа</t>
  </si>
  <si>
    <t>Пересыпная станция №4, конвейерная галерея №6.
Внутренние системы водоснабжения и канализации</t>
  </si>
  <si>
    <t>Труба бесшовная горячедеформированная 89х3,0
из коррозионно-стойкой высоколегированной стали марки 03Х17Н14М3</t>
  </si>
  <si>
    <t>Труба полиэтиленовая напорная ПЭ100 SDR11 Ø110х10</t>
  </si>
  <si>
    <t>Фланец стальной Ду100 Ру1,6</t>
  </si>
  <si>
    <t>Труба ППР для холодной воды (SDR11) PN10 32×2,3</t>
  </si>
  <si>
    <t>Пересыпная станция №5 и конвейерная галерея №13.
Внутренние системы водоснабжения и канализации</t>
  </si>
  <si>
    <t>Труба стальная электросварная Ø219х5,0</t>
  </si>
  <si>
    <t>Фланец стальной для разъёмных соединений ПЭ труб Dу200 Pу1,6 МПа</t>
  </si>
  <si>
    <t>Фланец стальной плоский приварной Ду200 Ру1,6 МПа</t>
  </si>
  <si>
    <t>Пересыпная станция №6. Внутренние системы водоснабжения и канализации</t>
  </si>
  <si>
    <t>Фланец стальной для разъёмных соединений ПЭ труб Dу100 Pу1,6 МПа</t>
  </si>
  <si>
    <t>Приводная станция. Внутренние системы водоснабжения и канализации</t>
  </si>
  <si>
    <t>Фильтр сетчатый магнитный фланцевый Ду65Ру1,6 МФМ-65</t>
  </si>
  <si>
    <t>Труба бесшовная горячедеформированная 57х3,0
из коррозионно-стойкой высоколегированной стали марки 03Х17Н14М3</t>
  </si>
  <si>
    <t>Труба полиэтиленовая напорная ПЭ100 SDR11 Ø200х18,2</t>
  </si>
  <si>
    <t>Втулка под фланец ПЭ100 SDR11 200</t>
  </si>
  <si>
    <t>Крытый склад №1. Внутренние системы водоснабжения и канализации</t>
  </si>
  <si>
    <t>Отвод полиэтиленовый 900 ПЭ 100 SDR17 Ø63 мм</t>
  </si>
  <si>
    <t>Задвижка чугунная фланцевая Ду50 мм PN1,6 в комплекте с ответными фланцами и крепежом 30ч47бр</t>
  </si>
  <si>
    <t>Фильтр магнитный фланцевый Ду50 мм PN1,6 в комплекте с ответными фланцами и крепежом ФМФ-50</t>
  </si>
  <si>
    <t>Регулятор давления чугунный фланцевый DN50 PN16 комплектно с ответными фланцами и крепежом</t>
  </si>
  <si>
    <t xml:space="preserve">Рукав резиновый напорный с текстильным каркасом Ду16 L=5 м В(II)-10-16-31-У </t>
  </si>
  <si>
    <t>Труба ППР для холодной воды (SDR11) PN10 16х1,8</t>
  </si>
  <si>
    <t>Электроводонагреватель накопительный V=30 л,
N=1,5 кВт, U=220 В с группой безопасности</t>
  </si>
  <si>
    <t>Клапан обратный муфтовый Ду15 мм Ру1,6 МПа</t>
  </si>
  <si>
    <t>Гибкая подводка для смесителя 1/2" L=1,0 м</t>
  </si>
  <si>
    <t>Производственная канализация «К3»</t>
  </si>
  <si>
    <t>Крытый склад №2. Внутренние системы водоснабжения и канализации</t>
  </si>
  <si>
    <t xml:space="preserve"> Объект:  ТЕРМИНАЛ ПО ПЕРЕВАЛКЕ МИНЕРАЛЬНЫХ УДОБРЕНИЙ В МОРСКОМ ТОРГОВОМ ПОРТУ УСТЬ-ЛУГА. БЕРЕГОВЫЕ ОБЪЕКТЫ ТЕРМИНАЛА</t>
  </si>
  <si>
    <t>Итого, руб. с НДС</t>
  </si>
  <si>
    <t>Примечание</t>
  </si>
  <si>
    <t>1. 1632-2021-3.1-ВК. Внутренние системы водоснабжения и канализации. Крытый склад №1.</t>
  </si>
  <si>
    <t>1. 1632-2021-3.1-ВК</t>
  </si>
  <si>
    <t>2. 1632-2021-3.2-ВК. Внутренние системы водоснабжения и канализации. Крытый склад №2.</t>
  </si>
  <si>
    <t>2. 1632-2021-3.2-ВК.</t>
  </si>
  <si>
    <t>4. 1632-2021-3.3-ВК. Купольный склад Внутренние системы водоснабжения и канализации</t>
  </si>
  <si>
    <t>4. 1632-2021-3.3-ВК.</t>
  </si>
  <si>
    <t>6. 1632-2021-2.1.1-ВК. Внутренние системы водоснабжения и канализации. Конвейерная галерея №1.</t>
  </si>
  <si>
    <t>6. 1632-2021-2.1.1-ВК.</t>
  </si>
  <si>
    <t>8. 1632-2021-2.1.2, 2.1.7-ВК2. Внутренние системы водоснабжения и канализации. Конвейерные галереи №2 и №7 в осях 8-14.</t>
  </si>
  <si>
    <t>8. 1632-2021-2.1.2, 2.1.7-ВК2</t>
  </si>
  <si>
    <t>9. 1632-2021-2.1.2, 2.1.7-ВК3. Внутренние системы водоснабжения и канализации. Конвейерные галереи №2 и №7 в осях 15-23.</t>
  </si>
  <si>
    <t>9. 1632-2021-2.1.2, 2.1.7-ВК</t>
  </si>
  <si>
    <t>10. 1632-2021-2.1.2, 2.1.7-ВК1. Внутренние системы водоснабжения и канализации. Конвейерные галереи №2 и №7 в осях 1-7.</t>
  </si>
  <si>
    <t>10. 1632-2021-2.1.2, 2.1.7-ВК1.</t>
  </si>
  <si>
    <t>12. 1632-2021-2.1.3-ВК. Внутренние системы водоснабжения и канализации. Конвейерная галерея №3.</t>
  </si>
  <si>
    <t>12. 1632-2021-2.1.3-ВК</t>
  </si>
  <si>
    <t>14. 1632-2021-2.1.4-ВК. Внутренние системы водоснабжения и канализации. Конвейерная галерея №4.</t>
  </si>
  <si>
    <t>14. 1632-2021-2.1.4-ВК</t>
  </si>
  <si>
    <t>16. 1632-2021-2.1.5-ВК. Внутренние системы водоснабжения и канализации. Конвейерная галерея №5.</t>
  </si>
  <si>
    <t>16. 1632-2021-2.1.5-ВК</t>
  </si>
  <si>
    <t>18. 1632-2021-2.2.4, 2.1.6-ВК. Внутренние системы водоснабжения и канализации. Пересыпная станция №4, Конвейерная галерея №6.</t>
  </si>
  <si>
    <t>18. 1632-2021-2.2.4, 2.1.6-ВК</t>
  </si>
  <si>
    <t>19. 1632-2021-2.1.11-ВК. Внутренние системы водоснабжения и канализации. Конвейерная галерея №11.</t>
  </si>
  <si>
    <t>19. 1632-2021-2.1.11-ВК</t>
  </si>
  <si>
    <t>20. 1632-2021-2.1.12-ВК. Внутренние системы водоснабжения и канализации. Конвейерная галерея №12.</t>
  </si>
  <si>
    <t>20. 1632-2021-2.1.12-ВК</t>
  </si>
  <si>
    <t>21. 1632-2021-2.1.0, 2.2.1-ВК. Внутренние системы водоснабжения и канализации. Тоннель. Пересыпная станция №1.</t>
  </si>
  <si>
    <t>21. 1632-2021-2.1.0, 2.2.1-ВК</t>
  </si>
  <si>
    <t>25. 1632-2021-2.2.2-ВК. Внутренние системы водоснабжения и канализации. Пересыпная станция №2.</t>
  </si>
  <si>
    <t>25. 1632-2021-2.2.2-ВК</t>
  </si>
  <si>
    <t>27. 1632-2021-2.2.3-ВК. Внутренние системы водоснабжения и канализации. Пересыпная станция №3.</t>
  </si>
  <si>
    <t>27. 1632-2021-2.2.3-ВК</t>
  </si>
  <si>
    <t>31. 1632-2021-2.2.6-ВК. Внутренние системы водоснабжения и канализации. Пересыпная станция №6.</t>
  </si>
  <si>
    <t>31. 1632-2021-2.2.6-ВК</t>
  </si>
  <si>
    <t>33. 1632-2021-1.1, 1.2-ВК. Внутренние системы водоснабжения и канализации. Станция разгрузки вагонов. Трансбордер.</t>
  </si>
  <si>
    <t>33. 1632-2021-1.1, 1.2-ВК</t>
  </si>
  <si>
    <t>35. 1632-2021-2.2.7-ВК. Внутренние системы водоснабжения и канализации. Приводная станция.</t>
  </si>
  <si>
    <t>35. 1632-2021-2.2.7-ВК</t>
  </si>
  <si>
    <t>36. 1632-2021-2.2.5, 2.1.13-ВК. Внутренние системы водоснабжения и канализации. Пересыпная станция №5 и конвейерная галерея №13.</t>
  </si>
  <si>
    <t>36. 1632-2021-2.2.5, 2.1.13-ВК</t>
  </si>
  <si>
    <t>Наменование раздела</t>
  </si>
  <si>
    <t>Шифр РД</t>
  </si>
  <si>
    <t>Здание/сооружение отдельно</t>
  </si>
  <si>
    <t>Материалы</t>
  </si>
  <si>
    <t>Работы</t>
  </si>
  <si>
    <t>3.1-ВК</t>
  </si>
  <si>
    <t>3.2-ВК</t>
  </si>
  <si>
    <t>3.3-ВК.</t>
  </si>
  <si>
    <t>2.1.1-ВК</t>
  </si>
  <si>
    <t>2.1.2-ВК2</t>
  </si>
  <si>
    <t>2.1.7-ВК2</t>
  </si>
  <si>
    <t>2.1.2-ВК</t>
  </si>
  <si>
    <t>2.1.7-ВК</t>
  </si>
  <si>
    <t>2.1.2-ВК1</t>
  </si>
  <si>
    <t>2.1.7-ВК1</t>
  </si>
  <si>
    <t>2.1.3-ВК</t>
  </si>
  <si>
    <t>2.1.4-ВК</t>
  </si>
  <si>
    <t>2.1.5-ВК</t>
  </si>
  <si>
    <t>2.2.4-ВК</t>
  </si>
  <si>
    <t>2.1.6-ВК</t>
  </si>
  <si>
    <t>2.1.11-ВК</t>
  </si>
  <si>
    <t>2.1.12-ВК</t>
  </si>
  <si>
    <t>2.1.0-ВК</t>
  </si>
  <si>
    <t>2.2.1-ВК</t>
  </si>
  <si>
    <t>2.2.2-ВК</t>
  </si>
  <si>
    <t>2.2.3-ВК</t>
  </si>
  <si>
    <t>2.2.6-ВК</t>
  </si>
  <si>
    <t>1.1-ВК</t>
  </si>
  <si>
    <t>1.2-ВК</t>
  </si>
  <si>
    <t>2.2.7-ВК</t>
  </si>
  <si>
    <t>2.2.5-ВК</t>
  </si>
  <si>
    <t>2.1.13-ВК</t>
  </si>
  <si>
    <t>Сводная таблица стоимости СМР и ПНР систем водоснабжения и канализации</t>
  </si>
  <si>
    <t>Втулка под фланец ПЭ 100 SDR 17 Ø63 мм со стальным свободным фланцем DN 50 мм PN 16</t>
  </si>
  <si>
    <t>Насос дренажный Aikon SDS M 2.4 Q=1,5 л/с, H=9 м, N=0,4 кВт в комплекте с прибором управления и датчиком уровней</t>
  </si>
  <si>
    <t>Затвор шиберный из нержавеющей стали DN50 мм PN1,6 МПа в комплекте с ответными фланцами и крепежом</t>
  </si>
  <si>
    <t>Клапан обратный поворотный тарельчатый межфланцевый из нержавеющей стали DN50 PN1,6 МПа в комплекте с воротниковыми фланцами и крепежом</t>
  </si>
  <si>
    <t>Кран шаровой проходной из нержавеющей стали
DN25 мм PN16</t>
  </si>
  <si>
    <t>Рукав напорно-всасывающий с текстильным каркасом Двн50 мм с головкой рукавной Ду50 мм</t>
  </si>
  <si>
    <t>Головка муфтовая с внутренней резьбой Ду50 мм</t>
  </si>
  <si>
    <t>Труба стальная бесшовная горячедеформированная Ø32х3,0 из коррозионно-стойкой высоколегированной стали марки 03Х17Н14М3</t>
  </si>
  <si>
    <t>Труба стальная бесшовная горячедеформированная Ø57х3,0 из коррозионно-стойкой высоколегированной стали марки 03Х17Н14М3</t>
  </si>
  <si>
    <t>Пуско-наладочные работы</t>
  </si>
  <si>
    <t>Купольный склад. Внутренние системы водоснабжения и канализации</t>
  </si>
  <si>
    <t>Труба бесшовная горячедеформированная 32х2,8 из коррозионно-стойкой высоколегированной стали марки 03Х17Н14М3</t>
  </si>
  <si>
    <t>Фильтр сетчатый магнитный фланцевый Ду80 Ру1,6 МФМ-80</t>
  </si>
  <si>
    <t>Регулятор давления «после себя» чугунный фланцевый Ду50 Ру16 с ответными фланцами и крепежом</t>
  </si>
  <si>
    <t>Водомерный узел на вводе водопровода Ø65 мм со
счётчиком Ø40 мм, с обводной линией и задвижками. Типовая вставка В5.</t>
  </si>
  <si>
    <t>Фланец стальной для разъёмных соединений ПЭ труб Dу50 Pу1,0 Мпа</t>
  </si>
  <si>
    <t>Труба полиэтиленовая напорная ПЭ100 SDR11 Ø110х10,0</t>
  </si>
  <si>
    <t>Втулка под фланец ПЭ 100 SDR 17 ф100</t>
  </si>
  <si>
    <t>Фланец стальной для разъёмных соединений ПЭ труб Dу100 Pу1,0 Мпа</t>
  </si>
  <si>
    <t>Фильтр сетчатый магнитный фланцевый Ду65 Ру1,6 ФМФ-65</t>
  </si>
  <si>
    <t>Задвижка чугунная клиновая фланцевая 30ч939р 23FGA Ду80 Ру16 с невыдвижным шпинделем с электроприводом (электропривод многооборотный S-70-24 А 220В Benarmo) комплектно с ответными фланцами и крепежом</t>
  </si>
  <si>
    <t>Крепёж, фитинги и расходные материалы</t>
  </si>
  <si>
    <t>скидка</t>
  </si>
  <si>
    <t>дельта со скидкой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</si>
</sst>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7">
    <font>
      <sz val="10"/>
      <name val="Arial Cyr"/>
      <charset val="204"/>
    </font>
    <font>
      <b/>
      <sz val="16"/>
      <name val="Times New Roman Cyr"/>
      <family val="1"/>
      <charset val="204"/>
    </font>
    <font>
      <b/>
      <sz val="12"/>
      <name val="Times New Roman Cyr"/>
      <family val="1"/>
      <charset val="204"/>
    </font>
    <font>
      <sz val="10"/>
      <color indexed="12"/>
      <name val="Arial Cyr"/>
      <charset val="204"/>
    </font>
    <font>
      <b/>
      <i/>
      <sz val="14"/>
      <name val="Times New Roman Cyr"/>
      <family val="1"/>
      <charset val="204"/>
    </font>
    <font>
      <b/>
      <i/>
      <sz val="10"/>
      <name val="Times New Roman Cyr"/>
      <family val="1"/>
      <charset val="204"/>
    </font>
    <font>
      <sz val="10"/>
      <name val="Arial Cyr"/>
    </font>
    <font>
      <i/>
      <sz val="10"/>
      <name val="Arial Cyr"/>
      <charset val="204"/>
    </font>
    <font>
      <b/>
      <i/>
      <sz val="10"/>
      <name val="Arial Cyr"/>
      <charset val="204"/>
    </font>
    <font>
      <b/>
      <i/>
      <sz val="10"/>
      <name val="Arial Cyr"/>
    </font>
    <font>
      <b/>
      <sz val="8"/>
      <name val="Arial Cyr"/>
      <charset val="204"/>
    </font>
    <font>
      <b/>
      <i/>
      <sz val="8"/>
      <name val="Times New Roman Cyr"/>
      <family val="1"/>
      <charset val="204"/>
    </font>
    <font>
      <b/>
      <i/>
      <sz val="10"/>
      <name val="Times New Roman Cyr"/>
      <charset val="204"/>
    </font>
    <font>
      <i/>
      <sz val="10"/>
      <name val="Times New Roman Cyr"/>
      <charset val="204"/>
    </font>
    <font>
      <b/>
      <sz val="10"/>
      <name val="Times New Roman Cyr"/>
      <charset val="204"/>
    </font>
    <font>
      <sz val="10"/>
      <name val="Times New Roman Cyr"/>
      <charset val="204"/>
    </font>
    <font>
      <sz val="8"/>
      <name val="Times New Roman Cyr"/>
      <charset val="204"/>
    </font>
    <font>
      <b/>
      <sz val="10"/>
      <color indexed="8"/>
      <name val="Times New Roman Cyr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b/>
      <sz val="10"/>
      <name val="Arial Cyr"/>
      <charset val="204"/>
    </font>
    <font>
      <sz val="10"/>
      <color indexed="10"/>
      <name val="Arial Cyr"/>
      <family val="2"/>
      <charset val="204"/>
    </font>
    <font>
      <sz val="10"/>
      <name val="Helv"/>
    </font>
    <font>
      <sz val="10"/>
      <name val="MS Sans Serif"/>
      <family val="2"/>
      <charset val="204"/>
    </font>
    <font>
      <b/>
      <i/>
      <sz val="11"/>
      <name val="Arial Cyr"/>
      <charset val="204"/>
    </font>
    <font>
      <b/>
      <sz val="11"/>
      <name val="Arial Cyr"/>
      <charset val="204"/>
    </font>
    <font>
      <sz val="10"/>
      <name val="Helv"/>
      <charset val="204"/>
    </font>
    <font>
      <b/>
      <i/>
      <sz val="11"/>
      <name val="Times New Roman Cyr"/>
      <family val="1"/>
      <charset val="204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4"/>
      <name val="Arial Cyr"/>
      <charset val="204"/>
    </font>
    <font>
      <sz val="14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b/>
      <sz val="10"/>
      <name val="Times New Roman"/>
      <family val="1"/>
      <charset val="204"/>
    </font>
    <font>
      <sz val="11.5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26" fillId="0" borderId="0"/>
    <xf numFmtId="0" fontId="26" fillId="0" borderId="0"/>
    <xf numFmtId="0" fontId="22" fillId="0" borderId="0"/>
    <xf numFmtId="0" fontId="23" fillId="0" borderId="0"/>
    <xf numFmtId="0" fontId="22" fillId="0" borderId="0"/>
    <xf numFmtId="0" fontId="28" fillId="0" borderId="0"/>
    <xf numFmtId="0" fontId="29" fillId="0" borderId="0"/>
  </cellStyleXfs>
  <cellXfs count="184">
    <xf numFmtId="0" fontId="0" fillId="0" borderId="0" xfId="0"/>
    <xf numFmtId="0" fontId="0" fillId="0" borderId="0" xfId="0" applyAlignment="1">
      <alignment horizontal="centerContinuous"/>
    </xf>
    <xf numFmtId="0" fontId="24" fillId="0" borderId="0" xfId="0" applyFont="1" applyAlignment="1">
      <alignment horizontal="centerContinuous"/>
    </xf>
    <xf numFmtId="0" fontId="4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10" fillId="0" borderId="2" xfId="0" applyFont="1" applyBorder="1" applyAlignment="1">
      <alignment horizontal="center"/>
    </xf>
    <xf numFmtId="0" fontId="5" fillId="0" borderId="5" xfId="0" applyFont="1" applyBorder="1"/>
    <xf numFmtId="0" fontId="12" fillId="0" borderId="5" xfId="0" quotePrefix="1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25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horizontal="centerContinuous" vertical="center"/>
    </xf>
    <xf numFmtId="0" fontId="9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/>
    </xf>
    <xf numFmtId="0" fontId="12" fillId="0" borderId="2" xfId="0" quotePrefix="1" applyFont="1" applyBorder="1" applyAlignment="1">
      <alignment horizontal="left" vertical="center"/>
    </xf>
    <xf numFmtId="0" fontId="12" fillId="0" borderId="2" xfId="0" applyFont="1" applyBorder="1"/>
    <xf numFmtId="0" fontId="12" fillId="0" borderId="2" xfId="0" applyFont="1" applyBorder="1" applyAlignment="1">
      <alignment horizontal="left" vertical="center"/>
    </xf>
    <xf numFmtId="0" fontId="12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5" xfId="0" quotePrefix="1" applyFont="1" applyBorder="1" applyAlignment="1">
      <alignment horizontal="center"/>
    </xf>
    <xf numFmtId="0" fontId="13" fillId="0" borderId="6" xfId="0" applyFont="1" applyBorder="1"/>
    <xf numFmtId="0" fontId="14" fillId="0" borderId="4" xfId="0" applyFont="1" applyBorder="1" applyAlignment="1">
      <alignment horizontal="center" vertical="center"/>
    </xf>
    <xf numFmtId="0" fontId="15" fillId="0" borderId="5" xfId="0" applyFont="1" applyBorder="1"/>
    <xf numFmtId="0" fontId="16" fillId="0" borderId="5" xfId="0" applyFont="1" applyBorder="1"/>
    <xf numFmtId="0" fontId="16" fillId="0" borderId="5" xfId="0" quotePrefix="1" applyFont="1" applyBorder="1" applyAlignment="1">
      <alignment horizontal="center"/>
    </xf>
    <xf numFmtId="0" fontId="16" fillId="0" borderId="6" xfId="0" quotePrefix="1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5" fillId="0" borderId="5" xfId="0" applyFont="1" applyBorder="1" applyAlignment="1">
      <alignment horizontal="center"/>
    </xf>
    <xf numFmtId="0" fontId="17" fillId="0" borderId="11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20" fillId="0" borderId="18" xfId="0" applyFont="1" applyBorder="1" applyAlignment="1">
      <alignment horizontal="left"/>
    </xf>
    <xf numFmtId="0" fontId="8" fillId="0" borderId="18" xfId="0" applyFont="1" applyBorder="1" applyAlignment="1">
      <alignment horizontal="center" wrapText="1"/>
    </xf>
    <xf numFmtId="0" fontId="18" fillId="0" borderId="18" xfId="0" applyFont="1" applyBorder="1" applyAlignment="1">
      <alignment horizontal="center"/>
    </xf>
    <xf numFmtId="0" fontId="0" fillId="0" borderId="18" xfId="0" applyBorder="1" applyAlignment="1">
      <alignment horizontal="center"/>
    </xf>
    <xf numFmtId="2" fontId="0" fillId="0" borderId="18" xfId="0" applyNumberFormat="1" applyBorder="1" applyAlignment="1">
      <alignment horizontal="right"/>
    </xf>
    <xf numFmtId="4" fontId="0" fillId="0" borderId="18" xfId="0" applyNumberFormat="1" applyBorder="1" applyAlignment="1">
      <alignment horizontal="right"/>
    </xf>
    <xf numFmtId="3" fontId="20" fillId="0" borderId="18" xfId="0" applyNumberFormat="1" applyFont="1" applyBorder="1" applyAlignment="1">
      <alignment horizontal="right"/>
    </xf>
    <xf numFmtId="3" fontId="20" fillId="0" borderId="19" xfId="0" applyNumberFormat="1" applyFont="1" applyBorder="1" applyAlignment="1">
      <alignment horizontal="right"/>
    </xf>
    <xf numFmtId="0" fontId="0" fillId="0" borderId="0" xfId="0" applyAlignment="1">
      <alignment horizontal="center"/>
    </xf>
    <xf numFmtId="0" fontId="0" fillId="0" borderId="4" xfId="0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wrapText="1"/>
    </xf>
    <xf numFmtId="3" fontId="0" fillId="0" borderId="5" xfId="0" applyNumberFormat="1" applyFill="1" applyBorder="1" applyAlignment="1">
      <alignment horizontal="right"/>
    </xf>
    <xf numFmtId="3" fontId="0" fillId="0" borderId="6" xfId="0" applyNumberFormat="1" applyFill="1" applyBorder="1" applyAlignment="1">
      <alignment horizontal="right"/>
    </xf>
    <xf numFmtId="0" fontId="0" fillId="0" borderId="0" xfId="0" applyFill="1"/>
    <xf numFmtId="0" fontId="0" fillId="0" borderId="0" xfId="0" applyFill="1" applyAlignment="1">
      <alignment vertical="center"/>
    </xf>
    <xf numFmtId="0" fontId="20" fillId="0" borderId="5" xfId="0" applyFont="1" applyFill="1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Continuous"/>
    </xf>
    <xf numFmtId="0" fontId="32" fillId="0" borderId="21" xfId="0" applyFont="1" applyFill="1" applyBorder="1" applyAlignment="1">
      <alignment horizontal="center" vertical="center" wrapText="1"/>
    </xf>
    <xf numFmtId="0" fontId="32" fillId="0" borderId="22" xfId="0" applyFont="1" applyFill="1" applyBorder="1" applyAlignment="1">
      <alignment horizontal="center" vertical="center" wrapText="1"/>
    </xf>
    <xf numFmtId="0" fontId="32" fillId="0" borderId="23" xfId="0" applyFont="1" applyFill="1" applyBorder="1" applyAlignment="1">
      <alignment horizontal="center" vertical="center" wrapText="1"/>
    </xf>
    <xf numFmtId="0" fontId="0" fillId="0" borderId="24" xfId="0" applyFill="1" applyBorder="1" applyAlignment="1">
      <alignment vertical="center"/>
    </xf>
    <xf numFmtId="0" fontId="1" fillId="0" borderId="0" xfId="0" applyFont="1" applyFill="1" applyAlignment="1">
      <alignment horizontal="centerContinuous" vertical="center"/>
    </xf>
    <xf numFmtId="0" fontId="2" fillId="0" borderId="0" xfId="0" applyFont="1" applyFill="1" applyAlignment="1">
      <alignment horizontal="centerContinuous"/>
    </xf>
    <xf numFmtId="0" fontId="25" fillId="0" borderId="0" xfId="0" applyFont="1" applyFill="1" applyAlignment="1">
      <alignment horizontal="centerContinuous" vertical="center"/>
    </xf>
    <xf numFmtId="0" fontId="24" fillId="0" borderId="0" xfId="0" applyFont="1" applyFill="1" applyAlignment="1">
      <alignment horizontal="centerContinuous"/>
    </xf>
    <xf numFmtId="0" fontId="4" fillId="0" borderId="0" xfId="0" applyFont="1" applyFill="1" applyAlignment="1">
      <alignment horizontal="centerContinuous" vertical="center"/>
    </xf>
    <xf numFmtId="0" fontId="0" fillId="0" borderId="0" xfId="0" applyFill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6" fillId="0" borderId="0" xfId="0" applyFont="1" applyFill="1" applyAlignment="1">
      <alignment vertical="center"/>
    </xf>
    <xf numFmtId="0" fontId="8" fillId="0" borderId="0" xfId="0" applyFont="1" applyFill="1" applyAlignment="1">
      <alignment horizontal="centerContinuous" vertical="center"/>
    </xf>
    <xf numFmtId="0" fontId="0" fillId="0" borderId="0" xfId="0" applyFill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/>
    </xf>
    <xf numFmtId="0" fontId="11" fillId="0" borderId="2" xfId="0" applyFont="1" applyFill="1" applyBorder="1" applyAlignment="1">
      <alignment horizontal="center"/>
    </xf>
    <xf numFmtId="0" fontId="12" fillId="0" borderId="2" xfId="0" quotePrefix="1" applyFont="1" applyFill="1" applyBorder="1" applyAlignment="1">
      <alignment horizontal="left" vertical="center"/>
    </xf>
    <xf numFmtId="0" fontId="12" fillId="0" borderId="2" xfId="0" applyFont="1" applyFill="1" applyBorder="1"/>
    <xf numFmtId="0" fontId="12" fillId="0" borderId="2" xfId="0" applyFont="1" applyFill="1" applyBorder="1" applyAlignment="1">
      <alignment horizontal="left" vertical="center"/>
    </xf>
    <xf numFmtId="0" fontId="12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/>
    <xf numFmtId="0" fontId="5" fillId="0" borderId="5" xfId="0" applyFont="1" applyFill="1" applyBorder="1" applyAlignment="1">
      <alignment horizontal="center"/>
    </xf>
    <xf numFmtId="0" fontId="11" fillId="0" borderId="5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/>
    </xf>
    <xf numFmtId="0" fontId="13" fillId="0" borderId="5" xfId="0" quotePrefix="1" applyFont="1" applyFill="1" applyBorder="1" applyAlignment="1">
      <alignment horizontal="center"/>
    </xf>
    <xf numFmtId="0" fontId="13" fillId="0" borderId="6" xfId="0" applyFont="1" applyFill="1" applyBorder="1"/>
    <xf numFmtId="0" fontId="14" fillId="0" borderId="4" xfId="0" applyFont="1" applyFill="1" applyBorder="1" applyAlignment="1">
      <alignment horizontal="center" vertical="center"/>
    </xf>
    <xf numFmtId="0" fontId="12" fillId="0" borderId="5" xfId="0" quotePrefix="1" applyFont="1" applyFill="1" applyBorder="1" applyAlignment="1">
      <alignment horizontal="center"/>
    </xf>
    <xf numFmtId="0" fontId="15" fillId="0" borderId="5" xfId="0" applyFont="1" applyFill="1" applyBorder="1"/>
    <xf numFmtId="0" fontId="16" fillId="0" borderId="5" xfId="0" applyFont="1" applyFill="1" applyBorder="1"/>
    <xf numFmtId="0" fontId="16" fillId="0" borderId="5" xfId="0" quotePrefix="1" applyFont="1" applyFill="1" applyBorder="1" applyAlignment="1">
      <alignment horizontal="center"/>
    </xf>
    <xf numFmtId="0" fontId="16" fillId="0" borderId="6" xfId="0" quotePrefix="1" applyFont="1" applyFill="1" applyBorder="1" applyAlignment="1">
      <alignment horizontal="center"/>
    </xf>
    <xf numFmtId="0" fontId="14" fillId="0" borderId="13" xfId="0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 vertical="center"/>
    </xf>
    <xf numFmtId="0" fontId="14" fillId="0" borderId="11" xfId="0" applyFont="1" applyFill="1" applyBorder="1" applyAlignment="1">
      <alignment horizontal="center" vertical="center"/>
    </xf>
    <xf numFmtId="0" fontId="14" fillId="0" borderId="12" xfId="0" applyFont="1" applyFill="1" applyBorder="1" applyAlignment="1">
      <alignment horizontal="center" vertical="center"/>
    </xf>
    <xf numFmtId="0" fontId="14" fillId="0" borderId="14" xfId="0" applyFont="1" applyFill="1" applyBorder="1" applyAlignment="1">
      <alignment horizontal="center" vertical="center"/>
    </xf>
    <xf numFmtId="0" fontId="17" fillId="0" borderId="15" xfId="0" applyFont="1" applyFill="1" applyBorder="1" applyAlignment="1">
      <alignment horizontal="center" vertical="center"/>
    </xf>
    <xf numFmtId="0" fontId="14" fillId="0" borderId="15" xfId="0" applyFont="1" applyFill="1" applyBorder="1" applyAlignment="1">
      <alignment horizontal="center" vertical="center"/>
    </xf>
    <xf numFmtId="0" fontId="14" fillId="0" borderId="16" xfId="0" applyFont="1" applyFill="1" applyBorder="1" applyAlignment="1">
      <alignment horizontal="center" vertical="center"/>
    </xf>
    <xf numFmtId="0" fontId="0" fillId="0" borderId="9" xfId="0" applyFill="1" applyBorder="1" applyAlignment="1">
      <alignment horizontal="center"/>
    </xf>
    <xf numFmtId="0" fontId="21" fillId="0" borderId="10" xfId="0" applyFont="1" applyFill="1" applyBorder="1" applyAlignment="1">
      <alignment horizontal="right"/>
    </xf>
    <xf numFmtId="0" fontId="21" fillId="0" borderId="7" xfId="0" applyFont="1" applyFill="1" applyBorder="1" applyAlignment="1">
      <alignment horizontal="center"/>
    </xf>
    <xf numFmtId="0" fontId="18" fillId="0" borderId="7" xfId="0" quotePrefix="1" applyFont="1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2" fontId="0" fillId="0" borderId="7" xfId="0" applyNumberFormat="1" applyFill="1" applyBorder="1" applyAlignment="1">
      <alignment horizontal="right"/>
    </xf>
    <xf numFmtId="4" fontId="0" fillId="0" borderId="7" xfId="0" applyNumberFormat="1" applyFill="1" applyBorder="1" applyAlignment="1">
      <alignment horizontal="right"/>
    </xf>
    <xf numFmtId="4" fontId="20" fillId="0" borderId="7" xfId="0" applyNumberFormat="1" applyFont="1" applyFill="1" applyBorder="1" applyAlignment="1">
      <alignment horizontal="right"/>
    </xf>
    <xf numFmtId="3" fontId="0" fillId="0" borderId="8" xfId="0" applyNumberFormat="1" applyFill="1" applyBorder="1" applyAlignment="1">
      <alignment horizontal="right"/>
    </xf>
    <xf numFmtId="0" fontId="0" fillId="0" borderId="17" xfId="0" applyFill="1" applyBorder="1" applyAlignment="1">
      <alignment horizontal="center" vertical="center"/>
    </xf>
    <xf numFmtId="0" fontId="20" fillId="0" borderId="18" xfId="0" applyFont="1" applyFill="1" applyBorder="1" applyAlignment="1">
      <alignment horizontal="left"/>
    </xf>
    <xf numFmtId="0" fontId="8" fillId="0" borderId="18" xfId="0" applyFont="1" applyFill="1" applyBorder="1" applyAlignment="1">
      <alignment horizontal="center" wrapText="1"/>
    </xf>
    <xf numFmtId="0" fontId="18" fillId="0" borderId="18" xfId="0" applyFont="1" applyFill="1" applyBorder="1" applyAlignment="1">
      <alignment horizontal="center"/>
    </xf>
    <xf numFmtId="0" fontId="0" fillId="0" borderId="18" xfId="0" applyFill="1" applyBorder="1" applyAlignment="1">
      <alignment horizontal="center"/>
    </xf>
    <xf numFmtId="2" fontId="0" fillId="0" borderId="18" xfId="0" applyNumberFormat="1" applyFill="1" applyBorder="1" applyAlignment="1">
      <alignment horizontal="right"/>
    </xf>
    <xf numFmtId="4" fontId="0" fillId="0" borderId="18" xfId="0" applyNumberFormat="1" applyFill="1" applyBorder="1" applyAlignment="1">
      <alignment horizontal="right"/>
    </xf>
    <xf numFmtId="3" fontId="20" fillId="0" borderId="18" xfId="0" applyNumberFormat="1" applyFont="1" applyFill="1" applyBorder="1" applyAlignment="1">
      <alignment horizontal="right"/>
    </xf>
    <xf numFmtId="3" fontId="20" fillId="0" borderId="19" xfId="0" applyNumberFormat="1" applyFont="1" applyFill="1" applyBorder="1" applyAlignment="1">
      <alignment horizontal="right"/>
    </xf>
    <xf numFmtId="0" fontId="35" fillId="0" borderId="5" xfId="0" applyFont="1" applyFill="1" applyBorder="1" applyAlignment="1">
      <alignment horizontal="left" vertical="center" wrapText="1"/>
    </xf>
    <xf numFmtId="0" fontId="0" fillId="0" borderId="0" xfId="0" applyFill="1" applyAlignment="1">
      <alignment horizontal="center"/>
    </xf>
    <xf numFmtId="0" fontId="3" fillId="0" borderId="0" xfId="0" applyFont="1" applyFill="1"/>
    <xf numFmtId="0" fontId="35" fillId="0" borderId="5" xfId="0" applyFont="1" applyFill="1" applyBorder="1" applyAlignment="1">
      <alignment horizontal="justify" vertical="center"/>
    </xf>
    <xf numFmtId="4" fontId="36" fillId="0" borderId="5" xfId="0" applyNumberFormat="1" applyFont="1" applyFill="1" applyBorder="1" applyAlignment="1">
      <alignment horizontal="center" vertical="center"/>
    </xf>
    <xf numFmtId="0" fontId="34" fillId="0" borderId="1" xfId="0" applyFont="1" applyFill="1" applyBorder="1" applyAlignment="1">
      <alignment horizontal="center" vertical="center" wrapText="1"/>
    </xf>
    <xf numFmtId="0" fontId="34" fillId="0" borderId="2" xfId="0" applyFont="1" applyFill="1" applyBorder="1" applyAlignment="1">
      <alignment horizontal="center" vertical="center" wrapText="1"/>
    </xf>
    <xf numFmtId="0" fontId="34" fillId="0" borderId="2" xfId="0" applyFont="1" applyFill="1" applyBorder="1" applyAlignment="1">
      <alignment horizontal="center" vertical="center"/>
    </xf>
    <xf numFmtId="0" fontId="34" fillId="0" borderId="3" xfId="0" applyFont="1" applyFill="1" applyBorder="1" applyAlignment="1">
      <alignment horizontal="center" vertical="center"/>
    </xf>
    <xf numFmtId="0" fontId="35" fillId="0" borderId="4" xfId="0" applyFont="1" applyFill="1" applyBorder="1" applyAlignment="1">
      <alignment horizontal="left" vertical="center" wrapText="1"/>
    </xf>
    <xf numFmtId="0" fontId="35" fillId="0" borderId="6" xfId="0" applyFont="1" applyFill="1" applyBorder="1" applyAlignment="1">
      <alignment horizontal="left" vertical="center" wrapText="1"/>
    </xf>
    <xf numFmtId="4" fontId="34" fillId="0" borderId="23" xfId="0" applyNumberFormat="1" applyFont="1" applyFill="1" applyBorder="1" applyAlignment="1">
      <alignment horizontal="center" vertical="center"/>
    </xf>
    <xf numFmtId="0" fontId="0" fillId="0" borderId="5" xfId="0" applyFont="1" applyFill="1" applyBorder="1" applyAlignment="1">
      <alignment vertical="top" wrapText="1"/>
    </xf>
    <xf numFmtId="0" fontId="0" fillId="0" borderId="5" xfId="0" applyFont="1" applyFill="1" applyBorder="1" applyAlignment="1">
      <alignment wrapText="1"/>
    </xf>
    <xf numFmtId="0" fontId="0" fillId="0" borderId="5" xfId="0" applyFont="1" applyFill="1" applyBorder="1" applyAlignment="1">
      <alignment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vertical="top"/>
    </xf>
    <xf numFmtId="0" fontId="0" fillId="0" borderId="0" xfId="0" applyFont="1" applyFill="1" applyBorder="1" applyAlignment="1">
      <alignment vertical="top" wrapText="1"/>
    </xf>
    <xf numFmtId="0" fontId="0" fillId="0" borderId="5" xfId="0" applyFill="1" applyBorder="1" applyAlignment="1">
      <alignment horizontal="left" wrapText="1"/>
    </xf>
    <xf numFmtId="0" fontId="19" fillId="0" borderId="5" xfId="0" applyFont="1" applyFill="1" applyBorder="1" applyAlignment="1">
      <alignment horizontal="right" wrapText="1"/>
    </xf>
    <xf numFmtId="0" fontId="19" fillId="0" borderId="5" xfId="0" applyFont="1" applyFill="1" applyBorder="1" applyAlignment="1">
      <alignment horizontal="center" wrapText="1"/>
    </xf>
    <xf numFmtId="0" fontId="0" fillId="0" borderId="5" xfId="0" applyFont="1" applyFill="1" applyBorder="1" applyAlignment="1">
      <alignment horizontal="left" vertical="top" wrapText="1"/>
    </xf>
    <xf numFmtId="0" fontId="0" fillId="0" borderId="5" xfId="0" applyFont="1" applyFill="1" applyBorder="1" applyAlignment="1">
      <alignment horizontal="left" wrapText="1"/>
    </xf>
    <xf numFmtId="0" fontId="20" fillId="0" borderId="5" xfId="0" applyFont="1" applyFill="1" applyBorder="1" applyAlignment="1">
      <alignment vertical="top" wrapText="1"/>
    </xf>
    <xf numFmtId="0" fontId="0" fillId="0" borderId="5" xfId="0" applyFill="1" applyBorder="1" applyAlignment="1">
      <alignment horizontal="left" vertical="center" wrapText="1"/>
    </xf>
    <xf numFmtId="0" fontId="19" fillId="0" borderId="5" xfId="0" applyFont="1" applyFill="1" applyBorder="1" applyAlignment="1">
      <alignment horizontal="center" vertical="center" wrapText="1"/>
    </xf>
    <xf numFmtId="3" fontId="0" fillId="0" borderId="5" xfId="0" applyNumberFormat="1" applyFill="1" applyBorder="1" applyAlignment="1">
      <alignment horizontal="right" vertical="center"/>
    </xf>
    <xf numFmtId="3" fontId="0" fillId="0" borderId="6" xfId="0" applyNumberFormat="1" applyFill="1" applyBorder="1" applyAlignment="1">
      <alignment horizontal="right" vertical="center"/>
    </xf>
    <xf numFmtId="0" fontId="0" fillId="0" borderId="5" xfId="0" applyFont="1" applyFill="1" applyBorder="1"/>
    <xf numFmtId="0" fontId="0" fillId="0" borderId="0" xfId="0" applyFont="1" applyFill="1" applyBorder="1" applyAlignment="1">
      <alignment wrapText="1"/>
    </xf>
    <xf numFmtId="0" fontId="20" fillId="0" borderId="5" xfId="0" applyFont="1" applyFill="1" applyBorder="1" applyAlignment="1">
      <alignment wrapText="1"/>
    </xf>
    <xf numFmtId="0" fontId="20" fillId="0" borderId="5" xfId="0" applyFont="1" applyFill="1" applyBorder="1" applyAlignment="1">
      <alignment horizontal="left" wrapText="1"/>
    </xf>
    <xf numFmtId="0" fontId="0" fillId="0" borderId="5" xfId="0" applyFill="1" applyBorder="1"/>
    <xf numFmtId="0" fontId="0" fillId="0" borderId="5" xfId="0" applyFont="1" applyFill="1" applyBorder="1" applyAlignment="1">
      <alignment horizontal="left" vertical="center" wrapText="1"/>
    </xf>
    <xf numFmtId="0" fontId="0" fillId="0" borderId="0" xfId="0" applyFill="1" applyAlignment="1"/>
    <xf numFmtId="0" fontId="0" fillId="0" borderId="4" xfId="0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5" xfId="0" applyFont="1" applyFill="1" applyBorder="1" applyAlignment="1">
      <alignment vertical="top" wrapText="1"/>
    </xf>
    <xf numFmtId="0" fontId="0" fillId="2" borderId="5" xfId="0" applyFont="1" applyFill="1" applyBorder="1" applyAlignment="1">
      <alignment horizontal="center" wrapText="1"/>
    </xf>
    <xf numFmtId="3" fontId="0" fillId="2" borderId="5" xfId="0" applyNumberFormat="1" applyFill="1" applyBorder="1" applyAlignment="1">
      <alignment horizontal="right"/>
    </xf>
    <xf numFmtId="3" fontId="0" fillId="2" borderId="6" xfId="0" applyNumberFormat="1" applyFill="1" applyBorder="1" applyAlignment="1">
      <alignment horizontal="right"/>
    </xf>
    <xf numFmtId="3" fontId="0" fillId="0" borderId="0" xfId="0" applyNumberFormat="1"/>
    <xf numFmtId="0" fontId="30" fillId="0" borderId="0" xfId="0" applyFont="1" applyFill="1" applyAlignment="1">
      <alignment horizontal="center" vertical="center"/>
    </xf>
    <xf numFmtId="0" fontId="31" fillId="0" borderId="0" xfId="0" applyFont="1" applyFill="1" applyAlignment="1"/>
    <xf numFmtId="0" fontId="32" fillId="0" borderId="0" xfId="0" applyFont="1" applyFill="1" applyAlignment="1">
      <alignment horizontal="center" vertical="center" wrapText="1"/>
    </xf>
    <xf numFmtId="0" fontId="33" fillId="0" borderId="0" xfId="0" applyFont="1" applyFill="1" applyAlignment="1"/>
    <xf numFmtId="0" fontId="35" fillId="0" borderId="4" xfId="0" applyFont="1" applyFill="1" applyBorder="1" applyAlignment="1">
      <alignment horizontal="left" vertical="center" wrapText="1"/>
    </xf>
    <xf numFmtId="0" fontId="35" fillId="0" borderId="5" xfId="0" applyFont="1" applyFill="1" applyBorder="1" applyAlignment="1">
      <alignment horizontal="left" vertical="center" wrapText="1"/>
    </xf>
    <xf numFmtId="4" fontId="36" fillId="0" borderId="11" xfId="0" applyNumberFormat="1" applyFont="1" applyFill="1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0" fontId="35" fillId="0" borderId="5" xfId="0" applyFont="1" applyFill="1" applyBorder="1" applyAlignment="1">
      <alignment horizontal="left" vertical="top" wrapText="1"/>
    </xf>
    <xf numFmtId="0" fontId="35" fillId="0" borderId="12" xfId="0" applyFont="1" applyFill="1" applyBorder="1" applyAlignment="1">
      <alignment horizontal="left" vertical="center" wrapText="1"/>
    </xf>
    <xf numFmtId="0" fontId="0" fillId="0" borderId="25" xfId="0" applyFill="1" applyBorder="1" applyAlignment="1">
      <alignment horizontal="left" vertical="center" wrapText="1"/>
    </xf>
    <xf numFmtId="0" fontId="27" fillId="0" borderId="0" xfId="0" applyFont="1" applyAlignment="1">
      <alignment horizontal="center" vertical="top" wrapText="1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7" fillId="0" borderId="0" xfId="0" applyFont="1" applyFill="1" applyAlignment="1">
      <alignment horizontal="center" vertical="top" wrapText="1"/>
    </xf>
    <xf numFmtId="0" fontId="0" fillId="0" borderId="0" xfId="0" applyFill="1" applyAlignment="1">
      <alignment horizontal="center"/>
    </xf>
    <xf numFmtId="0" fontId="7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4" fontId="0" fillId="0" borderId="0" xfId="0" applyNumberFormat="1"/>
    <xf numFmtId="0" fontId="0" fillId="0" borderId="0" xfId="0" applyAlignment="1">
      <alignment horizontal="right"/>
    </xf>
  </cellXfs>
  <cellStyles count="8">
    <cellStyle name="_ГТЭС Внуково 05.05.07" xfId="1"/>
    <cellStyle name="_ИТП Моспромстрой" xfId="2"/>
    <cellStyle name="_Казарма ОМОН" xfId="3"/>
    <cellStyle name="Standard_aktuell" xfId="4"/>
    <cellStyle name="Обычный" xfId="0" builtinId="0"/>
    <cellStyle name="Обычный 2" xfId="6"/>
    <cellStyle name="Обычный 3" xfId="7"/>
    <cellStyle name="Стиль 1" xfId="5"/>
  </cellStyles>
  <dxfs count="0"/>
  <tableStyles count="0" defaultTableStyle="TableStyleMedium9" defaultPivotStyle="PivotStyleLight16"/>
  <colors>
    <mruColors>
      <color rgb="FF00FF00"/>
      <color rgb="FFFF9900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5</xdr:row>
          <xdr:rowOff>0</xdr:rowOff>
        </xdr:from>
        <xdr:to>
          <xdr:col>25</xdr:col>
          <xdr:colOff>180975</xdr:colOff>
          <xdr:row>46</xdr:row>
          <xdr:rowOff>66675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image" Target="../media/image1.emf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D4:N22"/>
  <sheetViews>
    <sheetView workbookViewId="0">
      <selection activeCell="E20" sqref="E20"/>
    </sheetView>
  </sheetViews>
  <sheetFormatPr defaultRowHeight="12.75"/>
  <cols>
    <col min="4" max="4" width="4.140625" customWidth="1"/>
    <col min="5" max="5" width="50.28515625" customWidth="1"/>
    <col min="6" max="6" width="14" customWidth="1"/>
    <col min="7" max="7" width="8.140625" bestFit="1" customWidth="1"/>
    <col min="8" max="8" width="11.28515625" customWidth="1"/>
    <col min="9" max="9" width="11.7109375" customWidth="1"/>
    <col min="10" max="10" width="9.42578125" customWidth="1"/>
    <col min="11" max="11" width="11.85546875" customWidth="1"/>
    <col min="12" max="12" width="11.7109375" customWidth="1"/>
    <col min="13" max="13" width="11" customWidth="1"/>
    <col min="14" max="14" width="12.7109375" bestFit="1" customWidth="1"/>
  </cols>
  <sheetData>
    <row r="4" spans="4:14" ht="13.5" thickBot="1"/>
    <row r="5" spans="4:14" ht="13.5">
      <c r="D5" s="16" t="s">
        <v>0</v>
      </c>
      <c r="E5" s="5" t="s">
        <v>0</v>
      </c>
      <c r="F5" s="5"/>
      <c r="G5" s="17"/>
      <c r="H5" s="17"/>
      <c r="I5" s="18" t="s">
        <v>1</v>
      </c>
      <c r="J5" s="19"/>
      <c r="K5" s="19"/>
      <c r="L5" s="20" t="s">
        <v>2</v>
      </c>
      <c r="M5" s="19"/>
      <c r="N5" s="21" t="s">
        <v>3</v>
      </c>
    </row>
    <row r="6" spans="4:14" ht="13.5">
      <c r="D6" s="22" t="s">
        <v>4</v>
      </c>
      <c r="E6" s="6" t="s">
        <v>0</v>
      </c>
      <c r="F6" s="33"/>
      <c r="G6" s="23" t="s">
        <v>5</v>
      </c>
      <c r="H6" s="23" t="s">
        <v>6</v>
      </c>
      <c r="I6" s="24" t="s">
        <v>7</v>
      </c>
      <c r="J6" s="25" t="s">
        <v>8</v>
      </c>
      <c r="K6" s="24" t="s">
        <v>9</v>
      </c>
      <c r="L6" s="24" t="s">
        <v>7</v>
      </c>
      <c r="M6" s="25" t="s">
        <v>8</v>
      </c>
      <c r="N6" s="26"/>
    </row>
    <row r="7" spans="4:14" ht="13.5">
      <c r="D7" s="27" t="s">
        <v>10</v>
      </c>
      <c r="E7" s="7" t="s">
        <v>11</v>
      </c>
      <c r="F7" s="7"/>
      <c r="G7" s="23" t="s">
        <v>12</v>
      </c>
      <c r="H7" s="23" t="s">
        <v>13</v>
      </c>
      <c r="I7" s="28"/>
      <c r="J7" s="28"/>
      <c r="K7" s="29" t="s">
        <v>14</v>
      </c>
      <c r="L7" s="29" t="s">
        <v>15</v>
      </c>
      <c r="M7" s="30" t="s">
        <v>16</v>
      </c>
      <c r="N7" s="31" t="s">
        <v>17</v>
      </c>
    </row>
    <row r="8" spans="4:14">
      <c r="D8" s="95">
        <v>1</v>
      </c>
      <c r="E8" s="96">
        <v>2</v>
      </c>
      <c r="F8" s="96"/>
      <c r="G8" s="97">
        <v>3</v>
      </c>
      <c r="H8" s="97">
        <v>4</v>
      </c>
      <c r="I8" s="97">
        <v>5</v>
      </c>
      <c r="J8" s="97">
        <v>6</v>
      </c>
      <c r="K8" s="97">
        <v>7</v>
      </c>
      <c r="L8" s="97">
        <v>8</v>
      </c>
      <c r="M8" s="97">
        <v>9</v>
      </c>
      <c r="N8" s="98">
        <v>10</v>
      </c>
    </row>
    <row r="9" spans="4:14">
      <c r="D9" s="52">
        <v>43</v>
      </c>
      <c r="E9" s="133" t="s">
        <v>193</v>
      </c>
      <c r="F9" s="53"/>
      <c r="G9" s="136" t="s">
        <v>26</v>
      </c>
      <c r="H9" s="136">
        <v>525</v>
      </c>
      <c r="I9" s="147">
        <v>484</v>
      </c>
      <c r="J9" s="147">
        <v>3813</v>
      </c>
      <c r="K9" s="147">
        <f t="shared" ref="K9:K11" si="0">I9+J9</f>
        <v>4297</v>
      </c>
      <c r="L9" s="147">
        <f t="shared" ref="L9:L11" si="1">I9*H9</f>
        <v>254100</v>
      </c>
      <c r="M9" s="147">
        <f t="shared" ref="M9:M11" si="2">J9*H9</f>
        <v>2001825</v>
      </c>
      <c r="N9" s="148">
        <f t="shared" ref="N9:N11" si="3">L9+M9</f>
        <v>2255925</v>
      </c>
    </row>
    <row r="10" spans="4:14" ht="38.25">
      <c r="D10" s="156">
        <v>12</v>
      </c>
      <c r="E10" s="133" t="s">
        <v>122</v>
      </c>
      <c r="F10" s="53"/>
      <c r="G10" s="136" t="s">
        <v>26</v>
      </c>
      <c r="H10" s="136">
        <v>4116.5</v>
      </c>
      <c r="I10" s="147">
        <v>9326</v>
      </c>
      <c r="J10" s="147">
        <v>0</v>
      </c>
      <c r="K10" s="147">
        <f t="shared" si="0"/>
        <v>9326</v>
      </c>
      <c r="L10" s="147">
        <f t="shared" si="1"/>
        <v>38390479</v>
      </c>
      <c r="M10" s="147">
        <f t="shared" si="2"/>
        <v>0</v>
      </c>
      <c r="N10" s="148">
        <f t="shared" si="3"/>
        <v>38390479</v>
      </c>
    </row>
    <row r="11" spans="4:14" ht="38.25">
      <c r="D11" s="52">
        <v>13</v>
      </c>
      <c r="E11" s="133" t="s">
        <v>171</v>
      </c>
      <c r="F11" s="53"/>
      <c r="G11" s="53" t="s">
        <v>26</v>
      </c>
      <c r="H11" s="53">
        <v>1217</v>
      </c>
      <c r="I11" s="54">
        <v>16113</v>
      </c>
      <c r="J11" s="54">
        <v>0</v>
      </c>
      <c r="K11" s="54">
        <f t="shared" si="0"/>
        <v>16113</v>
      </c>
      <c r="L11" s="54">
        <f t="shared" si="1"/>
        <v>19609521</v>
      </c>
      <c r="M11" s="54">
        <f t="shared" si="2"/>
        <v>0</v>
      </c>
      <c r="N11" s="55">
        <f t="shared" si="3"/>
        <v>19609521</v>
      </c>
    </row>
    <row r="12" spans="4:14">
      <c r="L12" s="162">
        <f>SUM(L10:L11)</f>
        <v>58000000</v>
      </c>
      <c r="M12" s="162">
        <f>SUM(M10:M11)</f>
        <v>0</v>
      </c>
      <c r="N12" s="162">
        <f>SUM(N10:N11)</f>
        <v>58000000</v>
      </c>
    </row>
    <row r="14" spans="4:14">
      <c r="D14" s="52">
        <v>43</v>
      </c>
      <c r="E14" s="133" t="s">
        <v>193</v>
      </c>
      <c r="F14" s="53"/>
      <c r="G14" s="136" t="s">
        <v>26</v>
      </c>
      <c r="H14" s="136">
        <v>525</v>
      </c>
      <c r="I14" s="147">
        <v>484</v>
      </c>
      <c r="J14" s="147">
        <v>3813</v>
      </c>
      <c r="K14" s="147">
        <f t="shared" ref="K14:K16" si="4">I14+J14</f>
        <v>4297</v>
      </c>
      <c r="L14" s="147">
        <f t="shared" ref="L14:L16" si="5">I14*H14</f>
        <v>254100</v>
      </c>
      <c r="M14" s="147">
        <f t="shared" ref="M14:M16" si="6">J14*H14</f>
        <v>2001825</v>
      </c>
      <c r="N14" s="148">
        <f t="shared" ref="N14:N16" si="7">L14+M14</f>
        <v>2255925</v>
      </c>
    </row>
    <row r="15" spans="4:14" ht="38.25">
      <c r="D15" s="156">
        <v>12</v>
      </c>
      <c r="E15" s="133" t="s">
        <v>122</v>
      </c>
      <c r="F15" s="53"/>
      <c r="G15" s="136" t="s">
        <v>26</v>
      </c>
      <c r="H15" s="136">
        <v>4116.5</v>
      </c>
      <c r="I15" s="147">
        <v>8850</v>
      </c>
      <c r="J15" s="147">
        <v>0</v>
      </c>
      <c r="K15" s="147">
        <f t="shared" si="4"/>
        <v>8850</v>
      </c>
      <c r="L15" s="147">
        <f t="shared" si="5"/>
        <v>36431025</v>
      </c>
      <c r="M15" s="147">
        <f t="shared" si="6"/>
        <v>0</v>
      </c>
      <c r="N15" s="148">
        <f t="shared" si="7"/>
        <v>36431025</v>
      </c>
    </row>
    <row r="16" spans="4:14" ht="38.25">
      <c r="D16" s="52">
        <v>13</v>
      </c>
      <c r="E16" s="133" t="s">
        <v>171</v>
      </c>
      <c r="F16" s="53"/>
      <c r="G16" s="53" t="s">
        <v>26</v>
      </c>
      <c r="H16" s="53">
        <v>1217</v>
      </c>
      <c r="I16" s="54">
        <v>7000</v>
      </c>
      <c r="J16" s="54">
        <v>0</v>
      </c>
      <c r="K16" s="54">
        <f t="shared" si="4"/>
        <v>7000</v>
      </c>
      <c r="L16" s="54">
        <f t="shared" si="5"/>
        <v>8519000</v>
      </c>
      <c r="M16" s="54">
        <f t="shared" si="6"/>
        <v>0</v>
      </c>
      <c r="N16" s="55">
        <f t="shared" si="7"/>
        <v>8519000</v>
      </c>
    </row>
    <row r="17" spans="6:14">
      <c r="N17" s="162">
        <f>SUM(N15:N16)</f>
        <v>44950025</v>
      </c>
    </row>
    <row r="18" spans="6:14">
      <c r="N18" s="162">
        <f>N12-N17</f>
        <v>13049975</v>
      </c>
    </row>
    <row r="20" spans="6:14">
      <c r="F20" s="182">
        <v>7375</v>
      </c>
      <c r="G20" s="182">
        <f>F20*1.2</f>
        <v>8850</v>
      </c>
      <c r="H20" s="182"/>
      <c r="M20" t="s">
        <v>325</v>
      </c>
      <c r="N20" s="182">
        <f>N17*0.07</f>
        <v>3146501.7500000005</v>
      </c>
    </row>
    <row r="21" spans="6:14">
      <c r="F21" s="182">
        <v>5833.33</v>
      </c>
      <c r="G21" s="182">
        <f>F21*1.2</f>
        <v>6999.9960000000001</v>
      </c>
      <c r="H21" s="182"/>
    </row>
    <row r="22" spans="6:14">
      <c r="K22" s="183" t="s">
        <v>326</v>
      </c>
      <c r="L22" s="183"/>
      <c r="M22" s="183"/>
      <c r="N22" s="182">
        <f>N18+N20</f>
        <v>16196476.75</v>
      </c>
    </row>
  </sheetData>
  <mergeCells count="1">
    <mergeCell ref="K22:M22"/>
  </mergeCells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Acrobat.Document.DC" shapeId="1025" r:id="rId3">
          <objectPr defaultSize="0" r:id="rId4">
            <anchor moveWithCells="1">
              <from>
                <xdr:col>16</xdr:col>
                <xdr:colOff>0</xdr:colOff>
                <xdr:row>5</xdr:row>
                <xdr:rowOff>0</xdr:rowOff>
              </from>
              <to>
                <xdr:col>25</xdr:col>
                <xdr:colOff>180975</xdr:colOff>
                <xdr:row>46</xdr:row>
                <xdr:rowOff>66675</xdr:rowOff>
              </to>
            </anchor>
          </objectPr>
        </oleObject>
      </mc:Choice>
      <mc:Fallback>
        <oleObject progId="Acrobat.Document.DC" shapeId="1025" r:id="rId3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92D050"/>
  </sheetPr>
  <dimension ref="A1:K31"/>
  <sheetViews>
    <sheetView zoomScale="80" zoomScaleNormal="80" workbookViewId="0">
      <selection activeCell="A7" sqref="A7:K10"/>
    </sheetView>
  </sheetViews>
  <sheetFormatPr defaultColWidth="9.140625" defaultRowHeight="12.75"/>
  <cols>
    <col min="1" max="1" width="4.140625" style="32" customWidth="1"/>
    <col min="2" max="2" width="50.28515625" customWidth="1"/>
    <col min="3" max="3" width="14" style="51" customWidth="1"/>
    <col min="4" max="4" width="7.7109375" customWidth="1"/>
    <col min="5" max="5" width="7.140625" customWidth="1"/>
    <col min="6" max="6" width="11.7109375" customWidth="1"/>
    <col min="7" max="7" width="9.42578125" customWidth="1"/>
    <col min="8" max="8" width="11.85546875" customWidth="1"/>
    <col min="9" max="9" width="11.7109375" customWidth="1"/>
    <col min="10" max="10" width="11" customWidth="1"/>
    <col min="11" max="11" width="11.7109375" customWidth="1"/>
  </cols>
  <sheetData>
    <row r="1" spans="1:11" s="56" customFormat="1" ht="20.25">
      <c r="A1" s="65" t="s">
        <v>150</v>
      </c>
      <c r="B1" s="60"/>
      <c r="C1" s="60"/>
      <c r="D1" s="60"/>
      <c r="E1" s="60"/>
      <c r="F1" s="60"/>
      <c r="G1" s="60"/>
      <c r="H1" s="60"/>
      <c r="I1" s="66"/>
      <c r="J1" s="60"/>
      <c r="K1" s="60"/>
    </row>
    <row r="2" spans="1:11" s="56" customFormat="1" ht="15.75">
      <c r="A2" s="67"/>
      <c r="B2" s="68"/>
      <c r="C2" s="60"/>
      <c r="D2" s="60"/>
      <c r="E2" s="60"/>
      <c r="F2" s="60"/>
      <c r="G2" s="60"/>
      <c r="H2" s="60"/>
      <c r="I2" s="66"/>
      <c r="J2" s="60"/>
      <c r="K2" s="60"/>
    </row>
    <row r="3" spans="1:11" s="57" customFormat="1" ht="19.5" collapsed="1">
      <c r="A3" s="69" t="s">
        <v>19</v>
      </c>
      <c r="B3" s="69"/>
      <c r="C3" s="69"/>
      <c r="D3" s="70"/>
      <c r="E3" s="70"/>
      <c r="F3" s="70"/>
      <c r="G3" s="70"/>
      <c r="H3" s="70"/>
      <c r="I3" s="71"/>
      <c r="J3" s="70"/>
      <c r="K3" s="70"/>
    </row>
    <row r="4" spans="1:11" s="72" customFormat="1" ht="30" customHeight="1">
      <c r="A4" s="178" t="s">
        <v>179</v>
      </c>
      <c r="B4" s="179"/>
      <c r="C4" s="179"/>
      <c r="D4" s="179"/>
      <c r="E4" s="179"/>
      <c r="F4" s="179"/>
      <c r="G4" s="179"/>
      <c r="H4" s="179"/>
      <c r="I4" s="179"/>
      <c r="J4" s="179"/>
      <c r="K4" s="179"/>
    </row>
    <row r="5" spans="1:11" s="72" customFormat="1" ht="48" customHeight="1">
      <c r="A5" s="180" t="s">
        <v>151</v>
      </c>
      <c r="B5" s="181"/>
      <c r="C5" s="181"/>
      <c r="D5" s="181"/>
      <c r="E5" s="181"/>
      <c r="F5" s="181"/>
      <c r="G5" s="181"/>
      <c r="H5" s="181"/>
      <c r="I5" s="181"/>
      <c r="J5" s="181"/>
      <c r="K5" s="181"/>
    </row>
    <row r="6" spans="1:11" s="57" customFormat="1" ht="16.5" thickBot="1">
      <c r="A6" s="73"/>
      <c r="B6" s="70"/>
      <c r="C6" s="74"/>
      <c r="D6" s="70"/>
      <c r="E6" s="70"/>
      <c r="F6" s="70"/>
      <c r="G6" s="70"/>
      <c r="H6" s="70"/>
      <c r="I6" s="71"/>
      <c r="J6" s="70"/>
      <c r="K6" s="70"/>
    </row>
    <row r="7" spans="1:11" s="56" customFormat="1" ht="13.5">
      <c r="A7" s="75" t="s">
        <v>0</v>
      </c>
      <c r="B7" s="76" t="s">
        <v>0</v>
      </c>
      <c r="C7" s="76"/>
      <c r="D7" s="77"/>
      <c r="E7" s="77"/>
      <c r="F7" s="78" t="s">
        <v>1</v>
      </c>
      <c r="G7" s="79"/>
      <c r="H7" s="79"/>
      <c r="I7" s="80" t="s">
        <v>2</v>
      </c>
      <c r="J7" s="79"/>
      <c r="K7" s="81" t="s">
        <v>3</v>
      </c>
    </row>
    <row r="8" spans="1:11" s="56" customFormat="1" ht="13.5" hidden="1">
      <c r="A8" s="82" t="s">
        <v>4</v>
      </c>
      <c r="B8" s="83" t="s">
        <v>0</v>
      </c>
      <c r="C8" s="84"/>
      <c r="D8" s="85" t="s">
        <v>5</v>
      </c>
      <c r="E8" s="85" t="s">
        <v>6</v>
      </c>
      <c r="F8" s="86" t="s">
        <v>7</v>
      </c>
      <c r="G8" s="87" t="s">
        <v>8</v>
      </c>
      <c r="H8" s="86" t="s">
        <v>9</v>
      </c>
      <c r="I8" s="86" t="s">
        <v>7</v>
      </c>
      <c r="J8" s="87" t="s">
        <v>8</v>
      </c>
      <c r="K8" s="88"/>
    </row>
    <row r="9" spans="1:11" s="56" customFormat="1" ht="13.5" hidden="1">
      <c r="A9" s="89" t="s">
        <v>10</v>
      </c>
      <c r="B9" s="90" t="s">
        <v>11</v>
      </c>
      <c r="C9" s="90"/>
      <c r="D9" s="85" t="s">
        <v>12</v>
      </c>
      <c r="E9" s="85" t="s">
        <v>13</v>
      </c>
      <c r="F9" s="91"/>
      <c r="G9" s="91"/>
      <c r="H9" s="92" t="s">
        <v>14</v>
      </c>
      <c r="I9" s="92" t="s">
        <v>15</v>
      </c>
      <c r="J9" s="93" t="s">
        <v>16</v>
      </c>
      <c r="K9" s="94" t="s">
        <v>17</v>
      </c>
    </row>
    <row r="10" spans="1:11" s="56" customFormat="1" hidden="1">
      <c r="A10" s="95">
        <v>1</v>
      </c>
      <c r="B10" s="96">
        <v>2</v>
      </c>
      <c r="C10" s="96"/>
      <c r="D10" s="97">
        <v>3</v>
      </c>
      <c r="E10" s="97">
        <v>4</v>
      </c>
      <c r="F10" s="97">
        <v>5</v>
      </c>
      <c r="G10" s="97">
        <v>6</v>
      </c>
      <c r="H10" s="97">
        <v>7</v>
      </c>
      <c r="I10" s="97">
        <v>8</v>
      </c>
      <c r="J10" s="97">
        <v>9</v>
      </c>
      <c r="K10" s="98">
        <v>10</v>
      </c>
    </row>
    <row r="11" spans="1:11" s="56" customFormat="1" hidden="1">
      <c r="A11" s="99"/>
      <c r="B11" s="100" t="s">
        <v>54</v>
      </c>
      <c r="C11" s="100"/>
      <c r="D11" s="101"/>
      <c r="E11" s="101"/>
      <c r="F11" s="101"/>
      <c r="G11" s="101"/>
      <c r="H11" s="101"/>
      <c r="I11" s="101"/>
      <c r="J11" s="101"/>
      <c r="K11" s="102"/>
    </row>
    <row r="12" spans="1:11" s="56" customFormat="1" ht="42.75" hidden="1" customHeight="1">
      <c r="A12" s="52">
        <v>1</v>
      </c>
      <c r="B12" s="133" t="s">
        <v>55</v>
      </c>
      <c r="C12" s="53" t="s">
        <v>147</v>
      </c>
      <c r="D12" s="53" t="s">
        <v>23</v>
      </c>
      <c r="E12" s="53">
        <v>8</v>
      </c>
      <c r="F12" s="54">
        <v>16104</v>
      </c>
      <c r="G12" s="54">
        <v>8535.1200000000008</v>
      </c>
      <c r="H12" s="54">
        <f t="shared" ref="H12:H28" si="0">F12+G12</f>
        <v>24639.120000000003</v>
      </c>
      <c r="I12" s="54">
        <f t="shared" ref="I12:I28" si="1">F12*E12</f>
        <v>128832</v>
      </c>
      <c r="J12" s="54">
        <f t="shared" ref="J12:J28" si="2">G12*E12</f>
        <v>68280.960000000006</v>
      </c>
      <c r="K12" s="55">
        <f t="shared" ref="K12:K28" si="3">I12+J12</f>
        <v>197112.96000000002</v>
      </c>
    </row>
    <row r="13" spans="1:11" s="57" customFormat="1" ht="19.5" hidden="1" customHeight="1">
      <c r="A13" s="52">
        <v>2</v>
      </c>
      <c r="B13" s="135" t="s">
        <v>161</v>
      </c>
      <c r="C13" s="136"/>
      <c r="D13" s="136" t="s">
        <v>23</v>
      </c>
      <c r="E13" s="136">
        <v>8</v>
      </c>
      <c r="F13" s="54">
        <v>5296</v>
      </c>
      <c r="G13" s="147">
        <v>2807</v>
      </c>
      <c r="H13" s="54">
        <f t="shared" si="0"/>
        <v>8103</v>
      </c>
      <c r="I13" s="54">
        <f t="shared" si="1"/>
        <v>42368</v>
      </c>
      <c r="J13" s="54">
        <f t="shared" si="2"/>
        <v>22456</v>
      </c>
      <c r="K13" s="55">
        <f t="shared" si="3"/>
        <v>64824</v>
      </c>
    </row>
    <row r="14" spans="1:11" s="57" customFormat="1" ht="19.5" hidden="1" customHeight="1">
      <c r="A14" s="52">
        <v>3</v>
      </c>
      <c r="B14" s="135" t="s">
        <v>162</v>
      </c>
      <c r="C14" s="136"/>
      <c r="D14" s="136" t="s">
        <v>23</v>
      </c>
      <c r="E14" s="136">
        <v>4</v>
      </c>
      <c r="F14" s="54">
        <v>472</v>
      </c>
      <c r="G14" s="54">
        <v>1250</v>
      </c>
      <c r="H14" s="54">
        <f t="shared" si="0"/>
        <v>1722</v>
      </c>
      <c r="I14" s="54">
        <f t="shared" si="1"/>
        <v>1888</v>
      </c>
      <c r="J14" s="54">
        <f t="shared" si="2"/>
        <v>5000</v>
      </c>
      <c r="K14" s="55">
        <f t="shared" si="3"/>
        <v>6888</v>
      </c>
    </row>
    <row r="15" spans="1:11" s="155" customFormat="1" ht="15.75" hidden="1" customHeight="1">
      <c r="A15" s="52">
        <v>4</v>
      </c>
      <c r="B15" s="134" t="s">
        <v>163</v>
      </c>
      <c r="C15" s="53"/>
      <c r="D15" s="53" t="s">
        <v>23</v>
      </c>
      <c r="E15" s="53">
        <v>4</v>
      </c>
      <c r="F15" s="54">
        <v>1117</v>
      </c>
      <c r="G15" s="54">
        <v>1250</v>
      </c>
      <c r="H15" s="54">
        <f t="shared" si="0"/>
        <v>2367</v>
      </c>
      <c r="I15" s="54">
        <f t="shared" si="1"/>
        <v>4468</v>
      </c>
      <c r="J15" s="54">
        <f t="shared" si="2"/>
        <v>5000</v>
      </c>
      <c r="K15" s="55">
        <f t="shared" si="3"/>
        <v>9468</v>
      </c>
    </row>
    <row r="16" spans="1:11" s="56" customFormat="1" ht="16.149999999999999" hidden="1" customHeight="1">
      <c r="A16" s="52">
        <v>5</v>
      </c>
      <c r="B16" s="133" t="s">
        <v>56</v>
      </c>
      <c r="C16" s="53"/>
      <c r="D16" s="53" t="s">
        <v>28</v>
      </c>
      <c r="E16" s="53">
        <v>20</v>
      </c>
      <c r="F16" s="54"/>
      <c r="G16" s="54"/>
      <c r="H16" s="54"/>
      <c r="I16" s="54"/>
      <c r="J16" s="54"/>
      <c r="K16" s="55"/>
    </row>
    <row r="17" spans="1:11" s="56" customFormat="1" ht="16.149999999999999" hidden="1" customHeight="1">
      <c r="A17" s="52">
        <v>6</v>
      </c>
      <c r="B17" s="133" t="s">
        <v>164</v>
      </c>
      <c r="C17" s="53"/>
      <c r="D17" s="53" t="s">
        <v>18</v>
      </c>
      <c r="E17" s="53">
        <v>20</v>
      </c>
      <c r="F17" s="54">
        <v>6914</v>
      </c>
      <c r="G17" s="54">
        <v>2973.02</v>
      </c>
      <c r="H17" s="54">
        <f t="shared" si="0"/>
        <v>9887.02</v>
      </c>
      <c r="I17" s="54">
        <f t="shared" si="1"/>
        <v>138280</v>
      </c>
      <c r="J17" s="54">
        <f t="shared" si="2"/>
        <v>59460.4</v>
      </c>
      <c r="K17" s="55">
        <f t="shared" si="3"/>
        <v>197740.4</v>
      </c>
    </row>
    <row r="18" spans="1:11" s="56" customFormat="1" ht="16.149999999999999" hidden="1" customHeight="1">
      <c r="A18" s="52">
        <v>7</v>
      </c>
      <c r="B18" s="133" t="s">
        <v>165</v>
      </c>
      <c r="C18" s="53"/>
      <c r="D18" s="53" t="s">
        <v>23</v>
      </c>
      <c r="E18" s="53">
        <v>20</v>
      </c>
      <c r="F18" s="54">
        <v>322</v>
      </c>
      <c r="G18" s="54">
        <v>450</v>
      </c>
      <c r="H18" s="54">
        <f t="shared" si="0"/>
        <v>772</v>
      </c>
      <c r="I18" s="54">
        <f t="shared" si="1"/>
        <v>6440</v>
      </c>
      <c r="J18" s="54">
        <f t="shared" si="2"/>
        <v>9000</v>
      </c>
      <c r="K18" s="55">
        <f t="shared" si="3"/>
        <v>15440</v>
      </c>
    </row>
    <row r="19" spans="1:11" s="56" customFormat="1" ht="16.149999999999999" hidden="1" customHeight="1">
      <c r="A19" s="52">
        <v>8</v>
      </c>
      <c r="B19" s="137" t="s">
        <v>166</v>
      </c>
      <c r="C19" s="53"/>
      <c r="D19" s="53" t="s">
        <v>23</v>
      </c>
      <c r="E19" s="53">
        <v>40</v>
      </c>
      <c r="F19" s="54"/>
      <c r="G19" s="54"/>
      <c r="H19" s="54"/>
      <c r="I19" s="54"/>
      <c r="J19" s="54"/>
      <c r="K19" s="55"/>
    </row>
    <row r="20" spans="1:11" s="56" customFormat="1" ht="28.9" hidden="1" customHeight="1">
      <c r="A20" s="52">
        <v>9</v>
      </c>
      <c r="B20" s="138" t="s">
        <v>134</v>
      </c>
      <c r="C20" s="53"/>
      <c r="D20" s="53" t="s">
        <v>23</v>
      </c>
      <c r="E20" s="53">
        <v>20</v>
      </c>
      <c r="F20" s="54">
        <v>7015</v>
      </c>
      <c r="G20" s="54">
        <v>2455</v>
      </c>
      <c r="H20" s="54">
        <f t="shared" si="0"/>
        <v>9470</v>
      </c>
      <c r="I20" s="54">
        <f t="shared" si="1"/>
        <v>140300</v>
      </c>
      <c r="J20" s="54">
        <f t="shared" si="2"/>
        <v>49100</v>
      </c>
      <c r="K20" s="55">
        <f t="shared" si="3"/>
        <v>189400</v>
      </c>
    </row>
    <row r="21" spans="1:11" s="56" customFormat="1" ht="28.5" hidden="1" customHeight="1">
      <c r="A21" s="52">
        <v>10</v>
      </c>
      <c r="B21" s="133" t="s">
        <v>60</v>
      </c>
      <c r="C21" s="53"/>
      <c r="D21" s="53" t="s">
        <v>23</v>
      </c>
      <c r="E21" s="53">
        <v>20</v>
      </c>
      <c r="F21" s="54">
        <v>10287</v>
      </c>
      <c r="G21" s="54">
        <v>4423</v>
      </c>
      <c r="H21" s="54">
        <f t="shared" si="0"/>
        <v>14710</v>
      </c>
      <c r="I21" s="54">
        <f t="shared" si="1"/>
        <v>205740</v>
      </c>
      <c r="J21" s="54">
        <f t="shared" si="2"/>
        <v>88460</v>
      </c>
      <c r="K21" s="55">
        <f t="shared" si="3"/>
        <v>294200</v>
      </c>
    </row>
    <row r="22" spans="1:11" s="56" customFormat="1" ht="27.6" hidden="1" customHeight="1">
      <c r="A22" s="52">
        <v>11</v>
      </c>
      <c r="B22" s="133" t="s">
        <v>61</v>
      </c>
      <c r="C22" s="53"/>
      <c r="D22" s="53" t="s">
        <v>23</v>
      </c>
      <c r="E22" s="53">
        <v>40</v>
      </c>
      <c r="F22" s="54">
        <v>1526</v>
      </c>
      <c r="G22" s="54">
        <v>600</v>
      </c>
      <c r="H22" s="54">
        <f t="shared" si="0"/>
        <v>2126</v>
      </c>
      <c r="I22" s="54">
        <f t="shared" si="1"/>
        <v>61040</v>
      </c>
      <c r="J22" s="54">
        <f t="shared" si="2"/>
        <v>24000</v>
      </c>
      <c r="K22" s="55">
        <f t="shared" si="3"/>
        <v>85040</v>
      </c>
    </row>
    <row r="23" spans="1:11" s="56" customFormat="1" ht="41.45" customHeight="1">
      <c r="A23" s="157">
        <v>12</v>
      </c>
      <c r="B23" s="158" t="s">
        <v>122</v>
      </c>
      <c r="C23" s="159"/>
      <c r="D23" s="159" t="s">
        <v>26</v>
      </c>
      <c r="E23" s="159">
        <v>910</v>
      </c>
      <c r="F23" s="160">
        <v>9326</v>
      </c>
      <c r="G23" s="160">
        <v>5197</v>
      </c>
      <c r="H23" s="160">
        <f t="shared" si="0"/>
        <v>14523</v>
      </c>
      <c r="I23" s="160">
        <f t="shared" si="1"/>
        <v>8486660</v>
      </c>
      <c r="J23" s="160">
        <f t="shared" si="2"/>
        <v>4729270</v>
      </c>
      <c r="K23" s="161">
        <f t="shared" si="3"/>
        <v>13215930</v>
      </c>
    </row>
    <row r="24" spans="1:11" s="56" customFormat="1" ht="15.75" hidden="1" customHeight="1">
      <c r="A24" s="52">
        <v>13</v>
      </c>
      <c r="B24" s="139" t="s">
        <v>137</v>
      </c>
      <c r="C24" s="140"/>
      <c r="D24" s="141" t="s">
        <v>21</v>
      </c>
      <c r="E24" s="141">
        <v>1</v>
      </c>
      <c r="F24" s="54">
        <v>678933</v>
      </c>
      <c r="G24" s="54">
        <v>543146.4</v>
      </c>
      <c r="H24" s="54">
        <f t="shared" si="0"/>
        <v>1222079.3999999999</v>
      </c>
      <c r="I24" s="54">
        <f t="shared" si="1"/>
        <v>678933</v>
      </c>
      <c r="J24" s="54">
        <f t="shared" si="2"/>
        <v>543146.4</v>
      </c>
      <c r="K24" s="55">
        <f t="shared" si="3"/>
        <v>1222079.3999999999</v>
      </c>
    </row>
    <row r="25" spans="1:11" s="56" customFormat="1" ht="17.25" hidden="1" customHeight="1">
      <c r="A25" s="52">
        <v>14</v>
      </c>
      <c r="B25" s="139" t="s">
        <v>136</v>
      </c>
      <c r="C25" s="140"/>
      <c r="D25" s="141" t="s">
        <v>135</v>
      </c>
      <c r="E25" s="141">
        <v>1</v>
      </c>
      <c r="F25" s="54">
        <v>424333</v>
      </c>
      <c r="G25" s="54">
        <v>0</v>
      </c>
      <c r="H25" s="54">
        <f t="shared" si="0"/>
        <v>424333</v>
      </c>
      <c r="I25" s="54">
        <f t="shared" si="1"/>
        <v>424333</v>
      </c>
      <c r="J25" s="54">
        <f t="shared" si="2"/>
        <v>0</v>
      </c>
      <c r="K25" s="55">
        <f>I25+J25</f>
        <v>424333</v>
      </c>
    </row>
    <row r="26" spans="1:11" s="56" customFormat="1" hidden="1">
      <c r="A26" s="52">
        <v>15</v>
      </c>
      <c r="B26" s="143"/>
      <c r="C26" s="53"/>
      <c r="D26" s="53"/>
      <c r="E26" s="53"/>
      <c r="F26" s="54"/>
      <c r="G26" s="54"/>
      <c r="H26" s="54"/>
      <c r="I26" s="54"/>
      <c r="J26" s="54"/>
      <c r="K26" s="55"/>
    </row>
    <row r="27" spans="1:11" s="57" customFormat="1" ht="16.149999999999999" hidden="1" customHeight="1">
      <c r="A27" s="52">
        <v>16</v>
      </c>
      <c r="B27" s="145" t="s">
        <v>312</v>
      </c>
      <c r="C27" s="146"/>
      <c r="D27" s="146" t="s">
        <v>21</v>
      </c>
      <c r="E27" s="146">
        <v>1</v>
      </c>
      <c r="F27" s="54">
        <v>0</v>
      </c>
      <c r="G27" s="147">
        <v>340200</v>
      </c>
      <c r="H27" s="54">
        <f t="shared" si="0"/>
        <v>340200</v>
      </c>
      <c r="I27" s="54">
        <f t="shared" si="1"/>
        <v>0</v>
      </c>
      <c r="J27" s="54">
        <f t="shared" si="2"/>
        <v>340200</v>
      </c>
      <c r="K27" s="55">
        <f t="shared" si="3"/>
        <v>340200</v>
      </c>
    </row>
    <row r="28" spans="1:11" s="57" customFormat="1" ht="16.149999999999999" hidden="1" customHeight="1">
      <c r="A28" s="52">
        <v>17</v>
      </c>
      <c r="B28" s="145" t="s">
        <v>22</v>
      </c>
      <c r="C28" s="146"/>
      <c r="D28" s="146" t="s">
        <v>21</v>
      </c>
      <c r="E28" s="146">
        <v>1</v>
      </c>
      <c r="F28" s="54">
        <v>0</v>
      </c>
      <c r="G28" s="147">
        <v>315900</v>
      </c>
      <c r="H28" s="54">
        <f t="shared" si="0"/>
        <v>315900</v>
      </c>
      <c r="I28" s="54">
        <f t="shared" si="1"/>
        <v>0</v>
      </c>
      <c r="J28" s="54">
        <f t="shared" si="2"/>
        <v>315900</v>
      </c>
      <c r="K28" s="55">
        <f t="shared" si="3"/>
        <v>315900</v>
      </c>
    </row>
    <row r="29" spans="1:11" s="56" customFormat="1" ht="13.5" thickBot="1">
      <c r="A29" s="103"/>
      <c r="B29" s="104"/>
      <c r="C29" s="105"/>
      <c r="D29" s="106"/>
      <c r="E29" s="107"/>
      <c r="F29" s="108"/>
      <c r="G29" s="108"/>
      <c r="H29" s="109"/>
      <c r="I29" s="110"/>
      <c r="J29" s="110"/>
      <c r="K29" s="111"/>
    </row>
    <row r="30" spans="1:11" s="56" customFormat="1" ht="14.25" thickTop="1" thickBot="1">
      <c r="A30" s="112"/>
      <c r="B30" s="113" t="s">
        <v>20</v>
      </c>
      <c r="C30" s="114"/>
      <c r="D30" s="115"/>
      <c r="E30" s="116"/>
      <c r="F30" s="117"/>
      <c r="G30" s="117"/>
      <c r="H30" s="118"/>
      <c r="I30" s="120">
        <f>SUM(I12:I29)</f>
        <v>10319282</v>
      </c>
      <c r="J30" s="120">
        <f>SUM(J12:J29)</f>
        <v>6259273.7600000007</v>
      </c>
      <c r="K30" s="120">
        <f>SUM(K12:K29)</f>
        <v>16578555.76</v>
      </c>
    </row>
    <row r="31" spans="1:11" s="56" customFormat="1">
      <c r="A31" s="74"/>
      <c r="C31" s="122"/>
    </row>
  </sheetData>
  <autoFilter ref="A7:K28">
    <filterColumn colId="1">
      <filters>
        <filter val="Труба бесшовная горячедеформированная 76х3,0_x000a_из коррозионно-стойкой высоколегированной стали марки 03Х17Н14М3"/>
      </filters>
    </filterColumn>
  </autoFilter>
  <mergeCells count="2">
    <mergeCell ref="A4:K4"/>
    <mergeCell ref="A5:K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92D050"/>
  </sheetPr>
  <dimension ref="A1:K29"/>
  <sheetViews>
    <sheetView zoomScale="80" zoomScaleNormal="80" workbookViewId="0">
      <selection activeCell="A7" sqref="A7:K10"/>
    </sheetView>
  </sheetViews>
  <sheetFormatPr defaultColWidth="9.140625" defaultRowHeight="12.75"/>
  <cols>
    <col min="1" max="1" width="4.140625" style="32" customWidth="1"/>
    <col min="2" max="2" width="50.28515625" customWidth="1"/>
    <col min="3" max="3" width="14" style="51" customWidth="1"/>
    <col min="4" max="4" width="7.7109375" customWidth="1"/>
    <col min="5" max="5" width="7.140625" customWidth="1"/>
    <col min="6" max="6" width="11.7109375" customWidth="1"/>
    <col min="7" max="7" width="9.42578125" customWidth="1"/>
    <col min="8" max="8" width="11.85546875" customWidth="1"/>
    <col min="9" max="9" width="11.7109375" customWidth="1"/>
    <col min="10" max="10" width="11" customWidth="1"/>
    <col min="11" max="11" width="11.7109375" customWidth="1"/>
  </cols>
  <sheetData>
    <row r="1" spans="1:11" s="56" customFormat="1" ht="20.25">
      <c r="A1" s="65" t="s">
        <v>150</v>
      </c>
      <c r="B1" s="60"/>
      <c r="C1" s="60"/>
      <c r="D1" s="60"/>
      <c r="E1" s="60"/>
      <c r="F1" s="60"/>
      <c r="G1" s="60"/>
      <c r="H1" s="60"/>
      <c r="I1" s="66"/>
      <c r="J1" s="60"/>
      <c r="K1" s="60"/>
    </row>
    <row r="2" spans="1:11" s="56" customFormat="1" ht="15.75">
      <c r="A2" s="67"/>
      <c r="B2" s="68"/>
      <c r="C2" s="60"/>
      <c r="D2" s="60"/>
      <c r="E2" s="60"/>
      <c r="F2" s="60"/>
      <c r="G2" s="60"/>
      <c r="H2" s="60"/>
      <c r="I2" s="66"/>
      <c r="J2" s="60"/>
      <c r="K2" s="60"/>
    </row>
    <row r="3" spans="1:11" s="57" customFormat="1" ht="19.5" collapsed="1">
      <c r="A3" s="69" t="s">
        <v>19</v>
      </c>
      <c r="B3" s="69"/>
      <c r="C3" s="69"/>
      <c r="D3" s="70"/>
      <c r="E3" s="70"/>
      <c r="F3" s="70"/>
      <c r="G3" s="70"/>
      <c r="H3" s="70"/>
      <c r="I3" s="71"/>
      <c r="J3" s="70"/>
      <c r="K3" s="70"/>
    </row>
    <row r="4" spans="1:11" s="72" customFormat="1" ht="30" customHeight="1">
      <c r="A4" s="178" t="s">
        <v>184</v>
      </c>
      <c r="B4" s="179"/>
      <c r="C4" s="179"/>
      <c r="D4" s="179"/>
      <c r="E4" s="179"/>
      <c r="F4" s="179"/>
      <c r="G4" s="179"/>
      <c r="H4" s="179"/>
      <c r="I4" s="179"/>
      <c r="J4" s="179"/>
      <c r="K4" s="179"/>
    </row>
    <row r="5" spans="1:11" s="72" customFormat="1" ht="48" customHeight="1">
      <c r="A5" s="180" t="s">
        <v>151</v>
      </c>
      <c r="B5" s="181"/>
      <c r="C5" s="181"/>
      <c r="D5" s="181"/>
      <c r="E5" s="181"/>
      <c r="F5" s="181"/>
      <c r="G5" s="181"/>
      <c r="H5" s="181"/>
      <c r="I5" s="181"/>
      <c r="J5" s="181"/>
      <c r="K5" s="181"/>
    </row>
    <row r="6" spans="1:11" s="57" customFormat="1" ht="16.5" thickBot="1">
      <c r="A6" s="73"/>
      <c r="B6" s="70"/>
      <c r="C6" s="74"/>
      <c r="D6" s="70"/>
      <c r="E6" s="70"/>
      <c r="F6" s="70"/>
      <c r="G6" s="70"/>
      <c r="H6" s="70"/>
      <c r="I6" s="71"/>
      <c r="J6" s="70"/>
      <c r="K6" s="70"/>
    </row>
    <row r="7" spans="1:11" s="56" customFormat="1" ht="13.5">
      <c r="A7" s="75" t="s">
        <v>0</v>
      </c>
      <c r="B7" s="76" t="s">
        <v>0</v>
      </c>
      <c r="C7" s="76"/>
      <c r="D7" s="77"/>
      <c r="E7" s="77"/>
      <c r="F7" s="78" t="s">
        <v>1</v>
      </c>
      <c r="G7" s="79"/>
      <c r="H7" s="79"/>
      <c r="I7" s="80" t="s">
        <v>2</v>
      </c>
      <c r="J7" s="79"/>
      <c r="K7" s="81" t="s">
        <v>3</v>
      </c>
    </row>
    <row r="8" spans="1:11" s="56" customFormat="1" ht="13.5" hidden="1">
      <c r="A8" s="82" t="s">
        <v>4</v>
      </c>
      <c r="B8" s="83" t="s">
        <v>0</v>
      </c>
      <c r="C8" s="84"/>
      <c r="D8" s="85" t="s">
        <v>5</v>
      </c>
      <c r="E8" s="85" t="s">
        <v>6</v>
      </c>
      <c r="F8" s="86" t="s">
        <v>7</v>
      </c>
      <c r="G8" s="87" t="s">
        <v>8</v>
      </c>
      <c r="H8" s="86" t="s">
        <v>9</v>
      </c>
      <c r="I8" s="86" t="s">
        <v>7</v>
      </c>
      <c r="J8" s="87" t="s">
        <v>8</v>
      </c>
      <c r="K8" s="88"/>
    </row>
    <row r="9" spans="1:11" s="56" customFormat="1" ht="13.5" hidden="1">
      <c r="A9" s="89" t="s">
        <v>10</v>
      </c>
      <c r="B9" s="90" t="s">
        <v>11</v>
      </c>
      <c r="C9" s="90"/>
      <c r="D9" s="85" t="s">
        <v>12</v>
      </c>
      <c r="E9" s="85" t="s">
        <v>13</v>
      </c>
      <c r="F9" s="91"/>
      <c r="G9" s="91"/>
      <c r="H9" s="92" t="s">
        <v>14</v>
      </c>
      <c r="I9" s="92" t="s">
        <v>15</v>
      </c>
      <c r="J9" s="93" t="s">
        <v>16</v>
      </c>
      <c r="K9" s="94" t="s">
        <v>17</v>
      </c>
    </row>
    <row r="10" spans="1:11" s="56" customFormat="1" hidden="1">
      <c r="A10" s="95">
        <v>1</v>
      </c>
      <c r="B10" s="96">
        <v>2</v>
      </c>
      <c r="C10" s="96"/>
      <c r="D10" s="97">
        <v>3</v>
      </c>
      <c r="E10" s="97">
        <v>4</v>
      </c>
      <c r="F10" s="97">
        <v>5</v>
      </c>
      <c r="G10" s="97">
        <v>6</v>
      </c>
      <c r="H10" s="97">
        <v>7</v>
      </c>
      <c r="I10" s="97">
        <v>8</v>
      </c>
      <c r="J10" s="97">
        <v>9</v>
      </c>
      <c r="K10" s="98">
        <v>10</v>
      </c>
    </row>
    <row r="11" spans="1:11" s="56" customFormat="1" hidden="1">
      <c r="A11" s="99"/>
      <c r="B11" s="100" t="s">
        <v>54</v>
      </c>
      <c r="C11" s="100"/>
      <c r="D11" s="101"/>
      <c r="E11" s="101"/>
      <c r="F11" s="101"/>
      <c r="G11" s="101"/>
      <c r="H11" s="101"/>
      <c r="I11" s="101"/>
      <c r="J11" s="101"/>
      <c r="K11" s="102"/>
    </row>
    <row r="12" spans="1:11" s="56" customFormat="1" ht="42.75" hidden="1" customHeight="1">
      <c r="A12" s="52">
        <v>1</v>
      </c>
      <c r="B12" s="133" t="s">
        <v>55</v>
      </c>
      <c r="C12" s="53" t="s">
        <v>147</v>
      </c>
      <c r="D12" s="53" t="s">
        <v>23</v>
      </c>
      <c r="E12" s="53">
        <v>7</v>
      </c>
      <c r="F12" s="54">
        <v>15031</v>
      </c>
      <c r="G12" s="54">
        <v>7966.43</v>
      </c>
      <c r="H12" s="54">
        <f t="shared" ref="H12:H23" si="0">F12+G12</f>
        <v>22997.43</v>
      </c>
      <c r="I12" s="54">
        <f t="shared" ref="I12:I23" si="1">F12*E12</f>
        <v>105217</v>
      </c>
      <c r="J12" s="54">
        <f t="shared" ref="J12:J23" si="2">G12*E12</f>
        <v>55765.01</v>
      </c>
      <c r="K12" s="55">
        <f t="shared" ref="K12:K21" si="3">I12+J12</f>
        <v>160982.01</v>
      </c>
    </row>
    <row r="13" spans="1:11" s="56" customFormat="1" ht="16.149999999999999" hidden="1" customHeight="1">
      <c r="A13" s="52">
        <v>2</v>
      </c>
      <c r="B13" s="133" t="s">
        <v>56</v>
      </c>
      <c r="C13" s="53"/>
      <c r="D13" s="53" t="s">
        <v>28</v>
      </c>
      <c r="E13" s="53">
        <v>6</v>
      </c>
      <c r="F13" s="54"/>
      <c r="G13" s="54"/>
      <c r="H13" s="54"/>
      <c r="I13" s="54"/>
      <c r="J13" s="54"/>
      <c r="K13" s="55"/>
    </row>
    <row r="14" spans="1:11" s="56" customFormat="1" ht="16.149999999999999" hidden="1" customHeight="1">
      <c r="A14" s="52">
        <v>3</v>
      </c>
      <c r="B14" s="133" t="s">
        <v>164</v>
      </c>
      <c r="C14" s="53"/>
      <c r="D14" s="53" t="s">
        <v>18</v>
      </c>
      <c r="E14" s="53">
        <v>6</v>
      </c>
      <c r="F14" s="54">
        <v>6453</v>
      </c>
      <c r="G14" s="54">
        <v>2774.79</v>
      </c>
      <c r="H14" s="54">
        <f t="shared" si="0"/>
        <v>9227.7900000000009</v>
      </c>
      <c r="I14" s="54">
        <f t="shared" si="1"/>
        <v>38718</v>
      </c>
      <c r="J14" s="54">
        <f t="shared" si="2"/>
        <v>16648.739999999998</v>
      </c>
      <c r="K14" s="55">
        <f t="shared" si="3"/>
        <v>55366.74</v>
      </c>
    </row>
    <row r="15" spans="1:11" s="56" customFormat="1" ht="16.149999999999999" hidden="1" customHeight="1">
      <c r="A15" s="52">
        <v>4</v>
      </c>
      <c r="B15" s="133" t="s">
        <v>165</v>
      </c>
      <c r="C15" s="53"/>
      <c r="D15" s="53" t="s">
        <v>23</v>
      </c>
      <c r="E15" s="53">
        <v>6</v>
      </c>
      <c r="F15" s="54">
        <v>301</v>
      </c>
      <c r="G15" s="54">
        <v>450</v>
      </c>
      <c r="H15" s="54">
        <f t="shared" si="0"/>
        <v>751</v>
      </c>
      <c r="I15" s="54">
        <f t="shared" si="1"/>
        <v>1806</v>
      </c>
      <c r="J15" s="54">
        <f t="shared" si="2"/>
        <v>2700</v>
      </c>
      <c r="K15" s="55">
        <f t="shared" si="3"/>
        <v>4506</v>
      </c>
    </row>
    <row r="16" spans="1:11" s="56" customFormat="1" ht="16.149999999999999" hidden="1" customHeight="1">
      <c r="A16" s="52">
        <v>5</v>
      </c>
      <c r="B16" s="137" t="s">
        <v>166</v>
      </c>
      <c r="C16" s="53"/>
      <c r="D16" s="53" t="s">
        <v>23</v>
      </c>
      <c r="E16" s="53">
        <v>12</v>
      </c>
      <c r="F16" s="54"/>
      <c r="G16" s="54"/>
      <c r="H16" s="54"/>
      <c r="I16" s="54"/>
      <c r="J16" s="54"/>
      <c r="K16" s="55"/>
    </row>
    <row r="17" spans="1:11" s="56" customFormat="1" ht="28.9" hidden="1" customHeight="1">
      <c r="A17" s="52">
        <v>6</v>
      </c>
      <c r="B17" s="138" t="s">
        <v>134</v>
      </c>
      <c r="C17" s="53"/>
      <c r="D17" s="53" t="s">
        <v>23</v>
      </c>
      <c r="E17" s="53">
        <v>6</v>
      </c>
      <c r="F17" s="54">
        <v>6547</v>
      </c>
      <c r="G17" s="54">
        <v>2291</v>
      </c>
      <c r="H17" s="54">
        <f t="shared" si="0"/>
        <v>8838</v>
      </c>
      <c r="I17" s="54">
        <f t="shared" si="1"/>
        <v>39282</v>
      </c>
      <c r="J17" s="54">
        <f t="shared" si="2"/>
        <v>13746</v>
      </c>
      <c r="K17" s="55">
        <f t="shared" si="3"/>
        <v>53028</v>
      </c>
    </row>
    <row r="18" spans="1:11" s="56" customFormat="1" ht="28.5" hidden="1" customHeight="1">
      <c r="A18" s="52">
        <v>7</v>
      </c>
      <c r="B18" s="133" t="s">
        <v>60</v>
      </c>
      <c r="C18" s="53"/>
      <c r="D18" s="53" t="s">
        <v>23</v>
      </c>
      <c r="E18" s="53">
        <v>6</v>
      </c>
      <c r="F18" s="54">
        <v>9601</v>
      </c>
      <c r="G18" s="54">
        <v>4128</v>
      </c>
      <c r="H18" s="54">
        <f t="shared" si="0"/>
        <v>13729</v>
      </c>
      <c r="I18" s="54">
        <f t="shared" si="1"/>
        <v>57606</v>
      </c>
      <c r="J18" s="54">
        <f t="shared" si="2"/>
        <v>24768</v>
      </c>
      <c r="K18" s="55">
        <f t="shared" si="3"/>
        <v>82374</v>
      </c>
    </row>
    <row r="19" spans="1:11" s="56" customFormat="1" ht="27.6" hidden="1" customHeight="1">
      <c r="A19" s="52">
        <v>8</v>
      </c>
      <c r="B19" s="133" t="s">
        <v>61</v>
      </c>
      <c r="C19" s="53"/>
      <c r="D19" s="53" t="s">
        <v>23</v>
      </c>
      <c r="E19" s="53">
        <v>12</v>
      </c>
      <c r="F19" s="54">
        <v>1526</v>
      </c>
      <c r="G19" s="54">
        <v>600</v>
      </c>
      <c r="H19" s="54">
        <f t="shared" si="0"/>
        <v>2126</v>
      </c>
      <c r="I19" s="54">
        <f t="shared" si="1"/>
        <v>18312</v>
      </c>
      <c r="J19" s="54">
        <f t="shared" si="2"/>
        <v>7200</v>
      </c>
      <c r="K19" s="55">
        <f t="shared" si="3"/>
        <v>25512</v>
      </c>
    </row>
    <row r="20" spans="1:11" s="56" customFormat="1" ht="41.45" customHeight="1">
      <c r="A20" s="52">
        <v>9</v>
      </c>
      <c r="B20" s="133" t="s">
        <v>122</v>
      </c>
      <c r="C20" s="53"/>
      <c r="D20" s="53" t="s">
        <v>26</v>
      </c>
      <c r="E20" s="53">
        <v>150</v>
      </c>
      <c r="F20" s="54">
        <v>9326</v>
      </c>
      <c r="G20" s="54">
        <v>5197</v>
      </c>
      <c r="H20" s="54">
        <f t="shared" si="0"/>
        <v>14523</v>
      </c>
      <c r="I20" s="54">
        <f t="shared" si="1"/>
        <v>1398900</v>
      </c>
      <c r="J20" s="54">
        <f t="shared" si="2"/>
        <v>779550</v>
      </c>
      <c r="K20" s="55">
        <f t="shared" si="3"/>
        <v>2178450</v>
      </c>
    </row>
    <row r="21" spans="1:11" s="56" customFormat="1" ht="15.75" hidden="1" customHeight="1">
      <c r="A21" s="52">
        <v>10</v>
      </c>
      <c r="B21" s="139" t="s">
        <v>137</v>
      </c>
      <c r="C21" s="140"/>
      <c r="D21" s="141" t="s">
        <v>21</v>
      </c>
      <c r="E21" s="141">
        <v>1</v>
      </c>
      <c r="F21" s="54">
        <v>111912</v>
      </c>
      <c r="G21" s="54">
        <v>89529.600000000006</v>
      </c>
      <c r="H21" s="54">
        <f t="shared" si="0"/>
        <v>201441.6</v>
      </c>
      <c r="I21" s="54">
        <f t="shared" si="1"/>
        <v>111912</v>
      </c>
      <c r="J21" s="54">
        <f t="shared" si="2"/>
        <v>89529.600000000006</v>
      </c>
      <c r="K21" s="55">
        <f t="shared" si="3"/>
        <v>201441.6</v>
      </c>
    </row>
    <row r="22" spans="1:11" s="56" customFormat="1" ht="17.25" hidden="1" customHeight="1">
      <c r="A22" s="52">
        <v>11</v>
      </c>
      <c r="B22" s="139" t="s">
        <v>136</v>
      </c>
      <c r="C22" s="140"/>
      <c r="D22" s="141" t="s">
        <v>135</v>
      </c>
      <c r="E22" s="141">
        <v>1</v>
      </c>
      <c r="F22" s="54">
        <v>139890</v>
      </c>
      <c r="G22" s="54">
        <v>0</v>
      </c>
      <c r="H22" s="54">
        <f t="shared" si="0"/>
        <v>139890</v>
      </c>
      <c r="I22" s="54">
        <f t="shared" si="1"/>
        <v>139890</v>
      </c>
      <c r="J22" s="54">
        <f t="shared" si="2"/>
        <v>0</v>
      </c>
      <c r="K22" s="55">
        <f>I22+J22</f>
        <v>139890</v>
      </c>
    </row>
    <row r="23" spans="1:11" s="155" customFormat="1" ht="15.75" hidden="1" customHeight="1">
      <c r="A23" s="52">
        <v>12</v>
      </c>
      <c r="B23" s="134" t="s">
        <v>163</v>
      </c>
      <c r="C23" s="53"/>
      <c r="D23" s="53" t="s">
        <v>23</v>
      </c>
      <c r="E23" s="53">
        <v>2</v>
      </c>
      <c r="F23" s="54">
        <v>1043</v>
      </c>
      <c r="G23" s="54">
        <v>1250</v>
      </c>
      <c r="H23" s="54">
        <f t="shared" si="0"/>
        <v>2293</v>
      </c>
      <c r="I23" s="54">
        <f t="shared" si="1"/>
        <v>2086</v>
      </c>
      <c r="J23" s="54">
        <f t="shared" si="2"/>
        <v>2500</v>
      </c>
      <c r="K23" s="55">
        <f t="shared" ref="K23" si="4">I23+J23</f>
        <v>4586</v>
      </c>
    </row>
    <row r="24" spans="1:11" s="56" customFormat="1" hidden="1">
      <c r="A24" s="52">
        <v>13</v>
      </c>
      <c r="B24" s="143"/>
      <c r="C24" s="53"/>
      <c r="D24" s="53"/>
      <c r="E24" s="53"/>
      <c r="F24" s="54"/>
      <c r="G24" s="54"/>
      <c r="H24" s="54"/>
      <c r="I24" s="54"/>
      <c r="J24" s="54"/>
      <c r="K24" s="55"/>
    </row>
    <row r="25" spans="1:11" s="57" customFormat="1" ht="16.149999999999999" hidden="1" customHeight="1">
      <c r="A25" s="52">
        <v>14</v>
      </c>
      <c r="B25" s="145" t="s">
        <v>312</v>
      </c>
      <c r="C25" s="146"/>
      <c r="D25" s="146" t="s">
        <v>21</v>
      </c>
      <c r="E25" s="146">
        <v>1</v>
      </c>
      <c r="F25" s="54">
        <v>0</v>
      </c>
      <c r="G25" s="147">
        <v>170100</v>
      </c>
      <c r="H25" s="54">
        <f t="shared" ref="H25:H26" si="5">F25+G25</f>
        <v>170100</v>
      </c>
      <c r="I25" s="54">
        <f t="shared" ref="I25:I26" si="6">F25*E25</f>
        <v>0</v>
      </c>
      <c r="J25" s="54">
        <f t="shared" ref="J25:J26" si="7">G25*E25</f>
        <v>170100</v>
      </c>
      <c r="K25" s="55">
        <f t="shared" ref="K25:K26" si="8">I25+J25</f>
        <v>170100</v>
      </c>
    </row>
    <row r="26" spans="1:11" s="57" customFormat="1" ht="16.149999999999999" hidden="1" customHeight="1">
      <c r="A26" s="52">
        <v>15</v>
      </c>
      <c r="B26" s="145" t="s">
        <v>22</v>
      </c>
      <c r="C26" s="146"/>
      <c r="D26" s="146" t="s">
        <v>21</v>
      </c>
      <c r="E26" s="146">
        <v>1</v>
      </c>
      <c r="F26" s="54">
        <v>0</v>
      </c>
      <c r="G26" s="147">
        <v>315900</v>
      </c>
      <c r="H26" s="54">
        <f t="shared" si="5"/>
        <v>315900</v>
      </c>
      <c r="I26" s="54">
        <f t="shared" si="6"/>
        <v>0</v>
      </c>
      <c r="J26" s="54">
        <f t="shared" si="7"/>
        <v>315900</v>
      </c>
      <c r="K26" s="55">
        <f t="shared" si="8"/>
        <v>315900</v>
      </c>
    </row>
    <row r="27" spans="1:11" s="56" customFormat="1" ht="13.5" thickBot="1">
      <c r="A27" s="103"/>
      <c r="B27" s="104"/>
      <c r="C27" s="105"/>
      <c r="D27" s="106"/>
      <c r="E27" s="107"/>
      <c r="F27" s="108"/>
      <c r="G27" s="108"/>
      <c r="H27" s="109"/>
      <c r="I27" s="110"/>
      <c r="J27" s="110"/>
      <c r="K27" s="111"/>
    </row>
    <row r="28" spans="1:11" s="56" customFormat="1" ht="14.25" thickTop="1" thickBot="1">
      <c r="A28" s="112"/>
      <c r="B28" s="113" t="s">
        <v>20</v>
      </c>
      <c r="C28" s="114"/>
      <c r="D28" s="115"/>
      <c r="E28" s="116"/>
      <c r="F28" s="117"/>
      <c r="G28" s="117"/>
      <c r="H28" s="118"/>
      <c r="I28" s="120">
        <f>SUM(I12:I27)</f>
        <v>1913729</v>
      </c>
      <c r="J28" s="120">
        <f>SUM(J12:J27)</f>
        <v>1478407.35</v>
      </c>
      <c r="K28" s="120">
        <f>SUM(K12:K27)</f>
        <v>3392136.35</v>
      </c>
    </row>
    <row r="29" spans="1:11" s="56" customFormat="1">
      <c r="A29" s="74"/>
      <c r="C29" s="122"/>
    </row>
  </sheetData>
  <autoFilter ref="A7:K26">
    <filterColumn colId="1">
      <filters>
        <filter val="Труба бесшовная горячедеформированная 76х3,0_x000a_из коррозионно-стойкой высоколегированной стали марки 03Х17Н14М3"/>
      </filters>
    </filterColumn>
  </autoFilter>
  <mergeCells count="2">
    <mergeCell ref="A4:K4"/>
    <mergeCell ref="A5:K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92D050"/>
  </sheetPr>
  <dimension ref="A1:K31"/>
  <sheetViews>
    <sheetView zoomScale="80" zoomScaleNormal="80" workbookViewId="0">
      <selection activeCell="A7" sqref="A7:K10"/>
    </sheetView>
  </sheetViews>
  <sheetFormatPr defaultColWidth="9.140625" defaultRowHeight="12.75"/>
  <cols>
    <col min="1" max="1" width="4.140625" style="32" customWidth="1"/>
    <col min="2" max="2" width="50.28515625" customWidth="1"/>
    <col min="3" max="3" width="14" style="51" customWidth="1"/>
    <col min="4" max="4" width="7.7109375" customWidth="1"/>
    <col min="5" max="5" width="7.140625" customWidth="1"/>
    <col min="6" max="6" width="11.7109375" customWidth="1"/>
    <col min="7" max="7" width="9.42578125" customWidth="1"/>
    <col min="8" max="8" width="11.85546875" customWidth="1"/>
    <col min="9" max="9" width="11.7109375" customWidth="1"/>
    <col min="10" max="10" width="11" customWidth="1"/>
    <col min="11" max="11" width="11.7109375" customWidth="1"/>
  </cols>
  <sheetData>
    <row r="1" spans="1:11" s="56" customFormat="1" ht="20.25">
      <c r="A1" s="65" t="s">
        <v>150</v>
      </c>
      <c r="B1" s="60"/>
      <c r="C1" s="60"/>
      <c r="D1" s="60"/>
      <c r="E1" s="60"/>
      <c r="F1" s="60"/>
      <c r="G1" s="60"/>
      <c r="H1" s="60"/>
      <c r="I1" s="66"/>
      <c r="J1" s="60"/>
      <c r="K1" s="60"/>
    </row>
    <row r="2" spans="1:11" s="56" customFormat="1" ht="15.75">
      <c r="A2" s="67"/>
      <c r="B2" s="68"/>
      <c r="C2" s="60"/>
      <c r="D2" s="60"/>
      <c r="E2" s="60"/>
      <c r="F2" s="60"/>
      <c r="G2" s="60"/>
      <c r="H2" s="60"/>
      <c r="I2" s="66"/>
      <c r="J2" s="60"/>
      <c r="K2" s="60"/>
    </row>
    <row r="3" spans="1:11" s="57" customFormat="1" ht="19.5" collapsed="1">
      <c r="A3" s="69" t="s">
        <v>19</v>
      </c>
      <c r="B3" s="69"/>
      <c r="C3" s="69"/>
      <c r="D3" s="70"/>
      <c r="E3" s="70"/>
      <c r="F3" s="70"/>
      <c r="G3" s="70"/>
      <c r="H3" s="70"/>
      <c r="I3" s="71"/>
      <c r="J3" s="70"/>
      <c r="K3" s="70"/>
    </row>
    <row r="4" spans="1:11" s="72" customFormat="1" ht="30" customHeight="1">
      <c r="A4" s="178" t="s">
        <v>185</v>
      </c>
      <c r="B4" s="179"/>
      <c r="C4" s="179"/>
      <c r="D4" s="179"/>
      <c r="E4" s="179"/>
      <c r="F4" s="179"/>
      <c r="G4" s="179"/>
      <c r="H4" s="179"/>
      <c r="I4" s="179"/>
      <c r="J4" s="179"/>
      <c r="K4" s="179"/>
    </row>
    <row r="5" spans="1:11" s="72" customFormat="1" ht="48" customHeight="1">
      <c r="A5" s="180" t="s">
        <v>151</v>
      </c>
      <c r="B5" s="181"/>
      <c r="C5" s="181"/>
      <c r="D5" s="181"/>
      <c r="E5" s="181"/>
      <c r="F5" s="181"/>
      <c r="G5" s="181"/>
      <c r="H5" s="181"/>
      <c r="I5" s="181"/>
      <c r="J5" s="181"/>
      <c r="K5" s="181"/>
    </row>
    <row r="6" spans="1:11" s="57" customFormat="1" ht="16.5" thickBot="1">
      <c r="A6" s="73"/>
      <c r="B6" s="70"/>
      <c r="C6" s="74"/>
      <c r="D6" s="70"/>
      <c r="E6" s="70"/>
      <c r="F6" s="70"/>
      <c r="G6" s="70"/>
      <c r="H6" s="70"/>
      <c r="I6" s="71"/>
      <c r="J6" s="70"/>
      <c r="K6" s="70"/>
    </row>
    <row r="7" spans="1:11" s="56" customFormat="1" ht="13.5">
      <c r="A7" s="75" t="s">
        <v>0</v>
      </c>
      <c r="B7" s="76" t="s">
        <v>0</v>
      </c>
      <c r="C7" s="76"/>
      <c r="D7" s="77"/>
      <c r="E7" s="77"/>
      <c r="F7" s="78" t="s">
        <v>1</v>
      </c>
      <c r="G7" s="79"/>
      <c r="H7" s="79"/>
      <c r="I7" s="80" t="s">
        <v>2</v>
      </c>
      <c r="J7" s="79"/>
      <c r="K7" s="81" t="s">
        <v>3</v>
      </c>
    </row>
    <row r="8" spans="1:11" s="56" customFormat="1" ht="13.5" hidden="1">
      <c r="A8" s="82" t="s">
        <v>4</v>
      </c>
      <c r="B8" s="83" t="s">
        <v>0</v>
      </c>
      <c r="C8" s="84"/>
      <c r="D8" s="85" t="s">
        <v>5</v>
      </c>
      <c r="E8" s="85" t="s">
        <v>6</v>
      </c>
      <c r="F8" s="86" t="s">
        <v>7</v>
      </c>
      <c r="G8" s="87" t="s">
        <v>8</v>
      </c>
      <c r="H8" s="86" t="s">
        <v>9</v>
      </c>
      <c r="I8" s="86" t="s">
        <v>7</v>
      </c>
      <c r="J8" s="87" t="s">
        <v>8</v>
      </c>
      <c r="K8" s="88"/>
    </row>
    <row r="9" spans="1:11" s="56" customFormat="1" ht="13.5" hidden="1">
      <c r="A9" s="89" t="s">
        <v>10</v>
      </c>
      <c r="B9" s="90" t="s">
        <v>11</v>
      </c>
      <c r="C9" s="90"/>
      <c r="D9" s="85" t="s">
        <v>12</v>
      </c>
      <c r="E9" s="85" t="s">
        <v>13</v>
      </c>
      <c r="F9" s="91"/>
      <c r="G9" s="91"/>
      <c r="H9" s="92" t="s">
        <v>14</v>
      </c>
      <c r="I9" s="92" t="s">
        <v>15</v>
      </c>
      <c r="J9" s="93" t="s">
        <v>16</v>
      </c>
      <c r="K9" s="94" t="s">
        <v>17</v>
      </c>
    </row>
    <row r="10" spans="1:11" s="56" customFormat="1" hidden="1">
      <c r="A10" s="95">
        <v>1</v>
      </c>
      <c r="B10" s="96">
        <v>2</v>
      </c>
      <c r="C10" s="96"/>
      <c r="D10" s="97">
        <v>3</v>
      </c>
      <c r="E10" s="97">
        <v>4</v>
      </c>
      <c r="F10" s="97">
        <v>5</v>
      </c>
      <c r="G10" s="97">
        <v>6</v>
      </c>
      <c r="H10" s="97">
        <v>7</v>
      </c>
      <c r="I10" s="97">
        <v>8</v>
      </c>
      <c r="J10" s="97">
        <v>9</v>
      </c>
      <c r="K10" s="98">
        <v>10</v>
      </c>
    </row>
    <row r="11" spans="1:11" s="56" customFormat="1" hidden="1">
      <c r="A11" s="99"/>
      <c r="B11" s="100" t="s">
        <v>54</v>
      </c>
      <c r="C11" s="100"/>
      <c r="D11" s="101"/>
      <c r="E11" s="101"/>
      <c r="F11" s="101"/>
      <c r="G11" s="101"/>
      <c r="H11" s="101"/>
      <c r="I11" s="101"/>
      <c r="J11" s="101"/>
      <c r="K11" s="102"/>
    </row>
    <row r="12" spans="1:11" s="56" customFormat="1" ht="42.75" hidden="1" customHeight="1">
      <c r="A12" s="52">
        <v>1</v>
      </c>
      <c r="B12" s="133" t="s">
        <v>55</v>
      </c>
      <c r="C12" s="53" t="s">
        <v>147</v>
      </c>
      <c r="D12" s="53" t="s">
        <v>23</v>
      </c>
      <c r="E12" s="53">
        <v>7</v>
      </c>
      <c r="F12" s="54">
        <v>15031</v>
      </c>
      <c r="G12" s="54">
        <v>7966.43</v>
      </c>
      <c r="H12" s="54">
        <f t="shared" ref="H12:H28" si="0">F12+G12</f>
        <v>22997.43</v>
      </c>
      <c r="I12" s="54">
        <f t="shared" ref="I12:I28" si="1">F12*E12</f>
        <v>105217</v>
      </c>
      <c r="J12" s="54">
        <f t="shared" ref="J12:J28" si="2">G12*E12</f>
        <v>55765.01</v>
      </c>
      <c r="K12" s="55">
        <f t="shared" ref="K12:K28" si="3">I12+J12</f>
        <v>160982.01</v>
      </c>
    </row>
    <row r="13" spans="1:11" s="57" customFormat="1" ht="16.5" hidden="1" customHeight="1">
      <c r="A13" s="52">
        <v>2</v>
      </c>
      <c r="B13" s="135" t="s">
        <v>155</v>
      </c>
      <c r="C13" s="136"/>
      <c r="D13" s="136" t="s">
        <v>23</v>
      </c>
      <c r="E13" s="136">
        <v>2</v>
      </c>
      <c r="F13" s="54">
        <v>5322</v>
      </c>
      <c r="G13" s="54">
        <v>2250</v>
      </c>
      <c r="H13" s="54">
        <f t="shared" si="0"/>
        <v>7572</v>
      </c>
      <c r="I13" s="54">
        <f t="shared" si="1"/>
        <v>10644</v>
      </c>
      <c r="J13" s="54">
        <f t="shared" si="2"/>
        <v>4500</v>
      </c>
      <c r="K13" s="55">
        <f t="shared" si="3"/>
        <v>15144</v>
      </c>
    </row>
    <row r="14" spans="1:11" s="56" customFormat="1" ht="16.149999999999999" hidden="1" customHeight="1">
      <c r="A14" s="52">
        <v>3</v>
      </c>
      <c r="B14" s="133" t="s">
        <v>56</v>
      </c>
      <c r="C14" s="53"/>
      <c r="D14" s="53" t="s">
        <v>28</v>
      </c>
      <c r="E14" s="53">
        <v>6</v>
      </c>
      <c r="F14" s="54"/>
      <c r="G14" s="54"/>
      <c r="H14" s="54"/>
      <c r="I14" s="54"/>
      <c r="J14" s="54"/>
      <c r="K14" s="55"/>
    </row>
    <row r="15" spans="1:11" s="56" customFormat="1" ht="16.149999999999999" hidden="1" customHeight="1">
      <c r="A15" s="52">
        <v>4</v>
      </c>
      <c r="B15" s="133" t="s">
        <v>164</v>
      </c>
      <c r="C15" s="53"/>
      <c r="D15" s="53" t="s">
        <v>18</v>
      </c>
      <c r="E15" s="53">
        <v>6</v>
      </c>
      <c r="F15" s="54">
        <v>6453</v>
      </c>
      <c r="G15" s="54">
        <v>2774.79</v>
      </c>
      <c r="H15" s="54">
        <f t="shared" si="0"/>
        <v>9227.7900000000009</v>
      </c>
      <c r="I15" s="54">
        <f t="shared" si="1"/>
        <v>38718</v>
      </c>
      <c r="J15" s="54">
        <f t="shared" si="2"/>
        <v>16648.739999999998</v>
      </c>
      <c r="K15" s="55">
        <f t="shared" si="3"/>
        <v>55366.74</v>
      </c>
    </row>
    <row r="16" spans="1:11" s="56" customFormat="1" ht="16.149999999999999" hidden="1" customHeight="1">
      <c r="A16" s="52">
        <v>5</v>
      </c>
      <c r="B16" s="133" t="s">
        <v>165</v>
      </c>
      <c r="C16" s="53"/>
      <c r="D16" s="53" t="s">
        <v>23</v>
      </c>
      <c r="E16" s="53">
        <v>6</v>
      </c>
      <c r="F16" s="54">
        <v>301</v>
      </c>
      <c r="G16" s="54">
        <v>450</v>
      </c>
      <c r="H16" s="54">
        <f t="shared" si="0"/>
        <v>751</v>
      </c>
      <c r="I16" s="54">
        <f t="shared" si="1"/>
        <v>1806</v>
      </c>
      <c r="J16" s="54">
        <f t="shared" si="2"/>
        <v>2700</v>
      </c>
      <c r="K16" s="55">
        <f t="shared" si="3"/>
        <v>4506</v>
      </c>
    </row>
    <row r="17" spans="1:11" s="56" customFormat="1" ht="16.149999999999999" hidden="1" customHeight="1">
      <c r="A17" s="52">
        <v>6</v>
      </c>
      <c r="B17" s="137" t="s">
        <v>166</v>
      </c>
      <c r="C17" s="53"/>
      <c r="D17" s="53" t="s">
        <v>23</v>
      </c>
      <c r="E17" s="53">
        <v>12</v>
      </c>
      <c r="F17" s="54"/>
      <c r="G17" s="54"/>
      <c r="H17" s="54"/>
      <c r="I17" s="54"/>
      <c r="J17" s="54"/>
      <c r="K17" s="55"/>
    </row>
    <row r="18" spans="1:11" s="56" customFormat="1" ht="28.9" hidden="1" customHeight="1">
      <c r="A18" s="52">
        <v>7</v>
      </c>
      <c r="B18" s="138" t="s">
        <v>134</v>
      </c>
      <c r="C18" s="53"/>
      <c r="D18" s="53" t="s">
        <v>23</v>
      </c>
      <c r="E18" s="53">
        <v>6</v>
      </c>
      <c r="F18" s="54">
        <v>6547</v>
      </c>
      <c r="G18" s="54">
        <v>2291</v>
      </c>
      <c r="H18" s="54">
        <f t="shared" si="0"/>
        <v>8838</v>
      </c>
      <c r="I18" s="54">
        <f t="shared" si="1"/>
        <v>39282</v>
      </c>
      <c r="J18" s="54">
        <f t="shared" si="2"/>
        <v>13746</v>
      </c>
      <c r="K18" s="55">
        <f t="shared" si="3"/>
        <v>53028</v>
      </c>
    </row>
    <row r="19" spans="1:11" s="56" customFormat="1" ht="28.5" hidden="1" customHeight="1">
      <c r="A19" s="52">
        <v>8</v>
      </c>
      <c r="B19" s="133" t="s">
        <v>60</v>
      </c>
      <c r="C19" s="53"/>
      <c r="D19" s="53" t="s">
        <v>23</v>
      </c>
      <c r="E19" s="53">
        <v>6</v>
      </c>
      <c r="F19" s="54">
        <v>9601</v>
      </c>
      <c r="G19" s="54">
        <v>4128</v>
      </c>
      <c r="H19" s="54">
        <f t="shared" si="0"/>
        <v>13729</v>
      </c>
      <c r="I19" s="54">
        <f t="shared" si="1"/>
        <v>57606</v>
      </c>
      <c r="J19" s="54">
        <f t="shared" si="2"/>
        <v>24768</v>
      </c>
      <c r="K19" s="55">
        <f t="shared" si="3"/>
        <v>82374</v>
      </c>
    </row>
    <row r="20" spans="1:11" s="56" customFormat="1" ht="27.6" hidden="1" customHeight="1">
      <c r="A20" s="52">
        <v>9</v>
      </c>
      <c r="B20" s="133" t="s">
        <v>61</v>
      </c>
      <c r="C20" s="53"/>
      <c r="D20" s="53" t="s">
        <v>23</v>
      </c>
      <c r="E20" s="53">
        <v>12</v>
      </c>
      <c r="F20" s="54">
        <v>1526</v>
      </c>
      <c r="G20" s="54">
        <v>600</v>
      </c>
      <c r="H20" s="54">
        <f t="shared" si="0"/>
        <v>2126</v>
      </c>
      <c r="I20" s="54">
        <f t="shared" si="1"/>
        <v>18312</v>
      </c>
      <c r="J20" s="54">
        <f t="shared" si="2"/>
        <v>7200</v>
      </c>
      <c r="K20" s="55">
        <f t="shared" si="3"/>
        <v>25512</v>
      </c>
    </row>
    <row r="21" spans="1:11" s="56" customFormat="1" ht="41.45" customHeight="1">
      <c r="A21" s="52">
        <v>10</v>
      </c>
      <c r="B21" s="133" t="s">
        <v>122</v>
      </c>
      <c r="C21" s="53"/>
      <c r="D21" s="53" t="s">
        <v>26</v>
      </c>
      <c r="E21" s="53">
        <v>160</v>
      </c>
      <c r="F21" s="54">
        <v>9326</v>
      </c>
      <c r="G21" s="54">
        <v>5197</v>
      </c>
      <c r="H21" s="54">
        <f t="shared" si="0"/>
        <v>14523</v>
      </c>
      <c r="I21" s="54">
        <f t="shared" si="1"/>
        <v>1492160</v>
      </c>
      <c r="J21" s="54">
        <f t="shared" si="2"/>
        <v>831520</v>
      </c>
      <c r="K21" s="55">
        <f t="shared" si="3"/>
        <v>2323680</v>
      </c>
    </row>
    <row r="22" spans="1:11" s="56" customFormat="1" ht="15.75" hidden="1" customHeight="1">
      <c r="A22" s="52">
        <v>11</v>
      </c>
      <c r="B22" s="139" t="s">
        <v>137</v>
      </c>
      <c r="C22" s="140"/>
      <c r="D22" s="141" t="s">
        <v>21</v>
      </c>
      <c r="E22" s="141">
        <v>1</v>
      </c>
      <c r="F22" s="54">
        <v>119373</v>
      </c>
      <c r="G22" s="54">
        <v>95498.400000000009</v>
      </c>
      <c r="H22" s="54">
        <f t="shared" si="0"/>
        <v>214871.40000000002</v>
      </c>
      <c r="I22" s="54">
        <f t="shared" si="1"/>
        <v>119373</v>
      </c>
      <c r="J22" s="54">
        <f t="shared" si="2"/>
        <v>95498.400000000009</v>
      </c>
      <c r="K22" s="55">
        <f t="shared" si="3"/>
        <v>214871.40000000002</v>
      </c>
    </row>
    <row r="23" spans="1:11" s="56" customFormat="1" ht="17.25" hidden="1" customHeight="1">
      <c r="A23" s="52">
        <v>12</v>
      </c>
      <c r="B23" s="139" t="s">
        <v>136</v>
      </c>
      <c r="C23" s="140"/>
      <c r="D23" s="141" t="s">
        <v>135</v>
      </c>
      <c r="E23" s="141">
        <v>1</v>
      </c>
      <c r="F23" s="54">
        <v>149216</v>
      </c>
      <c r="G23" s="54">
        <v>0</v>
      </c>
      <c r="H23" s="54">
        <f t="shared" si="0"/>
        <v>149216</v>
      </c>
      <c r="I23" s="54">
        <f t="shared" si="1"/>
        <v>149216</v>
      </c>
      <c r="J23" s="54">
        <f t="shared" si="2"/>
        <v>0</v>
      </c>
      <c r="K23" s="55">
        <f>I23+J23</f>
        <v>149216</v>
      </c>
    </row>
    <row r="24" spans="1:11" s="155" customFormat="1" ht="15.75" hidden="1" customHeight="1">
      <c r="A24" s="52">
        <v>13</v>
      </c>
      <c r="B24" s="134" t="s">
        <v>163</v>
      </c>
      <c r="C24" s="53"/>
      <c r="D24" s="53" t="s">
        <v>23</v>
      </c>
      <c r="E24" s="53">
        <v>2</v>
      </c>
      <c r="F24" s="54">
        <v>1043</v>
      </c>
      <c r="G24" s="54">
        <v>1250</v>
      </c>
      <c r="H24" s="54">
        <f t="shared" si="0"/>
        <v>2293</v>
      </c>
      <c r="I24" s="54">
        <f t="shared" si="1"/>
        <v>2086</v>
      </c>
      <c r="J24" s="54">
        <f t="shared" si="2"/>
        <v>2500</v>
      </c>
      <c r="K24" s="55">
        <f t="shared" ref="K24:K25" si="4">I24+J24</f>
        <v>4586</v>
      </c>
    </row>
    <row r="25" spans="1:11" s="56" customFormat="1" ht="28.5" hidden="1" customHeight="1">
      <c r="A25" s="52">
        <v>14</v>
      </c>
      <c r="B25" s="133" t="s">
        <v>186</v>
      </c>
      <c r="C25" s="53"/>
      <c r="D25" s="53" t="s">
        <v>23</v>
      </c>
      <c r="E25" s="53">
        <v>1</v>
      </c>
      <c r="F25" s="54">
        <v>17315</v>
      </c>
      <c r="G25" s="54">
        <v>1250</v>
      </c>
      <c r="H25" s="54">
        <f t="shared" si="0"/>
        <v>18565</v>
      </c>
      <c r="I25" s="54">
        <f t="shared" si="1"/>
        <v>17315</v>
      </c>
      <c r="J25" s="54">
        <f t="shared" si="2"/>
        <v>1250</v>
      </c>
      <c r="K25" s="55">
        <f t="shared" si="4"/>
        <v>18565</v>
      </c>
    </row>
    <row r="26" spans="1:11" s="56" customFormat="1" hidden="1">
      <c r="A26" s="52">
        <v>15</v>
      </c>
      <c r="B26" s="143"/>
      <c r="C26" s="53"/>
      <c r="D26" s="53"/>
      <c r="E26" s="53"/>
      <c r="F26" s="54"/>
      <c r="G26" s="54"/>
      <c r="H26" s="54"/>
      <c r="I26" s="54"/>
      <c r="J26" s="54"/>
      <c r="K26" s="55"/>
    </row>
    <row r="27" spans="1:11" s="57" customFormat="1" ht="16.149999999999999" hidden="1" customHeight="1">
      <c r="A27" s="52">
        <v>16</v>
      </c>
      <c r="B27" s="145" t="s">
        <v>312</v>
      </c>
      <c r="C27" s="146"/>
      <c r="D27" s="146" t="s">
        <v>21</v>
      </c>
      <c r="E27" s="146">
        <v>1</v>
      </c>
      <c r="F27" s="54">
        <v>0</v>
      </c>
      <c r="G27" s="147">
        <v>170100</v>
      </c>
      <c r="H27" s="54">
        <f t="shared" si="0"/>
        <v>170100</v>
      </c>
      <c r="I27" s="54">
        <f t="shared" si="1"/>
        <v>0</v>
      </c>
      <c r="J27" s="54">
        <f t="shared" si="2"/>
        <v>170100</v>
      </c>
      <c r="K27" s="55">
        <f t="shared" si="3"/>
        <v>170100</v>
      </c>
    </row>
    <row r="28" spans="1:11" s="57" customFormat="1" ht="16.149999999999999" hidden="1" customHeight="1">
      <c r="A28" s="52">
        <v>17</v>
      </c>
      <c r="B28" s="145" t="s">
        <v>22</v>
      </c>
      <c r="C28" s="146"/>
      <c r="D28" s="146" t="s">
        <v>21</v>
      </c>
      <c r="E28" s="146">
        <v>1</v>
      </c>
      <c r="F28" s="54">
        <v>0</v>
      </c>
      <c r="G28" s="147">
        <v>315900</v>
      </c>
      <c r="H28" s="54">
        <f t="shared" si="0"/>
        <v>315900</v>
      </c>
      <c r="I28" s="54">
        <f t="shared" si="1"/>
        <v>0</v>
      </c>
      <c r="J28" s="54">
        <f t="shared" si="2"/>
        <v>315900</v>
      </c>
      <c r="K28" s="55">
        <f t="shared" si="3"/>
        <v>315900</v>
      </c>
    </row>
    <row r="29" spans="1:11" s="56" customFormat="1" ht="13.5" thickBot="1">
      <c r="A29" s="103"/>
      <c r="B29" s="104"/>
      <c r="C29" s="105"/>
      <c r="D29" s="106"/>
      <c r="E29" s="107"/>
      <c r="F29" s="108"/>
      <c r="G29" s="108"/>
      <c r="H29" s="109"/>
      <c r="I29" s="110"/>
      <c r="J29" s="110"/>
      <c r="K29" s="111"/>
    </row>
    <row r="30" spans="1:11" s="56" customFormat="1" ht="14.25" thickTop="1" thickBot="1">
      <c r="A30" s="112"/>
      <c r="B30" s="113" t="s">
        <v>20</v>
      </c>
      <c r="C30" s="114"/>
      <c r="D30" s="115"/>
      <c r="E30" s="116"/>
      <c r="F30" s="117"/>
      <c r="G30" s="117"/>
      <c r="H30" s="118"/>
      <c r="I30" s="120">
        <f>SUM(I12:I29)</f>
        <v>2051735</v>
      </c>
      <c r="J30" s="120">
        <f>SUM(J12:J29)</f>
        <v>1542096.15</v>
      </c>
      <c r="K30" s="120">
        <f>SUM(K12:K29)</f>
        <v>3593831.15</v>
      </c>
    </row>
    <row r="31" spans="1:11" s="56" customFormat="1">
      <c r="A31" s="74"/>
      <c r="C31" s="122"/>
    </row>
  </sheetData>
  <autoFilter ref="A7:K28">
    <filterColumn colId="1">
      <filters>
        <filter val="Труба бесшовная горячедеформированная 76х3,0_x000a_из коррозионно-стойкой высоколегированной стали марки 03Х17Н14М3"/>
      </filters>
    </filterColumn>
  </autoFilter>
  <mergeCells count="2">
    <mergeCell ref="A4:K4"/>
    <mergeCell ref="A5:K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92D050"/>
  </sheetPr>
  <dimension ref="A1:K56"/>
  <sheetViews>
    <sheetView topLeftCell="A4" zoomScale="80" zoomScaleNormal="80" workbookViewId="0">
      <selection activeCell="A7" sqref="A7:K11"/>
    </sheetView>
  </sheetViews>
  <sheetFormatPr defaultColWidth="9.140625" defaultRowHeight="12.75"/>
  <cols>
    <col min="1" max="1" width="4.140625" style="32" customWidth="1"/>
    <col min="2" max="2" width="50.28515625" customWidth="1"/>
    <col min="3" max="3" width="14" style="51" customWidth="1"/>
    <col min="4" max="4" width="7.7109375" customWidth="1"/>
    <col min="5" max="5" width="7.140625" customWidth="1"/>
    <col min="6" max="6" width="11.7109375" customWidth="1"/>
    <col min="7" max="7" width="9.42578125" customWidth="1"/>
    <col min="8" max="8" width="11.85546875" customWidth="1"/>
    <col min="9" max="9" width="11.7109375" customWidth="1"/>
    <col min="10" max="10" width="11" customWidth="1"/>
    <col min="11" max="11" width="11.7109375" customWidth="1"/>
  </cols>
  <sheetData>
    <row r="1" spans="1:11" s="56" customFormat="1" ht="20.25">
      <c r="A1" s="65" t="s">
        <v>150</v>
      </c>
      <c r="B1" s="60"/>
      <c r="C1" s="60"/>
      <c r="D1" s="60"/>
      <c r="E1" s="60"/>
      <c r="F1" s="60"/>
      <c r="G1" s="60"/>
      <c r="H1" s="60"/>
      <c r="I1" s="66"/>
      <c r="J1" s="60"/>
      <c r="K1" s="60"/>
    </row>
    <row r="2" spans="1:11" s="56" customFormat="1" ht="15.75">
      <c r="A2" s="67"/>
      <c r="B2" s="68"/>
      <c r="C2" s="60"/>
      <c r="D2" s="60"/>
      <c r="E2" s="60"/>
      <c r="F2" s="60"/>
      <c r="G2" s="60"/>
      <c r="H2" s="60"/>
      <c r="I2" s="66"/>
      <c r="J2" s="60"/>
      <c r="K2" s="60"/>
    </row>
    <row r="3" spans="1:11" s="57" customFormat="1" ht="19.5" collapsed="1">
      <c r="A3" s="69" t="s">
        <v>19</v>
      </c>
      <c r="B3" s="69"/>
      <c r="C3" s="69"/>
      <c r="D3" s="70"/>
      <c r="E3" s="70"/>
      <c r="F3" s="70"/>
      <c r="G3" s="70"/>
      <c r="H3" s="70"/>
      <c r="I3" s="71"/>
      <c r="J3" s="70"/>
      <c r="K3" s="70"/>
    </row>
    <row r="4" spans="1:11" s="72" customFormat="1" ht="30" customHeight="1">
      <c r="A4" s="178" t="s">
        <v>199</v>
      </c>
      <c r="B4" s="179"/>
      <c r="C4" s="179"/>
      <c r="D4" s="179"/>
      <c r="E4" s="179"/>
      <c r="F4" s="179"/>
      <c r="G4" s="179"/>
      <c r="H4" s="179"/>
      <c r="I4" s="179"/>
      <c r="J4" s="179"/>
      <c r="K4" s="179"/>
    </row>
    <row r="5" spans="1:11" s="72" customFormat="1" ht="48" customHeight="1">
      <c r="A5" s="180" t="s">
        <v>151</v>
      </c>
      <c r="B5" s="181"/>
      <c r="C5" s="181"/>
      <c r="D5" s="181"/>
      <c r="E5" s="181"/>
      <c r="F5" s="181"/>
      <c r="G5" s="181"/>
      <c r="H5" s="181"/>
      <c r="I5" s="181"/>
      <c r="J5" s="181"/>
      <c r="K5" s="181"/>
    </row>
    <row r="6" spans="1:11" s="57" customFormat="1" ht="16.5" thickBot="1">
      <c r="A6" s="73"/>
      <c r="B6" s="70"/>
      <c r="C6" s="74"/>
      <c r="D6" s="70"/>
      <c r="E6" s="70"/>
      <c r="F6" s="70"/>
      <c r="G6" s="70"/>
      <c r="H6" s="70"/>
      <c r="I6" s="71"/>
      <c r="J6" s="70"/>
      <c r="K6" s="70"/>
    </row>
    <row r="7" spans="1:11" s="56" customFormat="1" ht="13.5">
      <c r="A7" s="75" t="s">
        <v>0</v>
      </c>
      <c r="B7" s="76" t="s">
        <v>0</v>
      </c>
      <c r="C7" s="76"/>
      <c r="D7" s="77"/>
      <c r="E7" s="77"/>
      <c r="F7" s="78" t="s">
        <v>1</v>
      </c>
      <c r="G7" s="79"/>
      <c r="H7" s="79"/>
      <c r="I7" s="80" t="s">
        <v>2</v>
      </c>
      <c r="J7" s="79"/>
      <c r="K7" s="81" t="s">
        <v>3</v>
      </c>
    </row>
    <row r="8" spans="1:11" s="56" customFormat="1" ht="13.5" hidden="1">
      <c r="A8" s="82" t="s">
        <v>4</v>
      </c>
      <c r="B8" s="83" t="s">
        <v>0</v>
      </c>
      <c r="C8" s="84"/>
      <c r="D8" s="85" t="s">
        <v>5</v>
      </c>
      <c r="E8" s="85" t="s">
        <v>6</v>
      </c>
      <c r="F8" s="86" t="s">
        <v>7</v>
      </c>
      <c r="G8" s="87" t="s">
        <v>8</v>
      </c>
      <c r="H8" s="86" t="s">
        <v>9</v>
      </c>
      <c r="I8" s="86" t="s">
        <v>7</v>
      </c>
      <c r="J8" s="87" t="s">
        <v>8</v>
      </c>
      <c r="K8" s="88"/>
    </row>
    <row r="9" spans="1:11" s="56" customFormat="1" ht="13.5" hidden="1">
      <c r="A9" s="89" t="s">
        <v>10</v>
      </c>
      <c r="B9" s="90" t="s">
        <v>11</v>
      </c>
      <c r="C9" s="90"/>
      <c r="D9" s="85" t="s">
        <v>12</v>
      </c>
      <c r="E9" s="85" t="s">
        <v>13</v>
      </c>
      <c r="F9" s="91"/>
      <c r="G9" s="91"/>
      <c r="H9" s="92" t="s">
        <v>14</v>
      </c>
      <c r="I9" s="92" t="s">
        <v>15</v>
      </c>
      <c r="J9" s="93" t="s">
        <v>16</v>
      </c>
      <c r="K9" s="94" t="s">
        <v>17</v>
      </c>
    </row>
    <row r="10" spans="1:11" s="56" customFormat="1" hidden="1">
      <c r="A10" s="95">
        <v>1</v>
      </c>
      <c r="B10" s="96">
        <v>2</v>
      </c>
      <c r="C10" s="96"/>
      <c r="D10" s="97">
        <v>3</v>
      </c>
      <c r="E10" s="97">
        <v>4</v>
      </c>
      <c r="F10" s="97">
        <v>5</v>
      </c>
      <c r="G10" s="97">
        <v>6</v>
      </c>
      <c r="H10" s="97">
        <v>7</v>
      </c>
      <c r="I10" s="97">
        <v>8</v>
      </c>
      <c r="J10" s="97">
        <v>9</v>
      </c>
      <c r="K10" s="98">
        <v>10</v>
      </c>
    </row>
    <row r="11" spans="1:11" s="56" customFormat="1" ht="15" hidden="1" customHeight="1">
      <c r="A11" s="52"/>
      <c r="B11" s="58" t="s">
        <v>54</v>
      </c>
      <c r="C11" s="53"/>
      <c r="D11" s="53"/>
      <c r="E11" s="53"/>
      <c r="F11" s="54"/>
      <c r="G11" s="54"/>
      <c r="H11" s="54"/>
      <c r="I11" s="54"/>
      <c r="J11" s="54"/>
      <c r="K11" s="55"/>
    </row>
    <row r="12" spans="1:11" s="56" customFormat="1" ht="42.75" hidden="1" customHeight="1">
      <c r="A12" s="52">
        <v>1</v>
      </c>
      <c r="B12" s="133" t="s">
        <v>55</v>
      </c>
      <c r="C12" s="53" t="s">
        <v>147</v>
      </c>
      <c r="D12" s="53" t="s">
        <v>23</v>
      </c>
      <c r="E12" s="53">
        <v>35</v>
      </c>
      <c r="F12" s="54">
        <v>16104</v>
      </c>
      <c r="G12" s="54">
        <v>8535.1200000000008</v>
      </c>
      <c r="H12" s="54">
        <f t="shared" ref="H12:H19" si="0">F12+G12</f>
        <v>24639.120000000003</v>
      </c>
      <c r="I12" s="54">
        <f t="shared" ref="I12:I19" si="1">F12*E12</f>
        <v>563640</v>
      </c>
      <c r="J12" s="54">
        <f t="shared" ref="J12:J19" si="2">G12*E12</f>
        <v>298729.2</v>
      </c>
      <c r="K12" s="55">
        <f t="shared" ref="K12:K19" si="3">I12+J12</f>
        <v>862369.2</v>
      </c>
    </row>
    <row r="13" spans="1:11" s="56" customFormat="1" ht="45.75" hidden="1" customHeight="1">
      <c r="A13" s="52">
        <v>2</v>
      </c>
      <c r="B13" s="133" t="s">
        <v>168</v>
      </c>
      <c r="C13" s="53"/>
      <c r="D13" s="53" t="s">
        <v>23</v>
      </c>
      <c r="E13" s="53">
        <v>8</v>
      </c>
      <c r="F13" s="54">
        <v>17610</v>
      </c>
      <c r="G13" s="54">
        <v>9333.3000000000011</v>
      </c>
      <c r="H13" s="54">
        <f t="shared" si="0"/>
        <v>26943.300000000003</v>
      </c>
      <c r="I13" s="54">
        <f t="shared" si="1"/>
        <v>140880</v>
      </c>
      <c r="J13" s="54">
        <f t="shared" si="2"/>
        <v>74666.400000000009</v>
      </c>
      <c r="K13" s="55">
        <f t="shared" si="3"/>
        <v>215546.40000000002</v>
      </c>
    </row>
    <row r="14" spans="1:11" s="56" customFormat="1" ht="64.5" hidden="1" customHeight="1">
      <c r="A14" s="52">
        <v>3</v>
      </c>
      <c r="B14" s="134" t="s">
        <v>132</v>
      </c>
      <c r="C14" s="53" t="s">
        <v>131</v>
      </c>
      <c r="D14" s="53" t="s">
        <v>23</v>
      </c>
      <c r="E14" s="53">
        <v>1</v>
      </c>
      <c r="F14" s="54">
        <v>153816</v>
      </c>
      <c r="G14" s="54">
        <v>35377.68</v>
      </c>
      <c r="H14" s="54">
        <f t="shared" si="0"/>
        <v>189193.68</v>
      </c>
      <c r="I14" s="54">
        <f t="shared" si="1"/>
        <v>153816</v>
      </c>
      <c r="J14" s="54">
        <f t="shared" si="2"/>
        <v>35377.68</v>
      </c>
      <c r="K14" s="55">
        <f t="shared" si="3"/>
        <v>189193.68</v>
      </c>
    </row>
    <row r="15" spans="1:11" s="56" customFormat="1" ht="64.5" hidden="1" customHeight="1">
      <c r="A15" s="52">
        <v>4</v>
      </c>
      <c r="B15" s="134" t="s">
        <v>323</v>
      </c>
      <c r="C15" s="53" t="s">
        <v>131</v>
      </c>
      <c r="D15" s="53" t="s">
        <v>23</v>
      </c>
      <c r="E15" s="53">
        <v>2</v>
      </c>
      <c r="F15" s="54">
        <v>158666</v>
      </c>
      <c r="G15" s="54">
        <v>36493.18</v>
      </c>
      <c r="H15" s="54">
        <f t="shared" si="0"/>
        <v>195159.18</v>
      </c>
      <c r="I15" s="54">
        <f t="shared" si="1"/>
        <v>317332</v>
      </c>
      <c r="J15" s="54">
        <f t="shared" si="2"/>
        <v>72986.36</v>
      </c>
      <c r="K15" s="55">
        <f t="shared" si="3"/>
        <v>390318.36</v>
      </c>
    </row>
    <row r="16" spans="1:11" s="56" customFormat="1" ht="31.15" hidden="1" customHeight="1">
      <c r="A16" s="52">
        <v>5</v>
      </c>
      <c r="B16" s="133" t="s">
        <v>127</v>
      </c>
      <c r="C16" s="53" t="s">
        <v>133</v>
      </c>
      <c r="D16" s="53" t="s">
        <v>18</v>
      </c>
      <c r="E16" s="53">
        <v>1</v>
      </c>
      <c r="F16" s="54">
        <v>106097</v>
      </c>
      <c r="G16" s="54">
        <v>24402.31</v>
      </c>
      <c r="H16" s="54">
        <f t="shared" si="0"/>
        <v>130499.31</v>
      </c>
      <c r="I16" s="54">
        <f t="shared" si="1"/>
        <v>106097</v>
      </c>
      <c r="J16" s="54">
        <f t="shared" si="2"/>
        <v>24402.31</v>
      </c>
      <c r="K16" s="55">
        <f t="shared" si="3"/>
        <v>130499.31</v>
      </c>
    </row>
    <row r="17" spans="1:11" s="56" customFormat="1" ht="31.15" hidden="1" customHeight="1">
      <c r="A17" s="52">
        <v>6</v>
      </c>
      <c r="B17" s="133" t="s">
        <v>169</v>
      </c>
      <c r="C17" s="53"/>
      <c r="D17" s="53" t="s">
        <v>18</v>
      </c>
      <c r="E17" s="53">
        <v>2</v>
      </c>
      <c r="F17" s="54">
        <v>126150</v>
      </c>
      <c r="G17" s="54">
        <v>29014.5</v>
      </c>
      <c r="H17" s="54">
        <f t="shared" si="0"/>
        <v>155164.5</v>
      </c>
      <c r="I17" s="54">
        <f t="shared" si="1"/>
        <v>252300</v>
      </c>
      <c r="J17" s="54">
        <f t="shared" si="2"/>
        <v>58029</v>
      </c>
      <c r="K17" s="55">
        <f t="shared" si="3"/>
        <v>310329</v>
      </c>
    </row>
    <row r="18" spans="1:11" s="57" customFormat="1" ht="26.45" hidden="1" customHeight="1">
      <c r="A18" s="52">
        <v>7</v>
      </c>
      <c r="B18" s="135" t="s">
        <v>315</v>
      </c>
      <c r="C18" s="136"/>
      <c r="D18" s="136" t="s">
        <v>23</v>
      </c>
      <c r="E18" s="136">
        <v>1</v>
      </c>
      <c r="F18" s="54">
        <v>19335</v>
      </c>
      <c r="G18" s="54">
        <v>8711</v>
      </c>
      <c r="H18" s="54">
        <f t="shared" si="0"/>
        <v>28046</v>
      </c>
      <c r="I18" s="54">
        <f t="shared" si="1"/>
        <v>19335</v>
      </c>
      <c r="J18" s="54">
        <f t="shared" si="2"/>
        <v>8711</v>
      </c>
      <c r="K18" s="55">
        <f t="shared" si="3"/>
        <v>28046</v>
      </c>
    </row>
    <row r="19" spans="1:11" s="57" customFormat="1" ht="16.5" hidden="1" customHeight="1">
      <c r="A19" s="52">
        <v>8</v>
      </c>
      <c r="B19" s="135" t="s">
        <v>155</v>
      </c>
      <c r="C19" s="136"/>
      <c r="D19" s="136" t="s">
        <v>23</v>
      </c>
      <c r="E19" s="136">
        <v>2</v>
      </c>
      <c r="F19" s="54">
        <v>5702</v>
      </c>
      <c r="G19" s="54">
        <v>2250</v>
      </c>
      <c r="H19" s="54">
        <f t="shared" si="0"/>
        <v>7952</v>
      </c>
      <c r="I19" s="54">
        <f t="shared" si="1"/>
        <v>11404</v>
      </c>
      <c r="J19" s="54">
        <f t="shared" si="2"/>
        <v>4500</v>
      </c>
      <c r="K19" s="55">
        <f t="shared" si="3"/>
        <v>15904</v>
      </c>
    </row>
    <row r="20" spans="1:11" s="56" customFormat="1" ht="16.149999999999999" hidden="1" customHeight="1">
      <c r="A20" s="52">
        <v>9</v>
      </c>
      <c r="B20" s="133" t="s">
        <v>56</v>
      </c>
      <c r="C20" s="53"/>
      <c r="D20" s="53" t="s">
        <v>28</v>
      </c>
      <c r="E20" s="53">
        <v>20</v>
      </c>
      <c r="F20" s="54"/>
      <c r="G20" s="54"/>
      <c r="H20" s="54"/>
      <c r="I20" s="54"/>
      <c r="J20" s="54"/>
      <c r="K20" s="55"/>
    </row>
    <row r="21" spans="1:11" s="56" customFormat="1" ht="16.149999999999999" hidden="1" customHeight="1">
      <c r="A21" s="52">
        <v>10</v>
      </c>
      <c r="B21" s="133" t="s">
        <v>57</v>
      </c>
      <c r="C21" s="53"/>
      <c r="D21" s="53" t="s">
        <v>18</v>
      </c>
      <c r="E21" s="53">
        <v>20</v>
      </c>
      <c r="F21" s="54">
        <v>6914</v>
      </c>
      <c r="G21" s="54">
        <v>2973.02</v>
      </c>
      <c r="H21" s="54">
        <f t="shared" ref="H21:H41" si="4">F21+G21</f>
        <v>9887.02</v>
      </c>
      <c r="I21" s="54">
        <f t="shared" ref="I21:I41" si="5">F21*E21</f>
        <v>138280</v>
      </c>
      <c r="J21" s="54">
        <f t="shared" ref="J21:J41" si="6">G21*E21</f>
        <v>59460.4</v>
      </c>
      <c r="K21" s="55">
        <f t="shared" ref="K21:K40" si="7">I21+J21</f>
        <v>197740.4</v>
      </c>
    </row>
    <row r="22" spans="1:11" s="56" customFormat="1" ht="16.149999999999999" hidden="1" customHeight="1">
      <c r="A22" s="52">
        <v>11</v>
      </c>
      <c r="B22" s="133" t="s">
        <v>58</v>
      </c>
      <c r="C22" s="53"/>
      <c r="D22" s="53" t="s">
        <v>23</v>
      </c>
      <c r="E22" s="53">
        <v>20</v>
      </c>
      <c r="F22" s="54">
        <v>322</v>
      </c>
      <c r="G22" s="54">
        <v>450</v>
      </c>
      <c r="H22" s="54">
        <f t="shared" si="4"/>
        <v>772</v>
      </c>
      <c r="I22" s="54">
        <f t="shared" si="5"/>
        <v>6440</v>
      </c>
      <c r="J22" s="54">
        <f t="shared" si="6"/>
        <v>9000</v>
      </c>
      <c r="K22" s="55">
        <f t="shared" si="7"/>
        <v>15440</v>
      </c>
    </row>
    <row r="23" spans="1:11" s="56" customFormat="1" ht="16.149999999999999" hidden="1" customHeight="1">
      <c r="A23" s="52">
        <v>12</v>
      </c>
      <c r="B23" s="137" t="s">
        <v>59</v>
      </c>
      <c r="C23" s="53"/>
      <c r="D23" s="53" t="s">
        <v>23</v>
      </c>
      <c r="E23" s="53">
        <v>40</v>
      </c>
      <c r="F23" s="54"/>
      <c r="G23" s="54"/>
      <c r="H23" s="54"/>
      <c r="I23" s="54"/>
      <c r="J23" s="54"/>
      <c r="K23" s="55"/>
    </row>
    <row r="24" spans="1:11" s="56" customFormat="1" ht="28.9" hidden="1" customHeight="1">
      <c r="A24" s="52">
        <v>13</v>
      </c>
      <c r="B24" s="138" t="s">
        <v>134</v>
      </c>
      <c r="C24" s="53"/>
      <c r="D24" s="53" t="s">
        <v>23</v>
      </c>
      <c r="E24" s="53">
        <v>20</v>
      </c>
      <c r="F24" s="54">
        <v>7015</v>
      </c>
      <c r="G24" s="54">
        <v>2455</v>
      </c>
      <c r="H24" s="54">
        <f t="shared" si="4"/>
        <v>9470</v>
      </c>
      <c r="I24" s="54">
        <f t="shared" si="5"/>
        <v>140300</v>
      </c>
      <c r="J24" s="54">
        <f t="shared" si="6"/>
        <v>49100</v>
      </c>
      <c r="K24" s="55">
        <f t="shared" si="7"/>
        <v>189400</v>
      </c>
    </row>
    <row r="25" spans="1:11" s="56" customFormat="1" ht="28.5" hidden="1" customHeight="1">
      <c r="A25" s="52">
        <v>14</v>
      </c>
      <c r="B25" s="133" t="s">
        <v>60</v>
      </c>
      <c r="C25" s="53"/>
      <c r="D25" s="53" t="s">
        <v>23</v>
      </c>
      <c r="E25" s="53">
        <v>20</v>
      </c>
      <c r="F25" s="54">
        <v>10287</v>
      </c>
      <c r="G25" s="54">
        <v>4423</v>
      </c>
      <c r="H25" s="54">
        <f t="shared" si="4"/>
        <v>14710</v>
      </c>
      <c r="I25" s="54">
        <f t="shared" si="5"/>
        <v>205740</v>
      </c>
      <c r="J25" s="54">
        <f t="shared" si="6"/>
        <v>88460</v>
      </c>
      <c r="K25" s="55">
        <f t="shared" si="7"/>
        <v>294200</v>
      </c>
    </row>
    <row r="26" spans="1:11" s="56" customFormat="1" ht="27.6" hidden="1" customHeight="1">
      <c r="A26" s="52">
        <v>15</v>
      </c>
      <c r="B26" s="133" t="s">
        <v>61</v>
      </c>
      <c r="C26" s="53"/>
      <c r="D26" s="53" t="s">
        <v>23</v>
      </c>
      <c r="E26" s="53">
        <v>40</v>
      </c>
      <c r="F26" s="54">
        <v>1526</v>
      </c>
      <c r="G26" s="54">
        <v>600</v>
      </c>
      <c r="H26" s="54">
        <f t="shared" si="4"/>
        <v>2126</v>
      </c>
      <c r="I26" s="54">
        <f t="shared" si="5"/>
        <v>61040</v>
      </c>
      <c r="J26" s="54">
        <f t="shared" si="6"/>
        <v>24000</v>
      </c>
      <c r="K26" s="55">
        <f t="shared" si="7"/>
        <v>85040</v>
      </c>
    </row>
    <row r="27" spans="1:11" s="56" customFormat="1" ht="15" hidden="1" customHeight="1">
      <c r="A27" s="52">
        <v>16</v>
      </c>
      <c r="B27" s="134" t="s">
        <v>66</v>
      </c>
      <c r="C27" s="53"/>
      <c r="D27" s="136" t="s">
        <v>21</v>
      </c>
      <c r="E27" s="136">
        <v>1</v>
      </c>
      <c r="F27" s="54">
        <v>67500</v>
      </c>
      <c r="G27" s="54">
        <v>23625</v>
      </c>
      <c r="H27" s="54">
        <f t="shared" si="4"/>
        <v>91125</v>
      </c>
      <c r="I27" s="54">
        <f t="shared" si="5"/>
        <v>67500</v>
      </c>
      <c r="J27" s="54">
        <f t="shared" si="6"/>
        <v>23625</v>
      </c>
      <c r="K27" s="55">
        <f t="shared" si="7"/>
        <v>91125</v>
      </c>
    </row>
    <row r="28" spans="1:11" s="56" customFormat="1" ht="55.15" hidden="1" customHeight="1">
      <c r="A28" s="52">
        <v>17</v>
      </c>
      <c r="B28" s="134" t="s">
        <v>67</v>
      </c>
      <c r="C28" s="53"/>
      <c r="D28" s="53" t="s">
        <v>28</v>
      </c>
      <c r="E28" s="53">
        <v>5</v>
      </c>
      <c r="F28" s="54">
        <v>1724</v>
      </c>
      <c r="G28" s="54">
        <v>1450</v>
      </c>
      <c r="H28" s="54">
        <f t="shared" si="4"/>
        <v>3174</v>
      </c>
      <c r="I28" s="54">
        <f t="shared" si="5"/>
        <v>8620</v>
      </c>
      <c r="J28" s="54">
        <f t="shared" si="6"/>
        <v>7250</v>
      </c>
      <c r="K28" s="55">
        <f t="shared" si="7"/>
        <v>15870</v>
      </c>
    </row>
    <row r="29" spans="1:11" s="155" customFormat="1" ht="15.75" hidden="1" customHeight="1">
      <c r="A29" s="52">
        <v>18</v>
      </c>
      <c r="B29" s="134" t="s">
        <v>163</v>
      </c>
      <c r="C29" s="53"/>
      <c r="D29" s="53" t="s">
        <v>23</v>
      </c>
      <c r="E29" s="53">
        <v>4</v>
      </c>
      <c r="F29" s="54">
        <v>1117</v>
      </c>
      <c r="G29" s="54">
        <v>1250</v>
      </c>
      <c r="H29" s="54">
        <f t="shared" si="4"/>
        <v>2367</v>
      </c>
      <c r="I29" s="54">
        <f t="shared" si="5"/>
        <v>4468</v>
      </c>
      <c r="J29" s="54">
        <f t="shared" si="6"/>
        <v>5000</v>
      </c>
      <c r="K29" s="55">
        <f t="shared" si="7"/>
        <v>9468</v>
      </c>
    </row>
    <row r="30" spans="1:11" s="56" customFormat="1" ht="41.45" customHeight="1">
      <c r="A30" s="52">
        <v>19</v>
      </c>
      <c r="B30" s="133" t="s">
        <v>122</v>
      </c>
      <c r="C30" s="53"/>
      <c r="D30" s="53" t="s">
        <v>26</v>
      </c>
      <c r="E30" s="53">
        <v>275</v>
      </c>
      <c r="F30" s="54">
        <v>9326</v>
      </c>
      <c r="G30" s="54">
        <v>5197</v>
      </c>
      <c r="H30" s="54">
        <f t="shared" si="4"/>
        <v>14523</v>
      </c>
      <c r="I30" s="54">
        <f t="shared" si="5"/>
        <v>2564650</v>
      </c>
      <c r="J30" s="54">
        <f t="shared" si="6"/>
        <v>1429175</v>
      </c>
      <c r="K30" s="55">
        <f t="shared" si="7"/>
        <v>3993825</v>
      </c>
    </row>
    <row r="31" spans="1:11" s="56" customFormat="1" ht="41.45" customHeight="1">
      <c r="A31" s="52">
        <v>20</v>
      </c>
      <c r="B31" s="133" t="s">
        <v>200</v>
      </c>
      <c r="C31" s="53"/>
      <c r="D31" s="53" t="s">
        <v>26</v>
      </c>
      <c r="E31" s="53">
        <v>135</v>
      </c>
      <c r="F31" s="54">
        <v>16113</v>
      </c>
      <c r="G31" s="54">
        <v>8251</v>
      </c>
      <c r="H31" s="54">
        <f t="shared" si="4"/>
        <v>24364</v>
      </c>
      <c r="I31" s="54">
        <f t="shared" si="5"/>
        <v>2175255</v>
      </c>
      <c r="J31" s="54">
        <f t="shared" si="6"/>
        <v>1113885</v>
      </c>
      <c r="K31" s="55">
        <f t="shared" si="7"/>
        <v>3289140</v>
      </c>
    </row>
    <row r="32" spans="1:11" s="56" customFormat="1" ht="15.75" hidden="1" customHeight="1">
      <c r="A32" s="52">
        <v>21</v>
      </c>
      <c r="B32" s="139" t="s">
        <v>137</v>
      </c>
      <c r="C32" s="140"/>
      <c r="D32" s="141" t="s">
        <v>21</v>
      </c>
      <c r="E32" s="141">
        <v>1</v>
      </c>
      <c r="F32" s="54">
        <v>663587</v>
      </c>
      <c r="G32" s="54">
        <v>530869.6</v>
      </c>
      <c r="H32" s="54">
        <f t="shared" si="4"/>
        <v>1194456.6000000001</v>
      </c>
      <c r="I32" s="54">
        <f t="shared" si="5"/>
        <v>663587</v>
      </c>
      <c r="J32" s="54">
        <f t="shared" si="6"/>
        <v>530869.6</v>
      </c>
      <c r="K32" s="55">
        <f t="shared" si="7"/>
        <v>1194456.6000000001</v>
      </c>
    </row>
    <row r="33" spans="1:11" s="56" customFormat="1" ht="15" customHeight="1">
      <c r="A33" s="52">
        <v>22</v>
      </c>
      <c r="B33" s="133" t="s">
        <v>158</v>
      </c>
      <c r="C33" s="53"/>
      <c r="D33" s="53" t="s">
        <v>26</v>
      </c>
      <c r="E33" s="53">
        <v>1</v>
      </c>
      <c r="F33" s="54">
        <v>596</v>
      </c>
      <c r="G33" s="54">
        <v>4500</v>
      </c>
      <c r="H33" s="54">
        <f t="shared" si="4"/>
        <v>5096</v>
      </c>
      <c r="I33" s="54">
        <f t="shared" si="5"/>
        <v>596</v>
      </c>
      <c r="J33" s="54">
        <f t="shared" si="6"/>
        <v>4500</v>
      </c>
      <c r="K33" s="55">
        <f t="shared" si="7"/>
        <v>5096</v>
      </c>
    </row>
    <row r="34" spans="1:11" s="56" customFormat="1" ht="15" customHeight="1">
      <c r="A34" s="52">
        <v>23</v>
      </c>
      <c r="B34" s="133" t="s">
        <v>159</v>
      </c>
      <c r="C34" s="53"/>
      <c r="D34" s="53" t="s">
        <v>26</v>
      </c>
      <c r="E34" s="53">
        <v>4</v>
      </c>
      <c r="F34" s="54">
        <v>1147</v>
      </c>
      <c r="G34" s="54">
        <v>4500</v>
      </c>
      <c r="H34" s="54">
        <f t="shared" si="4"/>
        <v>5647</v>
      </c>
      <c r="I34" s="54">
        <f t="shared" si="5"/>
        <v>4588</v>
      </c>
      <c r="J34" s="54">
        <f t="shared" si="6"/>
        <v>18000</v>
      </c>
      <c r="K34" s="55">
        <f t="shared" si="7"/>
        <v>22588</v>
      </c>
    </row>
    <row r="35" spans="1:11" s="56" customFormat="1" ht="27" customHeight="1">
      <c r="A35" s="52">
        <v>24</v>
      </c>
      <c r="B35" s="134" t="s">
        <v>201</v>
      </c>
      <c r="C35" s="53"/>
      <c r="D35" s="53" t="s">
        <v>26</v>
      </c>
      <c r="E35" s="53">
        <v>2</v>
      </c>
      <c r="F35" s="54">
        <v>7818</v>
      </c>
      <c r="G35" s="54">
        <v>4500</v>
      </c>
      <c r="H35" s="54">
        <f t="shared" si="4"/>
        <v>12318</v>
      </c>
      <c r="I35" s="54">
        <f t="shared" si="5"/>
        <v>15636</v>
      </c>
      <c r="J35" s="54">
        <f t="shared" si="6"/>
        <v>9000</v>
      </c>
      <c r="K35" s="55">
        <f t="shared" si="7"/>
        <v>24636</v>
      </c>
    </row>
    <row r="36" spans="1:11" s="56" customFormat="1" ht="15.75" hidden="1" customHeight="1">
      <c r="A36" s="52">
        <v>25</v>
      </c>
      <c r="B36" s="142" t="s">
        <v>176</v>
      </c>
      <c r="C36" s="53"/>
      <c r="D36" s="53" t="s">
        <v>18</v>
      </c>
      <c r="E36" s="53">
        <v>2</v>
      </c>
      <c r="F36" s="54">
        <v>627</v>
      </c>
      <c r="G36" s="54">
        <v>1250</v>
      </c>
      <c r="H36" s="54">
        <f t="shared" si="4"/>
        <v>1877</v>
      </c>
      <c r="I36" s="54">
        <f t="shared" si="5"/>
        <v>1254</v>
      </c>
      <c r="J36" s="54">
        <f t="shared" si="6"/>
        <v>2500</v>
      </c>
      <c r="K36" s="55">
        <f t="shared" si="7"/>
        <v>3754</v>
      </c>
    </row>
    <row r="37" spans="1:11" s="56" customFormat="1" ht="15.75" hidden="1" customHeight="1">
      <c r="A37" s="52">
        <v>26</v>
      </c>
      <c r="B37" s="143" t="s">
        <v>202</v>
      </c>
      <c r="C37" s="53"/>
      <c r="D37" s="53" t="s">
        <v>18</v>
      </c>
      <c r="E37" s="53">
        <v>2</v>
      </c>
      <c r="F37" s="54">
        <v>1401</v>
      </c>
      <c r="G37" s="54">
        <v>1250</v>
      </c>
      <c r="H37" s="54">
        <f t="shared" si="4"/>
        <v>2651</v>
      </c>
      <c r="I37" s="54">
        <f t="shared" si="5"/>
        <v>2802</v>
      </c>
      <c r="J37" s="54">
        <f t="shared" si="6"/>
        <v>2500</v>
      </c>
      <c r="K37" s="55">
        <f t="shared" si="7"/>
        <v>5302</v>
      </c>
    </row>
    <row r="38" spans="1:11" s="56" customFormat="1" ht="27" hidden="1" customHeight="1">
      <c r="A38" s="52">
        <v>27</v>
      </c>
      <c r="B38" s="143" t="s">
        <v>177</v>
      </c>
      <c r="C38" s="53"/>
      <c r="D38" s="53" t="s">
        <v>18</v>
      </c>
      <c r="E38" s="53">
        <v>2</v>
      </c>
      <c r="F38" s="54">
        <v>1387</v>
      </c>
      <c r="G38" s="54">
        <v>1250</v>
      </c>
      <c r="H38" s="54">
        <f t="shared" si="4"/>
        <v>2637</v>
      </c>
      <c r="I38" s="54">
        <f t="shared" si="5"/>
        <v>2774</v>
      </c>
      <c r="J38" s="54">
        <f t="shared" si="6"/>
        <v>2500</v>
      </c>
      <c r="K38" s="55">
        <f t="shared" si="7"/>
        <v>5274</v>
      </c>
    </row>
    <row r="39" spans="1:11" s="56" customFormat="1" ht="16.149999999999999" hidden="1" customHeight="1">
      <c r="A39" s="52">
        <v>28</v>
      </c>
      <c r="B39" s="134" t="s">
        <v>52</v>
      </c>
      <c r="C39" s="53"/>
      <c r="D39" s="53" t="s">
        <v>24</v>
      </c>
      <c r="E39" s="53">
        <v>0.2</v>
      </c>
      <c r="F39" s="54">
        <v>726</v>
      </c>
      <c r="G39" s="54">
        <v>4500</v>
      </c>
      <c r="H39" s="54">
        <f t="shared" si="4"/>
        <v>5226</v>
      </c>
      <c r="I39" s="54">
        <f t="shared" si="5"/>
        <v>145.20000000000002</v>
      </c>
      <c r="J39" s="54">
        <f t="shared" si="6"/>
        <v>900</v>
      </c>
      <c r="K39" s="55">
        <f t="shared" si="7"/>
        <v>1045.2</v>
      </c>
    </row>
    <row r="40" spans="1:11" s="56" customFormat="1" ht="18.75" hidden="1" customHeight="1">
      <c r="A40" s="52">
        <v>29</v>
      </c>
      <c r="B40" s="134" t="s">
        <v>53</v>
      </c>
      <c r="C40" s="53"/>
      <c r="D40" s="53" t="s">
        <v>24</v>
      </c>
      <c r="E40" s="53">
        <v>0.5</v>
      </c>
      <c r="F40" s="54">
        <v>578</v>
      </c>
      <c r="G40" s="54">
        <v>4500</v>
      </c>
      <c r="H40" s="54">
        <f t="shared" si="4"/>
        <v>5078</v>
      </c>
      <c r="I40" s="54">
        <f t="shared" si="5"/>
        <v>289</v>
      </c>
      <c r="J40" s="54">
        <f t="shared" si="6"/>
        <v>2250</v>
      </c>
      <c r="K40" s="55">
        <f t="shared" si="7"/>
        <v>2539</v>
      </c>
    </row>
    <row r="41" spans="1:11" s="56" customFormat="1" ht="17.25" hidden="1" customHeight="1">
      <c r="A41" s="52">
        <v>30</v>
      </c>
      <c r="B41" s="139" t="s">
        <v>136</v>
      </c>
      <c r="C41" s="140"/>
      <c r="D41" s="141" t="s">
        <v>135</v>
      </c>
      <c r="E41" s="141">
        <v>1</v>
      </c>
      <c r="F41" s="54">
        <v>271557</v>
      </c>
      <c r="G41" s="54">
        <v>0</v>
      </c>
      <c r="H41" s="54">
        <f t="shared" si="4"/>
        <v>271557</v>
      </c>
      <c r="I41" s="54">
        <f t="shared" si="5"/>
        <v>271557</v>
      </c>
      <c r="J41" s="54">
        <f t="shared" si="6"/>
        <v>0</v>
      </c>
      <c r="K41" s="55">
        <f>I41+J41</f>
        <v>271557</v>
      </c>
    </row>
    <row r="42" spans="1:11" s="56" customFormat="1" ht="16.5" hidden="1" customHeight="1">
      <c r="A42" s="52">
        <v>31</v>
      </c>
      <c r="B42" s="144" t="s">
        <v>92</v>
      </c>
      <c r="C42" s="53"/>
      <c r="D42" s="53"/>
      <c r="E42" s="53"/>
      <c r="F42" s="54"/>
      <c r="G42" s="54"/>
      <c r="H42" s="54"/>
      <c r="I42" s="54"/>
      <c r="J42" s="54"/>
      <c r="K42" s="55"/>
    </row>
    <row r="43" spans="1:11" s="56" customFormat="1" ht="14.45" hidden="1" customHeight="1">
      <c r="A43" s="52">
        <v>32</v>
      </c>
      <c r="B43" s="133" t="s">
        <v>93</v>
      </c>
      <c r="C43" s="53"/>
      <c r="D43" s="53" t="s">
        <v>18</v>
      </c>
      <c r="E43" s="53">
        <v>1</v>
      </c>
      <c r="F43" s="54">
        <v>5245</v>
      </c>
      <c r="G43" s="54">
        <v>4985</v>
      </c>
      <c r="H43" s="54">
        <f t="shared" ref="H43:H45" si="8">F43+G43</f>
        <v>10230</v>
      </c>
      <c r="I43" s="54">
        <f t="shared" ref="I43:I45" si="9">F43*E43</f>
        <v>5245</v>
      </c>
      <c r="J43" s="54">
        <f t="shared" ref="J43:J45" si="10">G43*E43</f>
        <v>4985</v>
      </c>
      <c r="K43" s="55">
        <f t="shared" ref="K43:K45" si="11">I43+J43</f>
        <v>10230</v>
      </c>
    </row>
    <row r="44" spans="1:11" s="56" customFormat="1" ht="18.600000000000001" customHeight="1">
      <c r="A44" s="52">
        <v>33</v>
      </c>
      <c r="B44" s="133" t="s">
        <v>91</v>
      </c>
      <c r="C44" s="53"/>
      <c r="D44" s="53" t="s">
        <v>26</v>
      </c>
      <c r="E44" s="53">
        <v>6</v>
      </c>
      <c r="F44" s="54">
        <v>505</v>
      </c>
      <c r="G44" s="54">
        <v>1400</v>
      </c>
      <c r="H44" s="54">
        <f t="shared" si="8"/>
        <v>1905</v>
      </c>
      <c r="I44" s="54">
        <f t="shared" si="9"/>
        <v>3030</v>
      </c>
      <c r="J44" s="54">
        <f t="shared" si="10"/>
        <v>8400</v>
      </c>
      <c r="K44" s="55">
        <f t="shared" si="11"/>
        <v>11430</v>
      </c>
    </row>
    <row r="45" spans="1:11" s="56" customFormat="1" ht="12.75" hidden="1" customHeight="1">
      <c r="A45" s="52">
        <v>34</v>
      </c>
      <c r="B45" s="139" t="s">
        <v>143</v>
      </c>
      <c r="C45" s="153"/>
      <c r="D45" s="141" t="s">
        <v>27</v>
      </c>
      <c r="E45" s="141">
        <v>1</v>
      </c>
      <c r="F45" s="54">
        <v>8275</v>
      </c>
      <c r="G45" s="54">
        <v>8275</v>
      </c>
      <c r="H45" s="54">
        <f t="shared" si="8"/>
        <v>16550</v>
      </c>
      <c r="I45" s="54">
        <f t="shared" si="9"/>
        <v>8275</v>
      </c>
      <c r="J45" s="54">
        <f t="shared" si="10"/>
        <v>8275</v>
      </c>
      <c r="K45" s="55">
        <f t="shared" si="11"/>
        <v>16550</v>
      </c>
    </row>
    <row r="46" spans="1:11" s="56" customFormat="1" ht="13.9" hidden="1" customHeight="1">
      <c r="A46" s="52">
        <v>35</v>
      </c>
      <c r="B46" s="144" t="s">
        <v>116</v>
      </c>
      <c r="C46" s="53"/>
      <c r="D46" s="53"/>
      <c r="E46" s="53"/>
      <c r="F46" s="54"/>
      <c r="G46" s="54"/>
      <c r="H46" s="54"/>
      <c r="I46" s="54"/>
      <c r="J46" s="54"/>
      <c r="K46" s="55"/>
    </row>
    <row r="47" spans="1:11" s="56" customFormat="1" ht="14.45" customHeight="1">
      <c r="A47" s="52">
        <v>36</v>
      </c>
      <c r="B47" s="133" t="s">
        <v>192</v>
      </c>
      <c r="C47" s="53"/>
      <c r="D47" s="53" t="s">
        <v>26</v>
      </c>
      <c r="E47" s="53">
        <v>2</v>
      </c>
      <c r="F47" s="54">
        <v>86</v>
      </c>
      <c r="G47" s="54">
        <v>3813</v>
      </c>
      <c r="H47" s="54">
        <f t="shared" ref="H47:H50" si="12">F47+G47</f>
        <v>3899</v>
      </c>
      <c r="I47" s="54">
        <f t="shared" ref="I47:I50" si="13">F47*E47</f>
        <v>172</v>
      </c>
      <c r="J47" s="54">
        <f t="shared" ref="J47:J50" si="14">G47*E47</f>
        <v>7626</v>
      </c>
      <c r="K47" s="55">
        <f t="shared" ref="K47:K50" si="15">I47+J47</f>
        <v>7798</v>
      </c>
    </row>
    <row r="48" spans="1:11" s="56" customFormat="1" ht="14.45" customHeight="1">
      <c r="A48" s="52">
        <v>37</v>
      </c>
      <c r="B48" s="133" t="s">
        <v>118</v>
      </c>
      <c r="C48" s="53"/>
      <c r="D48" s="53" t="s">
        <v>26</v>
      </c>
      <c r="E48" s="53">
        <v>60</v>
      </c>
      <c r="F48" s="54">
        <v>129</v>
      </c>
      <c r="G48" s="54">
        <v>3813</v>
      </c>
      <c r="H48" s="54">
        <f t="shared" si="12"/>
        <v>3942</v>
      </c>
      <c r="I48" s="54">
        <f t="shared" si="13"/>
        <v>7740</v>
      </c>
      <c r="J48" s="54">
        <f t="shared" si="14"/>
        <v>228780</v>
      </c>
      <c r="K48" s="55">
        <f t="shared" si="15"/>
        <v>236520</v>
      </c>
    </row>
    <row r="49" spans="1:11" s="56" customFormat="1" ht="14.45" customHeight="1">
      <c r="A49" s="52">
        <v>38</v>
      </c>
      <c r="B49" s="133" t="s">
        <v>203</v>
      </c>
      <c r="C49" s="53"/>
      <c r="D49" s="53" t="s">
        <v>26</v>
      </c>
      <c r="E49" s="53">
        <v>14</v>
      </c>
      <c r="F49" s="54">
        <v>334</v>
      </c>
      <c r="G49" s="54">
        <v>3813</v>
      </c>
      <c r="H49" s="54">
        <f t="shared" si="12"/>
        <v>4147</v>
      </c>
      <c r="I49" s="54">
        <f t="shared" si="13"/>
        <v>4676</v>
      </c>
      <c r="J49" s="54">
        <f t="shared" si="14"/>
        <v>53382</v>
      </c>
      <c r="K49" s="55">
        <f t="shared" si="15"/>
        <v>58058</v>
      </c>
    </row>
    <row r="50" spans="1:11" s="57" customFormat="1" ht="17.45" hidden="1" customHeight="1">
      <c r="A50" s="52">
        <v>39</v>
      </c>
      <c r="B50" s="135" t="s">
        <v>324</v>
      </c>
      <c r="C50" s="136"/>
      <c r="D50" s="136" t="s">
        <v>21</v>
      </c>
      <c r="E50" s="136">
        <v>1</v>
      </c>
      <c r="F50" s="54">
        <v>18882</v>
      </c>
      <c r="G50" s="54">
        <v>0</v>
      </c>
      <c r="H50" s="54">
        <f t="shared" si="12"/>
        <v>18882</v>
      </c>
      <c r="I50" s="54">
        <f t="shared" si="13"/>
        <v>18882</v>
      </c>
      <c r="J50" s="54">
        <f t="shared" si="14"/>
        <v>0</v>
      </c>
      <c r="K50" s="55">
        <f t="shared" si="15"/>
        <v>18882</v>
      </c>
    </row>
    <row r="51" spans="1:11" s="56" customFormat="1" hidden="1">
      <c r="A51" s="52">
        <v>40</v>
      </c>
      <c r="B51" s="143"/>
      <c r="C51" s="53"/>
      <c r="D51" s="53"/>
      <c r="E51" s="53"/>
      <c r="F51" s="54"/>
      <c r="G51" s="54"/>
      <c r="H51" s="54"/>
      <c r="I51" s="54"/>
      <c r="J51" s="54"/>
      <c r="K51" s="55"/>
    </row>
    <row r="52" spans="1:11" s="57" customFormat="1" ht="16.149999999999999" hidden="1" customHeight="1">
      <c r="A52" s="52">
        <v>41</v>
      </c>
      <c r="B52" s="145" t="s">
        <v>312</v>
      </c>
      <c r="C52" s="146"/>
      <c r="D52" s="146" t="s">
        <v>21</v>
      </c>
      <c r="E52" s="146">
        <v>1</v>
      </c>
      <c r="F52" s="54">
        <v>0</v>
      </c>
      <c r="G52" s="147">
        <v>340200</v>
      </c>
      <c r="H52" s="54">
        <f t="shared" ref="H52:H53" si="16">F52+G52</f>
        <v>340200</v>
      </c>
      <c r="I52" s="54">
        <f t="shared" ref="I52:I53" si="17">F52*E52</f>
        <v>0</v>
      </c>
      <c r="J52" s="54">
        <f t="shared" ref="J52:J53" si="18">G52*E52</f>
        <v>340200</v>
      </c>
      <c r="K52" s="55">
        <f t="shared" ref="K52:K53" si="19">I52+J52</f>
        <v>340200</v>
      </c>
    </row>
    <row r="53" spans="1:11" s="57" customFormat="1" ht="16.149999999999999" hidden="1" customHeight="1">
      <c r="A53" s="52">
        <v>42</v>
      </c>
      <c r="B53" s="145" t="s">
        <v>22</v>
      </c>
      <c r="C53" s="146"/>
      <c r="D53" s="146" t="s">
        <v>21</v>
      </c>
      <c r="E53" s="146">
        <v>1</v>
      </c>
      <c r="F53" s="54">
        <v>0</v>
      </c>
      <c r="G53" s="147">
        <v>347490</v>
      </c>
      <c r="H53" s="54">
        <f t="shared" si="16"/>
        <v>347490</v>
      </c>
      <c r="I53" s="54">
        <f t="shared" si="17"/>
        <v>0</v>
      </c>
      <c r="J53" s="54">
        <f t="shared" si="18"/>
        <v>347490</v>
      </c>
      <c r="K53" s="55">
        <f t="shared" si="19"/>
        <v>347490</v>
      </c>
    </row>
    <row r="54" spans="1:11" s="56" customFormat="1" ht="13.5" thickBot="1">
      <c r="A54" s="103"/>
      <c r="B54" s="104"/>
      <c r="C54" s="105"/>
      <c r="D54" s="106"/>
      <c r="E54" s="107"/>
      <c r="F54" s="108"/>
      <c r="G54" s="108"/>
      <c r="H54" s="109"/>
      <c r="I54" s="110"/>
      <c r="J54" s="110"/>
      <c r="K54" s="111"/>
    </row>
    <row r="55" spans="1:11" s="56" customFormat="1" ht="14.25" thickTop="1" thickBot="1">
      <c r="A55" s="112"/>
      <c r="B55" s="113" t="s">
        <v>20</v>
      </c>
      <c r="C55" s="114"/>
      <c r="D55" s="115"/>
      <c r="E55" s="116"/>
      <c r="F55" s="117"/>
      <c r="G55" s="117"/>
      <c r="H55" s="118"/>
      <c r="I55" s="119">
        <f>SUM(I11:I54)</f>
        <v>7948345.2000000002</v>
      </c>
      <c r="J55" s="119">
        <f>SUM(J11:J54)</f>
        <v>4958514.95</v>
      </c>
      <c r="K55" s="120">
        <f>SUM(K11:K54)</f>
        <v>12906860.149999999</v>
      </c>
    </row>
    <row r="56" spans="1:11" s="56" customFormat="1">
      <c r="A56" s="74"/>
      <c r="C56" s="122"/>
    </row>
  </sheetData>
  <autoFilter ref="A7:K53">
    <filterColumn colId="1">
      <filters>
        <filter val="Труба бесшовная горячедеформированная 76х3,0_x000a_из коррозионно-стойкой высоколегированной стали марки 03Х17Н14М3"/>
        <filter val="Труба бесшовная горячедеформированная 89х3,0_x000a_из коррозионно-стойкой высоколегированной стали марки 03Х17Н14М3"/>
        <filter val="Труба полиэтиленовая напорная ПЭ100 SDR11 Ø110х10"/>
        <filter val="Труба ППР для холодной воды (SDR11) PN10 25×2,3"/>
        <filter val="Труба ППР для холодной воды (SDR11) PN10 32×2,3"/>
        <filter val="Труба ППР для холодной воды(SDR11) PN10 20x1,9"/>
        <filter val="Труба ППР раструбная DN110 мм S16"/>
        <filter val="Труба стальная электросварная Ø108х4,0"/>
        <filter val="Труба стальная электросварная Ø57х3,0"/>
      </filters>
    </filterColumn>
  </autoFilter>
  <mergeCells count="2">
    <mergeCell ref="A4:K4"/>
    <mergeCell ref="A5:K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92D050"/>
  </sheetPr>
  <dimension ref="A1:K31"/>
  <sheetViews>
    <sheetView zoomScale="80" zoomScaleNormal="80" workbookViewId="0">
      <selection activeCell="A7" sqref="A7:K10"/>
    </sheetView>
  </sheetViews>
  <sheetFormatPr defaultColWidth="9.140625" defaultRowHeight="12.75"/>
  <cols>
    <col min="1" max="1" width="4.140625" style="32" customWidth="1"/>
    <col min="2" max="2" width="50.28515625" customWidth="1"/>
    <col min="3" max="3" width="14" style="51" customWidth="1"/>
    <col min="4" max="4" width="7.7109375" customWidth="1"/>
    <col min="5" max="5" width="7.140625" customWidth="1"/>
    <col min="6" max="6" width="11.7109375" customWidth="1"/>
    <col min="7" max="7" width="9.42578125" customWidth="1"/>
    <col min="8" max="8" width="11.85546875" customWidth="1"/>
    <col min="9" max="9" width="11.7109375" customWidth="1"/>
    <col min="10" max="10" width="11" customWidth="1"/>
    <col min="11" max="11" width="11.7109375" customWidth="1"/>
  </cols>
  <sheetData>
    <row r="1" spans="1:11" ht="20.25">
      <c r="A1" s="9" t="s">
        <v>150</v>
      </c>
      <c r="B1" s="1"/>
      <c r="C1" s="1"/>
      <c r="D1" s="1"/>
      <c r="E1" s="1"/>
      <c r="F1" s="1"/>
      <c r="G1" s="1"/>
      <c r="H1" s="1"/>
      <c r="I1" s="10"/>
      <c r="J1" s="1"/>
      <c r="K1" s="1"/>
    </row>
    <row r="2" spans="1:11" ht="15.75">
      <c r="A2" s="11"/>
      <c r="B2" s="2"/>
      <c r="C2" s="1"/>
      <c r="D2" s="1"/>
      <c r="E2" s="1"/>
      <c r="F2" s="1"/>
      <c r="G2" s="1"/>
      <c r="H2" s="1"/>
      <c r="I2" s="10"/>
      <c r="J2" s="1"/>
      <c r="K2" s="1"/>
    </row>
    <row r="3" spans="1:11" s="13" customFormat="1" ht="19.5" collapsed="1">
      <c r="A3" s="3" t="s">
        <v>19</v>
      </c>
      <c r="B3" s="3"/>
      <c r="C3" s="3"/>
      <c r="D3" s="4"/>
      <c r="E3" s="4"/>
      <c r="F3" s="4"/>
      <c r="G3" s="4"/>
      <c r="H3" s="4"/>
      <c r="I3" s="12"/>
      <c r="J3" s="4"/>
      <c r="K3" s="4"/>
    </row>
    <row r="4" spans="1:11" s="14" customFormat="1" ht="30" customHeight="1">
      <c r="A4" s="174" t="s">
        <v>187</v>
      </c>
      <c r="B4" s="175"/>
      <c r="C4" s="175"/>
      <c r="D4" s="175"/>
      <c r="E4" s="175"/>
      <c r="F4" s="175"/>
      <c r="G4" s="175"/>
      <c r="H4" s="175"/>
      <c r="I4" s="175"/>
      <c r="J4" s="175"/>
      <c r="K4" s="175"/>
    </row>
    <row r="5" spans="1:11" s="14" customFormat="1" ht="48" customHeight="1">
      <c r="A5" s="176" t="s">
        <v>151</v>
      </c>
      <c r="B5" s="177"/>
      <c r="C5" s="177"/>
      <c r="D5" s="177"/>
      <c r="E5" s="177"/>
      <c r="F5" s="177"/>
      <c r="G5" s="177"/>
      <c r="H5" s="177"/>
      <c r="I5" s="177"/>
      <c r="J5" s="177"/>
      <c r="K5" s="177"/>
    </row>
    <row r="6" spans="1:11" s="13" customFormat="1" ht="16.5" thickBot="1">
      <c r="A6" s="15"/>
      <c r="B6" s="4"/>
      <c r="C6" s="32"/>
      <c r="D6" s="4"/>
      <c r="E6" s="4"/>
      <c r="F6" s="4"/>
      <c r="G6" s="4"/>
      <c r="H6" s="4"/>
      <c r="I6" s="12"/>
      <c r="J6" s="4"/>
      <c r="K6" s="4"/>
    </row>
    <row r="7" spans="1:11" ht="13.5">
      <c r="A7" s="16" t="s">
        <v>0</v>
      </c>
      <c r="B7" s="5" t="s">
        <v>0</v>
      </c>
      <c r="C7" s="5"/>
      <c r="D7" s="17"/>
      <c r="E7" s="17"/>
      <c r="F7" s="18" t="s">
        <v>1</v>
      </c>
      <c r="G7" s="19"/>
      <c r="H7" s="19"/>
      <c r="I7" s="20" t="s">
        <v>2</v>
      </c>
      <c r="J7" s="19"/>
      <c r="K7" s="21" t="s">
        <v>3</v>
      </c>
    </row>
    <row r="8" spans="1:11" ht="13.5" hidden="1">
      <c r="A8" s="22" t="s">
        <v>4</v>
      </c>
      <c r="B8" s="6" t="s">
        <v>0</v>
      </c>
      <c r="C8" s="33"/>
      <c r="D8" s="23" t="s">
        <v>5</v>
      </c>
      <c r="E8" s="23" t="s">
        <v>6</v>
      </c>
      <c r="F8" s="24" t="s">
        <v>7</v>
      </c>
      <c r="G8" s="25" t="s">
        <v>8</v>
      </c>
      <c r="H8" s="24" t="s">
        <v>9</v>
      </c>
      <c r="I8" s="24" t="s">
        <v>7</v>
      </c>
      <c r="J8" s="25" t="s">
        <v>8</v>
      </c>
      <c r="K8" s="26"/>
    </row>
    <row r="9" spans="1:11" ht="13.5" hidden="1">
      <c r="A9" s="27" t="s">
        <v>10</v>
      </c>
      <c r="B9" s="7" t="s">
        <v>11</v>
      </c>
      <c r="C9" s="7"/>
      <c r="D9" s="23" t="s">
        <v>12</v>
      </c>
      <c r="E9" s="23" t="s">
        <v>13</v>
      </c>
      <c r="F9" s="28"/>
      <c r="G9" s="28"/>
      <c r="H9" s="29" t="s">
        <v>14</v>
      </c>
      <c r="I9" s="29" t="s">
        <v>15</v>
      </c>
      <c r="J9" s="30" t="s">
        <v>16</v>
      </c>
      <c r="K9" s="31" t="s">
        <v>17</v>
      </c>
    </row>
    <row r="10" spans="1:11" hidden="1">
      <c r="A10" s="35">
        <v>1</v>
      </c>
      <c r="B10" s="34">
        <v>2</v>
      </c>
      <c r="C10" s="34"/>
      <c r="D10" s="36">
        <v>3</v>
      </c>
      <c r="E10" s="36">
        <v>4</v>
      </c>
      <c r="F10" s="36">
        <v>5</v>
      </c>
      <c r="G10" s="36">
        <v>6</v>
      </c>
      <c r="H10" s="36">
        <v>7</v>
      </c>
      <c r="I10" s="36">
        <v>8</v>
      </c>
      <c r="J10" s="36">
        <v>9</v>
      </c>
      <c r="K10" s="37">
        <v>10</v>
      </c>
    </row>
    <row r="11" spans="1:11" hidden="1">
      <c r="A11" s="38"/>
      <c r="B11" s="39" t="s">
        <v>54</v>
      </c>
      <c r="C11" s="39"/>
      <c r="D11" s="40"/>
      <c r="E11" s="40"/>
      <c r="F11" s="40"/>
      <c r="G11" s="40"/>
      <c r="H11" s="40"/>
      <c r="I11" s="40"/>
      <c r="J11" s="40"/>
      <c r="K11" s="41"/>
    </row>
    <row r="12" spans="1:11" s="56" customFormat="1" ht="42.75" hidden="1" customHeight="1">
      <c r="A12" s="52">
        <v>1</v>
      </c>
      <c r="B12" s="133" t="s">
        <v>55</v>
      </c>
      <c r="C12" s="53" t="s">
        <v>147</v>
      </c>
      <c r="D12" s="53" t="s">
        <v>23</v>
      </c>
      <c r="E12" s="53">
        <v>7</v>
      </c>
      <c r="F12" s="54">
        <v>15031</v>
      </c>
      <c r="G12" s="54">
        <v>7966.43</v>
      </c>
      <c r="H12" s="54">
        <f t="shared" ref="H12:H23" si="0">F12+G12</f>
        <v>22997.43</v>
      </c>
      <c r="I12" s="54">
        <f t="shared" ref="I12:I23" si="1">F12*E12</f>
        <v>105217</v>
      </c>
      <c r="J12" s="54">
        <f t="shared" ref="J12:J23" si="2">G12*E12</f>
        <v>55765.01</v>
      </c>
      <c r="K12" s="55">
        <f t="shared" ref="K12:K21" si="3">I12+J12</f>
        <v>160982.01</v>
      </c>
    </row>
    <row r="13" spans="1:11" s="56" customFormat="1" ht="16.149999999999999" hidden="1" customHeight="1">
      <c r="A13" s="52">
        <v>2</v>
      </c>
      <c r="B13" s="133" t="s">
        <v>56</v>
      </c>
      <c r="C13" s="53"/>
      <c r="D13" s="53" t="s">
        <v>28</v>
      </c>
      <c r="E13" s="53">
        <v>6</v>
      </c>
      <c r="F13" s="54"/>
      <c r="G13" s="54"/>
      <c r="H13" s="54"/>
      <c r="I13" s="54"/>
      <c r="J13" s="54"/>
      <c r="K13" s="55"/>
    </row>
    <row r="14" spans="1:11" s="56" customFormat="1" ht="16.149999999999999" hidden="1" customHeight="1">
      <c r="A14" s="52">
        <v>3</v>
      </c>
      <c r="B14" s="133" t="s">
        <v>164</v>
      </c>
      <c r="C14" s="53"/>
      <c r="D14" s="53" t="s">
        <v>18</v>
      </c>
      <c r="E14" s="53">
        <v>6</v>
      </c>
      <c r="F14" s="54">
        <v>6453</v>
      </c>
      <c r="G14" s="54">
        <v>2774.79</v>
      </c>
      <c r="H14" s="54">
        <f t="shared" si="0"/>
        <v>9227.7900000000009</v>
      </c>
      <c r="I14" s="54">
        <f t="shared" si="1"/>
        <v>38718</v>
      </c>
      <c r="J14" s="54">
        <f t="shared" si="2"/>
        <v>16648.739999999998</v>
      </c>
      <c r="K14" s="55">
        <f t="shared" si="3"/>
        <v>55366.74</v>
      </c>
    </row>
    <row r="15" spans="1:11" s="56" customFormat="1" ht="16.149999999999999" hidden="1" customHeight="1">
      <c r="A15" s="52">
        <v>4</v>
      </c>
      <c r="B15" s="133" t="s">
        <v>165</v>
      </c>
      <c r="C15" s="53"/>
      <c r="D15" s="53" t="s">
        <v>23</v>
      </c>
      <c r="E15" s="53">
        <v>6</v>
      </c>
      <c r="F15" s="54">
        <v>301</v>
      </c>
      <c r="G15" s="54">
        <v>450</v>
      </c>
      <c r="H15" s="54">
        <f t="shared" si="0"/>
        <v>751</v>
      </c>
      <c r="I15" s="54">
        <f t="shared" si="1"/>
        <v>1806</v>
      </c>
      <c r="J15" s="54">
        <f t="shared" si="2"/>
        <v>2700</v>
      </c>
      <c r="K15" s="55">
        <f t="shared" si="3"/>
        <v>4506</v>
      </c>
    </row>
    <row r="16" spans="1:11" s="56" customFormat="1" ht="16.149999999999999" hidden="1" customHeight="1">
      <c r="A16" s="52">
        <v>5</v>
      </c>
      <c r="B16" s="137" t="s">
        <v>166</v>
      </c>
      <c r="C16" s="53"/>
      <c r="D16" s="53" t="s">
        <v>23</v>
      </c>
      <c r="E16" s="53">
        <v>12</v>
      </c>
      <c r="F16" s="54"/>
      <c r="G16" s="54"/>
      <c r="H16" s="54"/>
      <c r="I16" s="54"/>
      <c r="J16" s="54"/>
      <c r="K16" s="55"/>
    </row>
    <row r="17" spans="1:11" s="56" customFormat="1" ht="28.9" hidden="1" customHeight="1">
      <c r="A17" s="52">
        <v>6</v>
      </c>
      <c r="B17" s="138" t="s">
        <v>134</v>
      </c>
      <c r="C17" s="53"/>
      <c r="D17" s="53" t="s">
        <v>23</v>
      </c>
      <c r="E17" s="53">
        <v>6</v>
      </c>
      <c r="F17" s="54">
        <v>6547</v>
      </c>
      <c r="G17" s="54">
        <v>2291</v>
      </c>
      <c r="H17" s="54">
        <f t="shared" si="0"/>
        <v>8838</v>
      </c>
      <c r="I17" s="54">
        <f t="shared" si="1"/>
        <v>39282</v>
      </c>
      <c r="J17" s="54">
        <f t="shared" si="2"/>
        <v>13746</v>
      </c>
      <c r="K17" s="55">
        <f t="shared" si="3"/>
        <v>53028</v>
      </c>
    </row>
    <row r="18" spans="1:11" s="56" customFormat="1" ht="28.5" hidden="1" customHeight="1">
      <c r="A18" s="52">
        <v>7</v>
      </c>
      <c r="B18" s="133" t="s">
        <v>60</v>
      </c>
      <c r="C18" s="53"/>
      <c r="D18" s="53" t="s">
        <v>23</v>
      </c>
      <c r="E18" s="53">
        <v>6</v>
      </c>
      <c r="F18" s="54">
        <v>9601</v>
      </c>
      <c r="G18" s="54">
        <v>4128</v>
      </c>
      <c r="H18" s="54">
        <f t="shared" si="0"/>
        <v>13729</v>
      </c>
      <c r="I18" s="54">
        <f t="shared" si="1"/>
        <v>57606</v>
      </c>
      <c r="J18" s="54">
        <f t="shared" si="2"/>
        <v>24768</v>
      </c>
      <c r="K18" s="55">
        <f t="shared" si="3"/>
        <v>82374</v>
      </c>
    </row>
    <row r="19" spans="1:11" s="56" customFormat="1" ht="27.6" hidden="1" customHeight="1">
      <c r="A19" s="52">
        <v>8</v>
      </c>
      <c r="B19" s="133" t="s">
        <v>61</v>
      </c>
      <c r="C19" s="53"/>
      <c r="D19" s="53" t="s">
        <v>23</v>
      </c>
      <c r="E19" s="53">
        <v>12</v>
      </c>
      <c r="F19" s="54">
        <v>1526</v>
      </c>
      <c r="G19" s="54">
        <v>600</v>
      </c>
      <c r="H19" s="54">
        <f t="shared" si="0"/>
        <v>2126</v>
      </c>
      <c r="I19" s="54">
        <f t="shared" si="1"/>
        <v>18312</v>
      </c>
      <c r="J19" s="54">
        <f t="shared" si="2"/>
        <v>7200</v>
      </c>
      <c r="K19" s="55">
        <f t="shared" si="3"/>
        <v>25512</v>
      </c>
    </row>
    <row r="20" spans="1:11" s="56" customFormat="1" ht="41.45" customHeight="1">
      <c r="A20" s="52">
        <v>9</v>
      </c>
      <c r="B20" s="133" t="s">
        <v>122</v>
      </c>
      <c r="C20" s="53"/>
      <c r="D20" s="53" t="s">
        <v>26</v>
      </c>
      <c r="E20" s="53">
        <v>170</v>
      </c>
      <c r="F20" s="54">
        <v>9326</v>
      </c>
      <c r="G20" s="54">
        <v>5197</v>
      </c>
      <c r="H20" s="54">
        <f t="shared" si="0"/>
        <v>14523</v>
      </c>
      <c r="I20" s="54">
        <f t="shared" si="1"/>
        <v>1585420</v>
      </c>
      <c r="J20" s="54">
        <f t="shared" si="2"/>
        <v>883490</v>
      </c>
      <c r="K20" s="55">
        <f t="shared" si="3"/>
        <v>2468910</v>
      </c>
    </row>
    <row r="21" spans="1:11" s="56" customFormat="1" ht="15.75" hidden="1" customHeight="1">
      <c r="A21" s="52">
        <v>10</v>
      </c>
      <c r="B21" s="139" t="s">
        <v>137</v>
      </c>
      <c r="C21" s="140"/>
      <c r="D21" s="141" t="s">
        <v>21</v>
      </c>
      <c r="E21" s="141">
        <v>1</v>
      </c>
      <c r="F21" s="54">
        <v>126834</v>
      </c>
      <c r="G21" s="54">
        <v>101467.20000000001</v>
      </c>
      <c r="H21" s="54">
        <f t="shared" si="0"/>
        <v>228301.2</v>
      </c>
      <c r="I21" s="54">
        <f t="shared" si="1"/>
        <v>126834</v>
      </c>
      <c r="J21" s="54">
        <f t="shared" si="2"/>
        <v>101467.20000000001</v>
      </c>
      <c r="K21" s="55">
        <f t="shared" si="3"/>
        <v>228301.2</v>
      </c>
    </row>
    <row r="22" spans="1:11" s="56" customFormat="1" ht="17.25" hidden="1" customHeight="1">
      <c r="A22" s="52">
        <v>11</v>
      </c>
      <c r="B22" s="139" t="s">
        <v>136</v>
      </c>
      <c r="C22" s="140"/>
      <c r="D22" s="141" t="s">
        <v>135</v>
      </c>
      <c r="E22" s="141">
        <v>1</v>
      </c>
      <c r="F22" s="54">
        <v>158542</v>
      </c>
      <c r="G22" s="54">
        <v>0</v>
      </c>
      <c r="H22" s="54">
        <f t="shared" si="0"/>
        <v>158542</v>
      </c>
      <c r="I22" s="54">
        <f t="shared" si="1"/>
        <v>158542</v>
      </c>
      <c r="J22" s="54">
        <f t="shared" si="2"/>
        <v>0</v>
      </c>
      <c r="K22" s="55">
        <f>I22+J22</f>
        <v>158542</v>
      </c>
    </row>
    <row r="23" spans="1:11" s="155" customFormat="1" ht="15.75" hidden="1" customHeight="1">
      <c r="A23" s="52">
        <v>12</v>
      </c>
      <c r="B23" s="134" t="s">
        <v>163</v>
      </c>
      <c r="C23" s="53"/>
      <c r="D23" s="53" t="s">
        <v>23</v>
      </c>
      <c r="E23" s="53">
        <v>2</v>
      </c>
      <c r="F23" s="54">
        <v>1043</v>
      </c>
      <c r="G23" s="54">
        <v>1250</v>
      </c>
      <c r="H23" s="54">
        <f t="shared" si="0"/>
        <v>2293</v>
      </c>
      <c r="I23" s="54">
        <f t="shared" si="1"/>
        <v>2086</v>
      </c>
      <c r="J23" s="54">
        <f t="shared" si="2"/>
        <v>2500</v>
      </c>
      <c r="K23" s="55">
        <f t="shared" ref="K23" si="4">I23+J23</f>
        <v>4586</v>
      </c>
    </row>
    <row r="24" spans="1:11" s="56" customFormat="1" hidden="1">
      <c r="A24" s="52">
        <v>13</v>
      </c>
      <c r="B24" s="143"/>
      <c r="C24" s="53"/>
      <c r="D24" s="53"/>
      <c r="E24" s="53"/>
      <c r="F24" s="54"/>
      <c r="G24" s="54"/>
      <c r="H24" s="54"/>
      <c r="I24" s="54"/>
      <c r="J24" s="54"/>
      <c r="K24" s="55"/>
    </row>
    <row r="25" spans="1:11" s="57" customFormat="1" ht="16.149999999999999" hidden="1" customHeight="1">
      <c r="A25" s="52">
        <v>14</v>
      </c>
      <c r="B25" s="145" t="s">
        <v>312</v>
      </c>
      <c r="C25" s="146"/>
      <c r="D25" s="146" t="s">
        <v>21</v>
      </c>
      <c r="E25" s="146">
        <v>1</v>
      </c>
      <c r="F25" s="54">
        <v>0</v>
      </c>
      <c r="G25" s="147">
        <v>170100</v>
      </c>
      <c r="H25" s="54">
        <f t="shared" ref="H25:H26" si="5">F25+G25</f>
        <v>170100</v>
      </c>
      <c r="I25" s="54">
        <f t="shared" ref="I25:I26" si="6">F25*E25</f>
        <v>0</v>
      </c>
      <c r="J25" s="54">
        <f t="shared" ref="J25:J26" si="7">G25*E25</f>
        <v>170100</v>
      </c>
      <c r="K25" s="55">
        <f t="shared" ref="K25:K26" si="8">I25+J25</f>
        <v>170100</v>
      </c>
    </row>
    <row r="26" spans="1:11" s="57" customFormat="1" ht="16.149999999999999" hidden="1" customHeight="1">
      <c r="A26" s="52">
        <v>15</v>
      </c>
      <c r="B26" s="145" t="s">
        <v>22</v>
      </c>
      <c r="C26" s="146"/>
      <c r="D26" s="146" t="s">
        <v>21</v>
      </c>
      <c r="E26" s="146">
        <v>1</v>
      </c>
      <c r="F26" s="54">
        <v>0</v>
      </c>
      <c r="G26" s="147">
        <v>315900</v>
      </c>
      <c r="H26" s="54">
        <f t="shared" si="5"/>
        <v>315900</v>
      </c>
      <c r="I26" s="54">
        <f t="shared" si="6"/>
        <v>0</v>
      </c>
      <c r="J26" s="54">
        <f t="shared" si="7"/>
        <v>315900</v>
      </c>
      <c r="K26" s="55">
        <f t="shared" si="8"/>
        <v>315900</v>
      </c>
    </row>
    <row r="27" spans="1:11" s="56" customFormat="1" ht="13.5" thickBot="1">
      <c r="A27" s="103"/>
      <c r="B27" s="104"/>
      <c r="C27" s="105"/>
      <c r="D27" s="106"/>
      <c r="E27" s="107"/>
      <c r="F27" s="108"/>
      <c r="G27" s="108"/>
      <c r="H27" s="109"/>
      <c r="I27" s="110"/>
      <c r="J27" s="110"/>
      <c r="K27" s="111"/>
    </row>
    <row r="28" spans="1:11" s="56" customFormat="1" ht="14.25" thickTop="1" thickBot="1">
      <c r="A28" s="112"/>
      <c r="B28" s="113" t="s">
        <v>20</v>
      </c>
      <c r="C28" s="114"/>
      <c r="D28" s="115"/>
      <c r="E28" s="116"/>
      <c r="F28" s="117"/>
      <c r="G28" s="117"/>
      <c r="H28" s="118"/>
      <c r="I28" s="120">
        <f>SUM(I12:I27)</f>
        <v>2133823</v>
      </c>
      <c r="J28" s="120">
        <f>SUM(J12:J27)</f>
        <v>1594284.95</v>
      </c>
      <c r="K28" s="120">
        <f>SUM(K12:K27)</f>
        <v>3728107.95</v>
      </c>
    </row>
    <row r="29" spans="1:11" s="56" customFormat="1">
      <c r="A29" s="74"/>
      <c r="C29" s="122"/>
    </row>
    <row r="30" spans="1:11" s="56" customFormat="1">
      <c r="A30" s="74"/>
      <c r="C30" s="122"/>
    </row>
    <row r="31" spans="1:11" s="56" customFormat="1">
      <c r="A31" s="74"/>
      <c r="C31" s="122"/>
    </row>
  </sheetData>
  <autoFilter ref="A7:K26">
    <filterColumn colId="1">
      <filters>
        <filter val="Труба бесшовная горячедеформированная 76х3,0_x000a_из коррозионно-стойкой высоколегированной стали марки 03Х17Н14М3"/>
      </filters>
    </filterColumn>
  </autoFilter>
  <mergeCells count="2">
    <mergeCell ref="A4:K4"/>
    <mergeCell ref="A5:K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92D050"/>
  </sheetPr>
  <dimension ref="A1:K30"/>
  <sheetViews>
    <sheetView zoomScale="80" zoomScaleNormal="80" workbookViewId="0">
      <selection activeCell="A7" sqref="A7:K10"/>
    </sheetView>
  </sheetViews>
  <sheetFormatPr defaultColWidth="9.140625" defaultRowHeight="12.75"/>
  <cols>
    <col min="1" max="1" width="4.140625" style="32" customWidth="1"/>
    <col min="2" max="2" width="50.28515625" customWidth="1"/>
    <col min="3" max="3" width="14" style="51" customWidth="1"/>
    <col min="4" max="4" width="7.7109375" customWidth="1"/>
    <col min="5" max="5" width="7.140625" customWidth="1"/>
    <col min="6" max="6" width="11.7109375" customWidth="1"/>
    <col min="7" max="7" width="9.42578125" customWidth="1"/>
    <col min="8" max="8" width="11.85546875" customWidth="1"/>
    <col min="9" max="9" width="11.7109375" customWidth="1"/>
    <col min="10" max="10" width="11" customWidth="1"/>
    <col min="11" max="11" width="11.7109375" customWidth="1"/>
  </cols>
  <sheetData>
    <row r="1" spans="1:11" s="56" customFormat="1" ht="20.25">
      <c r="A1" s="65" t="s">
        <v>150</v>
      </c>
      <c r="B1" s="60"/>
      <c r="C1" s="60"/>
      <c r="D1" s="60"/>
      <c r="E1" s="60"/>
      <c r="F1" s="60"/>
      <c r="G1" s="60"/>
      <c r="H1" s="60"/>
      <c r="I1" s="66"/>
      <c r="J1" s="60"/>
      <c r="K1" s="60"/>
    </row>
    <row r="2" spans="1:11" s="56" customFormat="1" ht="15.75">
      <c r="A2" s="67"/>
      <c r="B2" s="68"/>
      <c r="C2" s="60"/>
      <c r="D2" s="60"/>
      <c r="E2" s="60"/>
      <c r="F2" s="60"/>
      <c r="G2" s="60"/>
      <c r="H2" s="60"/>
      <c r="I2" s="66"/>
      <c r="J2" s="60"/>
      <c r="K2" s="60"/>
    </row>
    <row r="3" spans="1:11" s="57" customFormat="1" ht="19.5" collapsed="1">
      <c r="A3" s="69" t="s">
        <v>19</v>
      </c>
      <c r="B3" s="69"/>
      <c r="C3" s="69"/>
      <c r="D3" s="70"/>
      <c r="E3" s="70"/>
      <c r="F3" s="70"/>
      <c r="G3" s="70"/>
      <c r="H3" s="70"/>
      <c r="I3" s="71"/>
      <c r="J3" s="70"/>
      <c r="K3" s="70"/>
    </row>
    <row r="4" spans="1:11" s="72" customFormat="1" ht="30" customHeight="1">
      <c r="A4" s="178" t="s">
        <v>188</v>
      </c>
      <c r="B4" s="179"/>
      <c r="C4" s="179"/>
      <c r="D4" s="179"/>
      <c r="E4" s="179"/>
      <c r="F4" s="179"/>
      <c r="G4" s="179"/>
      <c r="H4" s="179"/>
      <c r="I4" s="179"/>
      <c r="J4" s="179"/>
      <c r="K4" s="179"/>
    </row>
    <row r="5" spans="1:11" s="72" customFormat="1" ht="48" customHeight="1">
      <c r="A5" s="180" t="s">
        <v>151</v>
      </c>
      <c r="B5" s="181"/>
      <c r="C5" s="181"/>
      <c r="D5" s="181"/>
      <c r="E5" s="181"/>
      <c r="F5" s="181"/>
      <c r="G5" s="181"/>
      <c r="H5" s="181"/>
      <c r="I5" s="181"/>
      <c r="J5" s="181"/>
      <c r="K5" s="181"/>
    </row>
    <row r="6" spans="1:11" s="57" customFormat="1" ht="16.5" thickBot="1">
      <c r="A6" s="73"/>
      <c r="B6" s="70"/>
      <c r="C6" s="74"/>
      <c r="D6" s="70"/>
      <c r="E6" s="70"/>
      <c r="F6" s="70"/>
      <c r="G6" s="70"/>
      <c r="H6" s="70"/>
      <c r="I6" s="71"/>
      <c r="J6" s="70"/>
      <c r="K6" s="70"/>
    </row>
    <row r="7" spans="1:11" s="56" customFormat="1" ht="13.5">
      <c r="A7" s="75" t="s">
        <v>0</v>
      </c>
      <c r="B7" s="76" t="s">
        <v>0</v>
      </c>
      <c r="C7" s="76"/>
      <c r="D7" s="77"/>
      <c r="E7" s="77"/>
      <c r="F7" s="78" t="s">
        <v>1</v>
      </c>
      <c r="G7" s="79"/>
      <c r="H7" s="79"/>
      <c r="I7" s="80" t="s">
        <v>2</v>
      </c>
      <c r="J7" s="79"/>
      <c r="K7" s="81" t="s">
        <v>3</v>
      </c>
    </row>
    <row r="8" spans="1:11" s="56" customFormat="1" ht="13.5" hidden="1">
      <c r="A8" s="82" t="s">
        <v>4</v>
      </c>
      <c r="B8" s="83" t="s">
        <v>0</v>
      </c>
      <c r="C8" s="84"/>
      <c r="D8" s="85" t="s">
        <v>5</v>
      </c>
      <c r="E8" s="85" t="s">
        <v>6</v>
      </c>
      <c r="F8" s="86" t="s">
        <v>7</v>
      </c>
      <c r="G8" s="87" t="s">
        <v>8</v>
      </c>
      <c r="H8" s="86" t="s">
        <v>9</v>
      </c>
      <c r="I8" s="86" t="s">
        <v>7</v>
      </c>
      <c r="J8" s="87" t="s">
        <v>8</v>
      </c>
      <c r="K8" s="88"/>
    </row>
    <row r="9" spans="1:11" s="56" customFormat="1" ht="13.5" hidden="1">
      <c r="A9" s="89" t="s">
        <v>10</v>
      </c>
      <c r="B9" s="90" t="s">
        <v>11</v>
      </c>
      <c r="C9" s="90"/>
      <c r="D9" s="85" t="s">
        <v>12</v>
      </c>
      <c r="E9" s="85" t="s">
        <v>13</v>
      </c>
      <c r="F9" s="91"/>
      <c r="G9" s="91"/>
      <c r="H9" s="92" t="s">
        <v>14</v>
      </c>
      <c r="I9" s="92" t="s">
        <v>15</v>
      </c>
      <c r="J9" s="93" t="s">
        <v>16</v>
      </c>
      <c r="K9" s="94" t="s">
        <v>17</v>
      </c>
    </row>
    <row r="10" spans="1:11" s="56" customFormat="1" hidden="1">
      <c r="A10" s="95">
        <v>1</v>
      </c>
      <c r="B10" s="96">
        <v>2</v>
      </c>
      <c r="C10" s="96"/>
      <c r="D10" s="97">
        <v>3</v>
      </c>
      <c r="E10" s="97">
        <v>4</v>
      </c>
      <c r="F10" s="97">
        <v>5</v>
      </c>
      <c r="G10" s="97">
        <v>6</v>
      </c>
      <c r="H10" s="97">
        <v>7</v>
      </c>
      <c r="I10" s="97">
        <v>8</v>
      </c>
      <c r="J10" s="97">
        <v>9</v>
      </c>
      <c r="K10" s="98">
        <v>10</v>
      </c>
    </row>
    <row r="11" spans="1:11" s="56" customFormat="1" hidden="1">
      <c r="A11" s="99"/>
      <c r="B11" s="100" t="s">
        <v>54</v>
      </c>
      <c r="C11" s="100"/>
      <c r="D11" s="101"/>
      <c r="E11" s="101"/>
      <c r="F11" s="101"/>
      <c r="G11" s="101"/>
      <c r="H11" s="101"/>
      <c r="I11" s="101"/>
      <c r="J11" s="101"/>
      <c r="K11" s="102"/>
    </row>
    <row r="12" spans="1:11" s="56" customFormat="1" ht="42.75" hidden="1" customHeight="1">
      <c r="A12" s="52">
        <v>1</v>
      </c>
      <c r="B12" s="133" t="s">
        <v>55</v>
      </c>
      <c r="C12" s="53" t="s">
        <v>147</v>
      </c>
      <c r="D12" s="53" t="s">
        <v>23</v>
      </c>
      <c r="E12" s="53">
        <v>7</v>
      </c>
      <c r="F12" s="54">
        <v>16104</v>
      </c>
      <c r="G12" s="54">
        <v>8535.1200000000008</v>
      </c>
      <c r="H12" s="54">
        <f t="shared" ref="H12:H25" si="0">F12+G12</f>
        <v>24639.120000000003</v>
      </c>
      <c r="I12" s="54">
        <f t="shared" ref="I12:I25" si="1">F12*E12</f>
        <v>112728</v>
      </c>
      <c r="J12" s="54">
        <f t="shared" ref="J12:J25" si="2">G12*E12</f>
        <v>59745.840000000004</v>
      </c>
      <c r="K12" s="55">
        <f t="shared" ref="K12:K22" si="3">I12+J12</f>
        <v>172473.84</v>
      </c>
    </row>
    <row r="13" spans="1:11" s="57" customFormat="1" ht="16.5" hidden="1" customHeight="1">
      <c r="A13" s="52">
        <v>2</v>
      </c>
      <c r="B13" s="135" t="s">
        <v>155</v>
      </c>
      <c r="C13" s="136"/>
      <c r="D13" s="136" t="s">
        <v>23</v>
      </c>
      <c r="E13" s="136">
        <v>2</v>
      </c>
      <c r="F13" s="54">
        <v>5702</v>
      </c>
      <c r="G13" s="54">
        <v>2250</v>
      </c>
      <c r="H13" s="54">
        <f t="shared" si="0"/>
        <v>7952</v>
      </c>
      <c r="I13" s="54">
        <f t="shared" si="1"/>
        <v>11404</v>
      </c>
      <c r="J13" s="54">
        <f t="shared" si="2"/>
        <v>4500</v>
      </c>
      <c r="K13" s="55">
        <f t="shared" si="3"/>
        <v>15904</v>
      </c>
    </row>
    <row r="14" spans="1:11" s="56" customFormat="1" ht="16.149999999999999" hidden="1" customHeight="1">
      <c r="A14" s="52">
        <v>3</v>
      </c>
      <c r="B14" s="133" t="s">
        <v>56</v>
      </c>
      <c r="C14" s="53"/>
      <c r="D14" s="53" t="s">
        <v>28</v>
      </c>
      <c r="E14" s="53">
        <v>6</v>
      </c>
      <c r="F14" s="54"/>
      <c r="G14" s="54"/>
      <c r="H14" s="54"/>
      <c r="I14" s="54"/>
      <c r="J14" s="54"/>
      <c r="K14" s="55"/>
    </row>
    <row r="15" spans="1:11" s="56" customFormat="1" ht="16.149999999999999" hidden="1" customHeight="1">
      <c r="A15" s="52">
        <v>4</v>
      </c>
      <c r="B15" s="133" t="s">
        <v>164</v>
      </c>
      <c r="C15" s="53"/>
      <c r="D15" s="53" t="s">
        <v>18</v>
      </c>
      <c r="E15" s="53">
        <v>6</v>
      </c>
      <c r="F15" s="54">
        <v>6914</v>
      </c>
      <c r="G15" s="54">
        <v>2973.02</v>
      </c>
      <c r="H15" s="54">
        <f t="shared" si="0"/>
        <v>9887.02</v>
      </c>
      <c r="I15" s="54">
        <f t="shared" si="1"/>
        <v>41484</v>
      </c>
      <c r="J15" s="54">
        <f t="shared" si="2"/>
        <v>17838.12</v>
      </c>
      <c r="K15" s="55">
        <f t="shared" si="3"/>
        <v>59322.119999999995</v>
      </c>
    </row>
    <row r="16" spans="1:11" s="56" customFormat="1" ht="16.149999999999999" hidden="1" customHeight="1">
      <c r="A16" s="52">
        <v>5</v>
      </c>
      <c r="B16" s="133" t="s">
        <v>165</v>
      </c>
      <c r="C16" s="53"/>
      <c r="D16" s="53" t="s">
        <v>23</v>
      </c>
      <c r="E16" s="53">
        <v>6</v>
      </c>
      <c r="F16" s="54">
        <v>322</v>
      </c>
      <c r="G16" s="54">
        <v>450</v>
      </c>
      <c r="H16" s="54">
        <f t="shared" si="0"/>
        <v>772</v>
      </c>
      <c r="I16" s="54">
        <f t="shared" si="1"/>
        <v>1932</v>
      </c>
      <c r="J16" s="54">
        <f t="shared" si="2"/>
        <v>2700</v>
      </c>
      <c r="K16" s="55">
        <f t="shared" si="3"/>
        <v>4632</v>
      </c>
    </row>
    <row r="17" spans="1:11" s="56" customFormat="1" ht="16.149999999999999" hidden="1" customHeight="1">
      <c r="A17" s="52">
        <v>6</v>
      </c>
      <c r="B17" s="137" t="s">
        <v>166</v>
      </c>
      <c r="C17" s="53"/>
      <c r="D17" s="53" t="s">
        <v>23</v>
      </c>
      <c r="E17" s="53">
        <v>12</v>
      </c>
      <c r="F17" s="54"/>
      <c r="G17" s="54"/>
      <c r="H17" s="54"/>
      <c r="I17" s="54"/>
      <c r="J17" s="54"/>
      <c r="K17" s="55"/>
    </row>
    <row r="18" spans="1:11" s="56" customFormat="1" ht="28.9" hidden="1" customHeight="1">
      <c r="A18" s="52">
        <v>7</v>
      </c>
      <c r="B18" s="138" t="s">
        <v>134</v>
      </c>
      <c r="C18" s="53"/>
      <c r="D18" s="53" t="s">
        <v>23</v>
      </c>
      <c r="E18" s="53">
        <v>6</v>
      </c>
      <c r="F18" s="54">
        <v>7015</v>
      </c>
      <c r="G18" s="54">
        <v>2455</v>
      </c>
      <c r="H18" s="54">
        <f t="shared" si="0"/>
        <v>9470</v>
      </c>
      <c r="I18" s="54">
        <f t="shared" si="1"/>
        <v>42090</v>
      </c>
      <c r="J18" s="54">
        <f t="shared" si="2"/>
        <v>14730</v>
      </c>
      <c r="K18" s="55">
        <f t="shared" si="3"/>
        <v>56820</v>
      </c>
    </row>
    <row r="19" spans="1:11" s="56" customFormat="1" ht="28.5" hidden="1" customHeight="1">
      <c r="A19" s="52">
        <v>8</v>
      </c>
      <c r="B19" s="133" t="s">
        <v>60</v>
      </c>
      <c r="C19" s="53"/>
      <c r="D19" s="53" t="s">
        <v>23</v>
      </c>
      <c r="E19" s="53">
        <v>6</v>
      </c>
      <c r="F19" s="54">
        <v>10287</v>
      </c>
      <c r="G19" s="54">
        <v>4423</v>
      </c>
      <c r="H19" s="54">
        <f t="shared" si="0"/>
        <v>14710</v>
      </c>
      <c r="I19" s="54">
        <f t="shared" si="1"/>
        <v>61722</v>
      </c>
      <c r="J19" s="54">
        <f t="shared" si="2"/>
        <v>26538</v>
      </c>
      <c r="K19" s="55">
        <f t="shared" si="3"/>
        <v>88260</v>
      </c>
    </row>
    <row r="20" spans="1:11" s="56" customFormat="1" ht="27.6" hidden="1" customHeight="1">
      <c r="A20" s="52">
        <v>9</v>
      </c>
      <c r="B20" s="133" t="s">
        <v>61</v>
      </c>
      <c r="C20" s="53"/>
      <c r="D20" s="53" t="s">
        <v>23</v>
      </c>
      <c r="E20" s="53">
        <v>12</v>
      </c>
      <c r="F20" s="54">
        <v>1526</v>
      </c>
      <c r="G20" s="54">
        <v>600</v>
      </c>
      <c r="H20" s="54">
        <f t="shared" si="0"/>
        <v>2126</v>
      </c>
      <c r="I20" s="54">
        <f t="shared" si="1"/>
        <v>18312</v>
      </c>
      <c r="J20" s="54">
        <f t="shared" si="2"/>
        <v>7200</v>
      </c>
      <c r="K20" s="55">
        <f t="shared" si="3"/>
        <v>25512</v>
      </c>
    </row>
    <row r="21" spans="1:11" s="56" customFormat="1" ht="41.45" customHeight="1">
      <c r="A21" s="52">
        <v>10</v>
      </c>
      <c r="B21" s="133" t="s">
        <v>122</v>
      </c>
      <c r="C21" s="53"/>
      <c r="D21" s="53" t="s">
        <v>26</v>
      </c>
      <c r="E21" s="53">
        <v>140</v>
      </c>
      <c r="F21" s="54">
        <v>9326</v>
      </c>
      <c r="G21" s="54">
        <v>5197</v>
      </c>
      <c r="H21" s="54">
        <f t="shared" si="0"/>
        <v>14523</v>
      </c>
      <c r="I21" s="54">
        <f t="shared" si="1"/>
        <v>1305640</v>
      </c>
      <c r="J21" s="54">
        <f t="shared" si="2"/>
        <v>727580</v>
      </c>
      <c r="K21" s="55">
        <f t="shared" si="3"/>
        <v>2033220</v>
      </c>
    </row>
    <row r="22" spans="1:11" s="56" customFormat="1" ht="15.75" hidden="1" customHeight="1">
      <c r="A22" s="52">
        <v>11</v>
      </c>
      <c r="B22" s="139" t="s">
        <v>137</v>
      </c>
      <c r="C22" s="140"/>
      <c r="D22" s="141" t="s">
        <v>21</v>
      </c>
      <c r="E22" s="141">
        <v>1</v>
      </c>
      <c r="F22" s="54">
        <v>104451</v>
      </c>
      <c r="G22" s="54">
        <v>83560.800000000003</v>
      </c>
      <c r="H22" s="54">
        <f t="shared" si="0"/>
        <v>188011.8</v>
      </c>
      <c r="I22" s="54">
        <f t="shared" si="1"/>
        <v>104451</v>
      </c>
      <c r="J22" s="54">
        <f t="shared" si="2"/>
        <v>83560.800000000003</v>
      </c>
      <c r="K22" s="55">
        <f t="shared" si="3"/>
        <v>188011.8</v>
      </c>
    </row>
    <row r="23" spans="1:11" s="56" customFormat="1" ht="17.25" hidden="1" customHeight="1">
      <c r="A23" s="52">
        <v>12</v>
      </c>
      <c r="B23" s="139" t="s">
        <v>136</v>
      </c>
      <c r="C23" s="140"/>
      <c r="D23" s="141" t="s">
        <v>135</v>
      </c>
      <c r="E23" s="141">
        <v>1</v>
      </c>
      <c r="F23" s="54">
        <v>130564</v>
      </c>
      <c r="G23" s="54">
        <v>0</v>
      </c>
      <c r="H23" s="54">
        <f t="shared" si="0"/>
        <v>130564</v>
      </c>
      <c r="I23" s="54">
        <f t="shared" si="1"/>
        <v>130564</v>
      </c>
      <c r="J23" s="54">
        <f t="shared" si="2"/>
        <v>0</v>
      </c>
      <c r="K23" s="55">
        <f>I23+J23</f>
        <v>130564</v>
      </c>
    </row>
    <row r="24" spans="1:11" s="155" customFormat="1" ht="15.75" hidden="1" customHeight="1">
      <c r="A24" s="52">
        <v>13</v>
      </c>
      <c r="B24" s="134" t="s">
        <v>163</v>
      </c>
      <c r="C24" s="53"/>
      <c r="D24" s="53" t="s">
        <v>23</v>
      </c>
      <c r="E24" s="53">
        <v>2</v>
      </c>
      <c r="F24" s="54">
        <v>1117</v>
      </c>
      <c r="G24" s="54">
        <v>1250</v>
      </c>
      <c r="H24" s="54">
        <f t="shared" si="0"/>
        <v>2367</v>
      </c>
      <c r="I24" s="54">
        <f t="shared" si="1"/>
        <v>2234</v>
      </c>
      <c r="J24" s="54">
        <f t="shared" si="2"/>
        <v>2500</v>
      </c>
      <c r="K24" s="55">
        <f t="shared" ref="K24:K25" si="4">I24+J24</f>
        <v>4734</v>
      </c>
    </row>
    <row r="25" spans="1:11" s="56" customFormat="1" ht="28.5" hidden="1" customHeight="1">
      <c r="A25" s="52">
        <v>14</v>
      </c>
      <c r="B25" s="133" t="s">
        <v>189</v>
      </c>
      <c r="C25" s="53"/>
      <c r="D25" s="53" t="s">
        <v>23</v>
      </c>
      <c r="E25" s="53">
        <v>1</v>
      </c>
      <c r="F25" s="54">
        <v>37104</v>
      </c>
      <c r="G25" s="54">
        <v>3250</v>
      </c>
      <c r="H25" s="54">
        <f t="shared" si="0"/>
        <v>40354</v>
      </c>
      <c r="I25" s="54">
        <f t="shared" si="1"/>
        <v>37104</v>
      </c>
      <c r="J25" s="54">
        <f t="shared" si="2"/>
        <v>3250</v>
      </c>
      <c r="K25" s="55">
        <f t="shared" si="4"/>
        <v>40354</v>
      </c>
    </row>
    <row r="26" spans="1:11" s="56" customFormat="1" hidden="1">
      <c r="A26" s="52">
        <v>15</v>
      </c>
      <c r="B26" s="143"/>
      <c r="C26" s="53"/>
      <c r="D26" s="53"/>
      <c r="E26" s="53"/>
      <c r="F26" s="54"/>
      <c r="G26" s="54"/>
      <c r="H26" s="54"/>
      <c r="I26" s="54"/>
      <c r="J26" s="54"/>
      <c r="K26" s="55"/>
    </row>
    <row r="27" spans="1:11" s="57" customFormat="1" ht="16.149999999999999" hidden="1" customHeight="1">
      <c r="A27" s="52">
        <v>16</v>
      </c>
      <c r="B27" s="145" t="s">
        <v>312</v>
      </c>
      <c r="C27" s="146"/>
      <c r="D27" s="146" t="s">
        <v>21</v>
      </c>
      <c r="E27" s="146">
        <v>1</v>
      </c>
      <c r="F27" s="54">
        <v>0</v>
      </c>
      <c r="G27" s="147">
        <v>170100</v>
      </c>
      <c r="H27" s="54">
        <f t="shared" ref="H27:H28" si="5">F27+G27</f>
        <v>170100</v>
      </c>
      <c r="I27" s="54">
        <f t="shared" ref="I27:I28" si="6">F27*E27</f>
        <v>0</v>
      </c>
      <c r="J27" s="54">
        <f t="shared" ref="J27:J28" si="7">G27*E27</f>
        <v>170100</v>
      </c>
      <c r="K27" s="55">
        <f t="shared" ref="K27:K28" si="8">I27+J27</f>
        <v>170100</v>
      </c>
    </row>
    <row r="28" spans="1:11" s="57" customFormat="1" ht="16.149999999999999" hidden="1" customHeight="1">
      <c r="A28" s="52">
        <v>17</v>
      </c>
      <c r="B28" s="145" t="s">
        <v>22</v>
      </c>
      <c r="C28" s="146"/>
      <c r="D28" s="146" t="s">
        <v>21</v>
      </c>
      <c r="E28" s="146">
        <v>1</v>
      </c>
      <c r="F28" s="54">
        <v>0</v>
      </c>
      <c r="G28" s="147">
        <v>315900</v>
      </c>
      <c r="H28" s="54">
        <f t="shared" si="5"/>
        <v>315900</v>
      </c>
      <c r="I28" s="54">
        <f t="shared" si="6"/>
        <v>0</v>
      </c>
      <c r="J28" s="54">
        <f t="shared" si="7"/>
        <v>315900</v>
      </c>
      <c r="K28" s="55">
        <f t="shared" si="8"/>
        <v>315900</v>
      </c>
    </row>
    <row r="29" spans="1:11" s="56" customFormat="1" ht="13.5" thickBot="1">
      <c r="A29" s="103"/>
      <c r="B29" s="104"/>
      <c r="C29" s="105"/>
      <c r="D29" s="106"/>
      <c r="E29" s="107"/>
      <c r="F29" s="108"/>
      <c r="G29" s="108"/>
      <c r="H29" s="109"/>
      <c r="I29" s="110"/>
      <c r="J29" s="110"/>
      <c r="K29" s="111"/>
    </row>
    <row r="30" spans="1:11" s="56" customFormat="1" ht="14.25" thickTop="1" thickBot="1">
      <c r="A30" s="112"/>
      <c r="B30" s="113" t="s">
        <v>20</v>
      </c>
      <c r="C30" s="114"/>
      <c r="D30" s="115"/>
      <c r="E30" s="116"/>
      <c r="F30" s="117"/>
      <c r="G30" s="117"/>
      <c r="H30" s="118"/>
      <c r="I30" s="120">
        <f>SUM(I12:I29)</f>
        <v>1869665</v>
      </c>
      <c r="J30" s="120">
        <f>SUM(J12:J29)</f>
        <v>1436142.76</v>
      </c>
      <c r="K30" s="120">
        <f>SUM(K12:K29)</f>
        <v>3305807.76</v>
      </c>
    </row>
  </sheetData>
  <autoFilter ref="A7:K28">
    <filterColumn colId="1">
      <filters>
        <filter val="Труба бесшовная горячедеформированная 76х3,0_x000a_из коррозионно-стойкой высоколегированной стали марки 03Х17Н14М3"/>
      </filters>
    </filterColumn>
  </autoFilter>
  <mergeCells count="2">
    <mergeCell ref="A4:K4"/>
    <mergeCell ref="A5:K5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92D050"/>
  </sheetPr>
  <dimension ref="A1:K79"/>
  <sheetViews>
    <sheetView zoomScale="80" zoomScaleNormal="80" workbookViewId="0">
      <selection activeCell="A7" sqref="A7:K10"/>
    </sheetView>
  </sheetViews>
  <sheetFormatPr defaultColWidth="9.140625" defaultRowHeight="12.75"/>
  <cols>
    <col min="1" max="1" width="4.140625" style="32" customWidth="1"/>
    <col min="2" max="2" width="50.28515625" customWidth="1"/>
    <col min="3" max="3" width="14" style="51" customWidth="1"/>
    <col min="4" max="4" width="7.7109375" customWidth="1"/>
    <col min="5" max="5" width="7.140625" customWidth="1"/>
    <col min="6" max="6" width="11.7109375" customWidth="1"/>
    <col min="7" max="7" width="9.42578125" customWidth="1"/>
    <col min="8" max="8" width="11.85546875" customWidth="1"/>
    <col min="9" max="9" width="11.7109375" customWidth="1"/>
    <col min="10" max="10" width="11" customWidth="1"/>
    <col min="11" max="11" width="11.7109375" customWidth="1"/>
  </cols>
  <sheetData>
    <row r="1" spans="1:11" s="56" customFormat="1" ht="20.25">
      <c r="A1" s="65" t="s">
        <v>150</v>
      </c>
      <c r="B1" s="60"/>
      <c r="C1" s="60"/>
      <c r="D1" s="60"/>
      <c r="E1" s="60"/>
      <c r="F1" s="60"/>
      <c r="G1" s="60"/>
      <c r="H1" s="60"/>
      <c r="I1" s="66"/>
      <c r="J1" s="60"/>
      <c r="K1" s="60"/>
    </row>
    <row r="2" spans="1:11" s="56" customFormat="1" ht="15.75">
      <c r="A2" s="67"/>
      <c r="B2" s="68"/>
      <c r="C2" s="60"/>
      <c r="D2" s="60"/>
      <c r="E2" s="60"/>
      <c r="F2" s="60"/>
      <c r="G2" s="60"/>
      <c r="H2" s="60"/>
      <c r="I2" s="66"/>
      <c r="J2" s="60"/>
      <c r="K2" s="60"/>
    </row>
    <row r="3" spans="1:11" s="57" customFormat="1" ht="19.5" collapsed="1">
      <c r="A3" s="69" t="s">
        <v>19</v>
      </c>
      <c r="B3" s="69"/>
      <c r="C3" s="69"/>
      <c r="D3" s="70"/>
      <c r="E3" s="70"/>
      <c r="F3" s="70"/>
      <c r="G3" s="70"/>
      <c r="H3" s="70"/>
      <c r="I3" s="71"/>
      <c r="J3" s="70"/>
      <c r="K3" s="70"/>
    </row>
    <row r="4" spans="1:11" s="72" customFormat="1" ht="30" customHeight="1">
      <c r="A4" s="178" t="s">
        <v>153</v>
      </c>
      <c r="B4" s="179"/>
      <c r="C4" s="179"/>
      <c r="D4" s="179"/>
      <c r="E4" s="179"/>
      <c r="F4" s="179"/>
      <c r="G4" s="179"/>
      <c r="H4" s="179"/>
      <c r="I4" s="179"/>
      <c r="J4" s="179"/>
      <c r="K4" s="179"/>
    </row>
    <row r="5" spans="1:11" s="72" customFormat="1" ht="48" customHeight="1">
      <c r="A5" s="180" t="s">
        <v>151</v>
      </c>
      <c r="B5" s="181"/>
      <c r="C5" s="181"/>
      <c r="D5" s="181"/>
      <c r="E5" s="181"/>
      <c r="F5" s="181"/>
      <c r="G5" s="181"/>
      <c r="H5" s="181"/>
      <c r="I5" s="181"/>
      <c r="J5" s="181"/>
      <c r="K5" s="181"/>
    </row>
    <row r="6" spans="1:11" s="57" customFormat="1" ht="16.5" thickBot="1">
      <c r="A6" s="73"/>
      <c r="B6" s="70"/>
      <c r="C6" s="74"/>
      <c r="D6" s="70"/>
      <c r="E6" s="70"/>
      <c r="F6" s="70"/>
      <c r="G6" s="70"/>
      <c r="H6" s="70"/>
      <c r="I6" s="71"/>
      <c r="J6" s="70"/>
      <c r="K6" s="70"/>
    </row>
    <row r="7" spans="1:11" s="56" customFormat="1" ht="13.5">
      <c r="A7" s="75" t="s">
        <v>0</v>
      </c>
      <c r="B7" s="76" t="s">
        <v>0</v>
      </c>
      <c r="C7" s="76"/>
      <c r="D7" s="77"/>
      <c r="E7" s="77"/>
      <c r="F7" s="78" t="s">
        <v>1</v>
      </c>
      <c r="G7" s="79"/>
      <c r="H7" s="79"/>
      <c r="I7" s="80" t="s">
        <v>2</v>
      </c>
      <c r="J7" s="79"/>
      <c r="K7" s="81" t="s">
        <v>3</v>
      </c>
    </row>
    <row r="8" spans="1:11" s="56" customFormat="1" ht="13.5" hidden="1">
      <c r="A8" s="82" t="s">
        <v>4</v>
      </c>
      <c r="B8" s="83" t="s">
        <v>0</v>
      </c>
      <c r="C8" s="84"/>
      <c r="D8" s="85" t="s">
        <v>5</v>
      </c>
      <c r="E8" s="85" t="s">
        <v>6</v>
      </c>
      <c r="F8" s="86" t="s">
        <v>7</v>
      </c>
      <c r="G8" s="87" t="s">
        <v>8</v>
      </c>
      <c r="H8" s="86" t="s">
        <v>9</v>
      </c>
      <c r="I8" s="86" t="s">
        <v>7</v>
      </c>
      <c r="J8" s="87" t="s">
        <v>8</v>
      </c>
      <c r="K8" s="88"/>
    </row>
    <row r="9" spans="1:11" s="56" customFormat="1" ht="13.5" hidden="1">
      <c r="A9" s="89" t="s">
        <v>10</v>
      </c>
      <c r="B9" s="90" t="s">
        <v>11</v>
      </c>
      <c r="C9" s="90"/>
      <c r="D9" s="85" t="s">
        <v>12</v>
      </c>
      <c r="E9" s="85" t="s">
        <v>13</v>
      </c>
      <c r="F9" s="91"/>
      <c r="G9" s="91"/>
      <c r="H9" s="92" t="s">
        <v>14</v>
      </c>
      <c r="I9" s="92" t="s">
        <v>15</v>
      </c>
      <c r="J9" s="93" t="s">
        <v>16</v>
      </c>
      <c r="K9" s="94" t="s">
        <v>17</v>
      </c>
    </row>
    <row r="10" spans="1:11" s="56" customFormat="1" hidden="1">
      <c r="A10" s="95">
        <v>1</v>
      </c>
      <c r="B10" s="96">
        <v>2</v>
      </c>
      <c r="C10" s="96"/>
      <c r="D10" s="97">
        <v>3</v>
      </c>
      <c r="E10" s="97">
        <v>4</v>
      </c>
      <c r="F10" s="97">
        <v>5</v>
      </c>
      <c r="G10" s="97">
        <v>6</v>
      </c>
      <c r="H10" s="97">
        <v>7</v>
      </c>
      <c r="I10" s="97">
        <v>8</v>
      </c>
      <c r="J10" s="97">
        <v>9</v>
      </c>
      <c r="K10" s="98">
        <v>10</v>
      </c>
    </row>
    <row r="11" spans="1:11" s="56" customFormat="1" hidden="1">
      <c r="A11" s="99"/>
      <c r="B11" s="100" t="s">
        <v>29</v>
      </c>
      <c r="C11" s="100"/>
      <c r="D11" s="101"/>
      <c r="E11" s="101"/>
      <c r="F11" s="101"/>
      <c r="G11" s="101"/>
      <c r="H11" s="101"/>
      <c r="I11" s="101"/>
      <c r="J11" s="101"/>
      <c r="K11" s="102"/>
    </row>
    <row r="12" spans="1:11" s="56" customFormat="1" ht="40.5" hidden="1" customHeight="1">
      <c r="A12" s="52">
        <v>1</v>
      </c>
      <c r="B12" s="143" t="s">
        <v>317</v>
      </c>
      <c r="C12" s="53"/>
      <c r="D12" s="53" t="s">
        <v>27</v>
      </c>
      <c r="E12" s="53">
        <v>1</v>
      </c>
      <c r="F12" s="54">
        <v>87824</v>
      </c>
      <c r="G12" s="54">
        <v>108000</v>
      </c>
      <c r="H12" s="54">
        <f t="shared" ref="H12:H73" si="0">F12+G12</f>
        <v>195824</v>
      </c>
      <c r="I12" s="54">
        <f t="shared" ref="I12:I73" si="1">F12*E12</f>
        <v>87824</v>
      </c>
      <c r="J12" s="54">
        <f t="shared" ref="J12:J73" si="2">G12*E12</f>
        <v>108000</v>
      </c>
      <c r="K12" s="55">
        <f t="shared" ref="K12:K73" si="3">I12+J12</f>
        <v>195824</v>
      </c>
    </row>
    <row r="13" spans="1:11" s="56" customFormat="1" ht="19.149999999999999" hidden="1" customHeight="1">
      <c r="A13" s="52">
        <v>2</v>
      </c>
      <c r="B13" s="143" t="s">
        <v>31</v>
      </c>
      <c r="C13" s="53"/>
      <c r="D13" s="53" t="s">
        <v>23</v>
      </c>
      <c r="E13" s="53">
        <v>4</v>
      </c>
      <c r="F13" s="54">
        <v>3619</v>
      </c>
      <c r="G13" s="54">
        <v>1556</v>
      </c>
      <c r="H13" s="54">
        <f t="shared" si="0"/>
        <v>5175</v>
      </c>
      <c r="I13" s="54">
        <f t="shared" si="1"/>
        <v>14476</v>
      </c>
      <c r="J13" s="54">
        <f t="shared" si="2"/>
        <v>6224</v>
      </c>
      <c r="K13" s="55">
        <f t="shared" si="3"/>
        <v>20700</v>
      </c>
    </row>
    <row r="14" spans="1:11" s="57" customFormat="1" ht="16.5" hidden="1" customHeight="1">
      <c r="A14" s="52">
        <v>3</v>
      </c>
      <c r="B14" s="135" t="s">
        <v>36</v>
      </c>
      <c r="C14" s="136"/>
      <c r="D14" s="136" t="s">
        <v>23</v>
      </c>
      <c r="E14" s="136">
        <v>1</v>
      </c>
      <c r="F14" s="147">
        <v>685</v>
      </c>
      <c r="G14" s="147">
        <v>1250</v>
      </c>
      <c r="H14" s="147">
        <f t="shared" si="0"/>
        <v>1935</v>
      </c>
      <c r="I14" s="147">
        <f t="shared" si="1"/>
        <v>685</v>
      </c>
      <c r="J14" s="147">
        <f t="shared" si="2"/>
        <v>1250</v>
      </c>
      <c r="K14" s="148">
        <f t="shared" si="3"/>
        <v>1935</v>
      </c>
    </row>
    <row r="15" spans="1:11" s="57" customFormat="1" ht="16.5" hidden="1" customHeight="1">
      <c r="A15" s="52">
        <v>4</v>
      </c>
      <c r="B15" s="135" t="s">
        <v>154</v>
      </c>
      <c r="C15" s="136"/>
      <c r="D15" s="136" t="s">
        <v>23</v>
      </c>
      <c r="E15" s="136">
        <v>1</v>
      </c>
      <c r="F15" s="54">
        <v>5322</v>
      </c>
      <c r="G15" s="54">
        <v>2250</v>
      </c>
      <c r="H15" s="54">
        <f t="shared" si="0"/>
        <v>7572</v>
      </c>
      <c r="I15" s="54">
        <f t="shared" si="1"/>
        <v>5322</v>
      </c>
      <c r="J15" s="54">
        <f t="shared" si="2"/>
        <v>2250</v>
      </c>
      <c r="K15" s="55">
        <f t="shared" si="3"/>
        <v>7572</v>
      </c>
    </row>
    <row r="16" spans="1:11" s="155" customFormat="1" ht="41.25" hidden="1" customHeight="1">
      <c r="A16" s="52">
        <v>5</v>
      </c>
      <c r="B16" s="134" t="s">
        <v>316</v>
      </c>
      <c r="C16" s="53"/>
      <c r="D16" s="53" t="s">
        <v>23</v>
      </c>
      <c r="E16" s="53">
        <v>1</v>
      </c>
      <c r="F16" s="54">
        <v>93003</v>
      </c>
      <c r="G16" s="54">
        <v>21390.690000000002</v>
      </c>
      <c r="H16" s="54">
        <f t="shared" si="0"/>
        <v>114393.69</v>
      </c>
      <c r="I16" s="54">
        <f t="shared" si="1"/>
        <v>93003</v>
      </c>
      <c r="J16" s="54">
        <f t="shared" si="2"/>
        <v>21390.690000000002</v>
      </c>
      <c r="K16" s="55">
        <f t="shared" si="3"/>
        <v>114393.69</v>
      </c>
    </row>
    <row r="17" spans="1:11" s="57" customFormat="1" ht="27.75" hidden="1" customHeight="1">
      <c r="A17" s="52">
        <v>6</v>
      </c>
      <c r="B17" s="135" t="s">
        <v>38</v>
      </c>
      <c r="C17" s="136"/>
      <c r="D17" s="136" t="s">
        <v>23</v>
      </c>
      <c r="E17" s="136">
        <v>1</v>
      </c>
      <c r="F17" s="147">
        <v>10857</v>
      </c>
      <c r="G17" s="147">
        <v>3800</v>
      </c>
      <c r="H17" s="147">
        <f t="shared" si="0"/>
        <v>14657</v>
      </c>
      <c r="I17" s="147">
        <f t="shared" si="1"/>
        <v>10857</v>
      </c>
      <c r="J17" s="147">
        <f t="shared" si="2"/>
        <v>3800</v>
      </c>
      <c r="K17" s="148">
        <f t="shared" si="3"/>
        <v>14657</v>
      </c>
    </row>
    <row r="18" spans="1:11" s="57" customFormat="1" ht="26.45" hidden="1" customHeight="1">
      <c r="A18" s="52">
        <v>7</v>
      </c>
      <c r="B18" s="135" t="s">
        <v>39</v>
      </c>
      <c r="C18" s="136"/>
      <c r="D18" s="136" t="s">
        <v>23</v>
      </c>
      <c r="E18" s="136">
        <v>1</v>
      </c>
      <c r="F18" s="54">
        <v>14755</v>
      </c>
      <c r="G18" s="54">
        <v>5422</v>
      </c>
      <c r="H18" s="54">
        <f t="shared" si="0"/>
        <v>20177</v>
      </c>
      <c r="I18" s="54">
        <f t="shared" si="1"/>
        <v>14755</v>
      </c>
      <c r="J18" s="54">
        <f t="shared" si="2"/>
        <v>5422</v>
      </c>
      <c r="K18" s="55">
        <f t="shared" si="3"/>
        <v>20177</v>
      </c>
    </row>
    <row r="19" spans="1:11" s="56" customFormat="1" ht="15" hidden="1" customHeight="1">
      <c r="A19" s="52">
        <v>8</v>
      </c>
      <c r="B19" s="149" t="s">
        <v>40</v>
      </c>
      <c r="C19" s="53"/>
      <c r="D19" s="136" t="s">
        <v>21</v>
      </c>
      <c r="E19" s="136">
        <v>1</v>
      </c>
      <c r="F19" s="54">
        <v>63000</v>
      </c>
      <c r="G19" s="54">
        <v>22050</v>
      </c>
      <c r="H19" s="54">
        <f t="shared" si="0"/>
        <v>85050</v>
      </c>
      <c r="I19" s="54">
        <f t="shared" si="1"/>
        <v>63000</v>
      </c>
      <c r="J19" s="54">
        <f t="shared" si="2"/>
        <v>22050</v>
      </c>
      <c r="K19" s="55">
        <f t="shared" si="3"/>
        <v>85050</v>
      </c>
    </row>
    <row r="20" spans="1:11" s="56" customFormat="1" ht="15" customHeight="1">
      <c r="A20" s="52">
        <v>9</v>
      </c>
      <c r="B20" s="133" t="s">
        <v>48</v>
      </c>
      <c r="C20" s="53"/>
      <c r="D20" s="53" t="s">
        <v>26</v>
      </c>
      <c r="E20" s="53">
        <v>0.5</v>
      </c>
      <c r="F20" s="54">
        <v>276</v>
      </c>
      <c r="G20" s="54">
        <v>1250</v>
      </c>
      <c r="H20" s="54">
        <f t="shared" si="0"/>
        <v>1526</v>
      </c>
      <c r="I20" s="54">
        <f t="shared" si="1"/>
        <v>138</v>
      </c>
      <c r="J20" s="54">
        <f t="shared" si="2"/>
        <v>625</v>
      </c>
      <c r="K20" s="55">
        <f t="shared" si="3"/>
        <v>763</v>
      </c>
    </row>
    <row r="21" spans="1:11" s="56" customFormat="1" ht="15" customHeight="1">
      <c r="A21" s="52">
        <v>10</v>
      </c>
      <c r="B21" s="134" t="s">
        <v>49</v>
      </c>
      <c r="C21" s="53"/>
      <c r="D21" s="53" t="s">
        <v>26</v>
      </c>
      <c r="E21" s="53">
        <v>2</v>
      </c>
      <c r="F21" s="54">
        <v>840</v>
      </c>
      <c r="G21" s="54">
        <v>1450</v>
      </c>
      <c r="H21" s="54">
        <f t="shared" si="0"/>
        <v>2290</v>
      </c>
      <c r="I21" s="54">
        <f t="shared" si="1"/>
        <v>1680</v>
      </c>
      <c r="J21" s="54">
        <f t="shared" si="2"/>
        <v>2900</v>
      </c>
      <c r="K21" s="55">
        <f t="shared" si="3"/>
        <v>4580</v>
      </c>
    </row>
    <row r="22" spans="1:11" s="56" customFormat="1" hidden="1">
      <c r="A22" s="52">
        <v>11</v>
      </c>
      <c r="B22" s="139" t="s">
        <v>129</v>
      </c>
      <c r="C22" s="140"/>
      <c r="D22" s="141" t="s">
        <v>21</v>
      </c>
      <c r="E22" s="141">
        <v>1</v>
      </c>
      <c r="F22" s="54">
        <v>545.4</v>
      </c>
      <c r="G22" s="54">
        <v>436.32</v>
      </c>
      <c r="H22" s="54">
        <f t="shared" si="0"/>
        <v>981.72</v>
      </c>
      <c r="I22" s="54">
        <f t="shared" si="1"/>
        <v>545.4</v>
      </c>
      <c r="J22" s="54">
        <f t="shared" si="2"/>
        <v>436.32</v>
      </c>
      <c r="K22" s="55">
        <f t="shared" si="3"/>
        <v>981.72</v>
      </c>
    </row>
    <row r="23" spans="1:11" s="56" customFormat="1" ht="15" customHeight="1">
      <c r="A23" s="52">
        <v>12</v>
      </c>
      <c r="B23" s="134" t="s">
        <v>50</v>
      </c>
      <c r="C23" s="53"/>
      <c r="D23" s="53" t="s">
        <v>23</v>
      </c>
      <c r="E23" s="53">
        <v>1</v>
      </c>
      <c r="F23" s="54">
        <v>7000</v>
      </c>
      <c r="G23" s="54">
        <v>2450</v>
      </c>
      <c r="H23" s="54">
        <f t="shared" si="0"/>
        <v>9450</v>
      </c>
      <c r="I23" s="54">
        <f t="shared" si="1"/>
        <v>7000</v>
      </c>
      <c r="J23" s="54">
        <f t="shared" si="2"/>
        <v>2450</v>
      </c>
      <c r="K23" s="55">
        <f t="shared" si="3"/>
        <v>9450</v>
      </c>
    </row>
    <row r="24" spans="1:11" s="56" customFormat="1" ht="15" hidden="1" customHeight="1">
      <c r="A24" s="52">
        <v>13</v>
      </c>
      <c r="B24" s="133" t="s">
        <v>51</v>
      </c>
      <c r="C24" s="53"/>
      <c r="D24" s="53" t="s">
        <v>23</v>
      </c>
      <c r="E24" s="53">
        <v>1</v>
      </c>
      <c r="F24" s="54">
        <v>770</v>
      </c>
      <c r="G24" s="54">
        <v>270</v>
      </c>
      <c r="H24" s="54">
        <f t="shared" si="0"/>
        <v>1040</v>
      </c>
      <c r="I24" s="54">
        <f t="shared" si="1"/>
        <v>770</v>
      </c>
      <c r="J24" s="54">
        <f t="shared" si="2"/>
        <v>270</v>
      </c>
      <c r="K24" s="55">
        <f t="shared" si="3"/>
        <v>1040</v>
      </c>
    </row>
    <row r="25" spans="1:11" s="56" customFormat="1" ht="30" hidden="1" customHeight="1">
      <c r="A25" s="52">
        <v>14</v>
      </c>
      <c r="B25" s="133" t="s">
        <v>318</v>
      </c>
      <c r="C25" s="53"/>
      <c r="D25" s="53" t="s">
        <v>23</v>
      </c>
      <c r="E25" s="53">
        <v>1</v>
      </c>
      <c r="F25" s="54">
        <v>855</v>
      </c>
      <c r="G25" s="54">
        <v>1250</v>
      </c>
      <c r="H25" s="54">
        <f t="shared" ref="H25" si="4">F25+G25</f>
        <v>2105</v>
      </c>
      <c r="I25" s="54">
        <f t="shared" ref="I25" si="5">F25*E25</f>
        <v>855</v>
      </c>
      <c r="J25" s="54">
        <f t="shared" ref="J25" si="6">G25*E25</f>
        <v>1250</v>
      </c>
      <c r="K25" s="55">
        <f t="shared" ref="K25" si="7">I25+J25</f>
        <v>2105</v>
      </c>
    </row>
    <row r="26" spans="1:11" s="56" customFormat="1" ht="15" hidden="1" customHeight="1">
      <c r="A26" s="52">
        <v>15</v>
      </c>
      <c r="B26" s="149" t="s">
        <v>52</v>
      </c>
      <c r="C26" s="53"/>
      <c r="D26" s="53" t="s">
        <v>24</v>
      </c>
      <c r="E26" s="53">
        <v>0.2</v>
      </c>
      <c r="F26" s="54">
        <v>678</v>
      </c>
      <c r="G26" s="54">
        <v>4500</v>
      </c>
      <c r="H26" s="54">
        <f t="shared" si="0"/>
        <v>5178</v>
      </c>
      <c r="I26" s="54">
        <f t="shared" si="1"/>
        <v>135.6</v>
      </c>
      <c r="J26" s="54">
        <f t="shared" si="2"/>
        <v>900</v>
      </c>
      <c r="K26" s="55">
        <f t="shared" si="3"/>
        <v>1035.5999999999999</v>
      </c>
    </row>
    <row r="27" spans="1:11" s="56" customFormat="1" ht="15" hidden="1" customHeight="1">
      <c r="A27" s="52">
        <v>16</v>
      </c>
      <c r="B27" s="149" t="s">
        <v>53</v>
      </c>
      <c r="C27" s="53"/>
      <c r="D27" s="53" t="s">
        <v>24</v>
      </c>
      <c r="E27" s="53">
        <v>0.5</v>
      </c>
      <c r="F27" s="54">
        <v>539</v>
      </c>
      <c r="G27" s="54">
        <v>4500</v>
      </c>
      <c r="H27" s="54">
        <f t="shared" si="0"/>
        <v>5039</v>
      </c>
      <c r="I27" s="54">
        <f t="shared" si="1"/>
        <v>269.5</v>
      </c>
      <c r="J27" s="54">
        <f t="shared" si="2"/>
        <v>2250</v>
      </c>
      <c r="K27" s="55">
        <f t="shared" si="3"/>
        <v>2519.5</v>
      </c>
    </row>
    <row r="28" spans="1:11" s="56" customFormat="1" ht="15" hidden="1" customHeight="1">
      <c r="A28" s="52">
        <v>17</v>
      </c>
      <c r="B28" s="58" t="s">
        <v>54</v>
      </c>
      <c r="C28" s="53"/>
      <c r="D28" s="53"/>
      <c r="E28" s="53"/>
      <c r="F28" s="54"/>
      <c r="G28" s="54"/>
      <c r="H28" s="54"/>
      <c r="I28" s="54"/>
      <c r="J28" s="54"/>
      <c r="K28" s="55"/>
    </row>
    <row r="29" spans="1:11" s="56" customFormat="1" ht="42.75" hidden="1" customHeight="1">
      <c r="A29" s="52">
        <v>18</v>
      </c>
      <c r="B29" s="133" t="s">
        <v>55</v>
      </c>
      <c r="C29" s="53" t="s">
        <v>147</v>
      </c>
      <c r="D29" s="53" t="s">
        <v>23</v>
      </c>
      <c r="E29" s="53">
        <v>51</v>
      </c>
      <c r="F29" s="54">
        <v>15031</v>
      </c>
      <c r="G29" s="54">
        <v>7966.43</v>
      </c>
      <c r="H29" s="54">
        <f t="shared" si="0"/>
        <v>22997.43</v>
      </c>
      <c r="I29" s="54">
        <f t="shared" si="1"/>
        <v>766581</v>
      </c>
      <c r="J29" s="54">
        <f t="shared" si="2"/>
        <v>406287.93</v>
      </c>
      <c r="K29" s="55">
        <f t="shared" si="3"/>
        <v>1172868.93</v>
      </c>
    </row>
    <row r="30" spans="1:11" s="56" customFormat="1" ht="64.5" hidden="1" customHeight="1">
      <c r="A30" s="52">
        <v>19</v>
      </c>
      <c r="B30" s="134" t="s">
        <v>132</v>
      </c>
      <c r="C30" s="53" t="s">
        <v>131</v>
      </c>
      <c r="D30" s="53" t="s">
        <v>23</v>
      </c>
      <c r="E30" s="53">
        <v>4</v>
      </c>
      <c r="F30" s="54">
        <v>143561</v>
      </c>
      <c r="G30" s="54">
        <v>33019.03</v>
      </c>
      <c r="H30" s="54">
        <f t="shared" si="0"/>
        <v>176580.03</v>
      </c>
      <c r="I30" s="54">
        <f t="shared" si="1"/>
        <v>574244</v>
      </c>
      <c r="J30" s="54">
        <f t="shared" si="2"/>
        <v>132076.12</v>
      </c>
      <c r="K30" s="55">
        <f t="shared" si="3"/>
        <v>706320.12</v>
      </c>
    </row>
    <row r="31" spans="1:11" s="56" customFormat="1" ht="30" hidden="1" customHeight="1">
      <c r="A31" s="52">
        <v>20</v>
      </c>
      <c r="B31" s="133" t="s">
        <v>127</v>
      </c>
      <c r="C31" s="53" t="s">
        <v>133</v>
      </c>
      <c r="D31" s="53" t="s">
        <v>18</v>
      </c>
      <c r="E31" s="53">
        <v>2</v>
      </c>
      <c r="F31" s="54">
        <v>99023</v>
      </c>
      <c r="G31" s="54">
        <v>22775.29</v>
      </c>
      <c r="H31" s="54">
        <f t="shared" si="0"/>
        <v>121798.29000000001</v>
      </c>
      <c r="I31" s="54">
        <f t="shared" si="1"/>
        <v>198046</v>
      </c>
      <c r="J31" s="54">
        <f t="shared" si="2"/>
        <v>45550.58</v>
      </c>
      <c r="K31" s="55">
        <f t="shared" si="3"/>
        <v>243596.58000000002</v>
      </c>
    </row>
    <row r="32" spans="1:11" s="57" customFormat="1" ht="26.45" hidden="1" customHeight="1">
      <c r="A32" s="52">
        <v>21</v>
      </c>
      <c r="B32" s="135" t="s">
        <v>322</v>
      </c>
      <c r="C32" s="136"/>
      <c r="D32" s="136" t="s">
        <v>23</v>
      </c>
      <c r="E32" s="136">
        <v>2</v>
      </c>
      <c r="F32" s="54">
        <v>15924</v>
      </c>
      <c r="G32" s="54">
        <v>5422</v>
      </c>
      <c r="H32" s="54">
        <f t="shared" si="0"/>
        <v>21346</v>
      </c>
      <c r="I32" s="54">
        <f t="shared" si="1"/>
        <v>31848</v>
      </c>
      <c r="J32" s="54">
        <f t="shared" si="2"/>
        <v>10844</v>
      </c>
      <c r="K32" s="55">
        <f t="shared" si="3"/>
        <v>42692</v>
      </c>
    </row>
    <row r="33" spans="1:11" s="57" customFormat="1" ht="16.5" hidden="1" customHeight="1">
      <c r="A33" s="52">
        <v>22</v>
      </c>
      <c r="B33" s="135" t="s">
        <v>155</v>
      </c>
      <c r="C33" s="136"/>
      <c r="D33" s="136" t="s">
        <v>23</v>
      </c>
      <c r="E33" s="136">
        <v>2</v>
      </c>
      <c r="F33" s="54">
        <v>5322</v>
      </c>
      <c r="G33" s="54">
        <v>2250</v>
      </c>
      <c r="H33" s="54">
        <f t="shared" ref="H33:H34" si="8">F33+G33</f>
        <v>7572</v>
      </c>
      <c r="I33" s="54">
        <f t="shared" ref="I33:I34" si="9">F33*E33</f>
        <v>10644</v>
      </c>
      <c r="J33" s="54">
        <f t="shared" ref="J33:J34" si="10">G33*E33</f>
        <v>4500</v>
      </c>
      <c r="K33" s="55">
        <f t="shared" ref="K33:K34" si="11">I33+J33</f>
        <v>15144</v>
      </c>
    </row>
    <row r="34" spans="1:11" s="57" customFormat="1" ht="16.5" hidden="1" customHeight="1">
      <c r="A34" s="52">
        <v>23</v>
      </c>
      <c r="B34" s="135" t="s">
        <v>156</v>
      </c>
      <c r="C34" s="136"/>
      <c r="D34" s="136" t="s">
        <v>23</v>
      </c>
      <c r="E34" s="136">
        <v>2</v>
      </c>
      <c r="F34" s="54">
        <v>1043</v>
      </c>
      <c r="G34" s="54">
        <v>1250</v>
      </c>
      <c r="H34" s="54">
        <f t="shared" si="8"/>
        <v>2293</v>
      </c>
      <c r="I34" s="54">
        <f t="shared" si="9"/>
        <v>2086</v>
      </c>
      <c r="J34" s="54">
        <f t="shared" si="10"/>
        <v>2500</v>
      </c>
      <c r="K34" s="55">
        <f t="shared" si="11"/>
        <v>4586</v>
      </c>
    </row>
    <row r="35" spans="1:11" s="155" customFormat="1" ht="16.5" hidden="1" customHeight="1">
      <c r="A35" s="52">
        <v>24</v>
      </c>
      <c r="B35" s="134" t="s">
        <v>157</v>
      </c>
      <c r="C35" s="53"/>
      <c r="D35" s="53" t="s">
        <v>23</v>
      </c>
      <c r="E35" s="53">
        <v>2</v>
      </c>
      <c r="F35" s="54">
        <v>1354</v>
      </c>
      <c r="G35" s="54">
        <v>1250</v>
      </c>
      <c r="H35" s="54">
        <f t="shared" si="0"/>
        <v>2604</v>
      </c>
      <c r="I35" s="54">
        <f t="shared" si="1"/>
        <v>2708</v>
      </c>
      <c r="J35" s="54">
        <f t="shared" si="2"/>
        <v>2500</v>
      </c>
      <c r="K35" s="55">
        <f t="shared" si="3"/>
        <v>5208</v>
      </c>
    </row>
    <row r="36" spans="1:11" s="56" customFormat="1" ht="16.149999999999999" hidden="1" customHeight="1">
      <c r="A36" s="52">
        <v>25</v>
      </c>
      <c r="B36" s="133" t="s">
        <v>56</v>
      </c>
      <c r="C36" s="53"/>
      <c r="D36" s="53" t="s">
        <v>28</v>
      </c>
      <c r="E36" s="53">
        <v>30</v>
      </c>
      <c r="F36" s="54"/>
      <c r="G36" s="54"/>
      <c r="H36" s="54"/>
      <c r="I36" s="54"/>
      <c r="J36" s="54"/>
      <c r="K36" s="55"/>
    </row>
    <row r="37" spans="1:11" s="56" customFormat="1" ht="16.149999999999999" hidden="1" customHeight="1">
      <c r="A37" s="52">
        <v>26</v>
      </c>
      <c r="B37" s="133" t="s">
        <v>57</v>
      </c>
      <c r="C37" s="53"/>
      <c r="D37" s="53" t="s">
        <v>18</v>
      </c>
      <c r="E37" s="53">
        <v>30</v>
      </c>
      <c r="F37" s="54">
        <v>6453</v>
      </c>
      <c r="G37" s="54">
        <v>2774.79</v>
      </c>
      <c r="H37" s="54">
        <f t="shared" si="0"/>
        <v>9227.7900000000009</v>
      </c>
      <c r="I37" s="54">
        <f t="shared" si="1"/>
        <v>193590</v>
      </c>
      <c r="J37" s="54">
        <f t="shared" si="2"/>
        <v>83243.7</v>
      </c>
      <c r="K37" s="55">
        <f t="shared" si="3"/>
        <v>276833.7</v>
      </c>
    </row>
    <row r="38" spans="1:11" s="56" customFormat="1" ht="16.149999999999999" hidden="1" customHeight="1">
      <c r="A38" s="52">
        <v>27</v>
      </c>
      <c r="B38" s="133" t="s">
        <v>58</v>
      </c>
      <c r="C38" s="53"/>
      <c r="D38" s="53" t="s">
        <v>23</v>
      </c>
      <c r="E38" s="53">
        <v>30</v>
      </c>
      <c r="F38" s="54">
        <v>301</v>
      </c>
      <c r="G38" s="54">
        <v>450</v>
      </c>
      <c r="H38" s="54">
        <f t="shared" si="0"/>
        <v>751</v>
      </c>
      <c r="I38" s="54">
        <f t="shared" si="1"/>
        <v>9030</v>
      </c>
      <c r="J38" s="54">
        <f t="shared" si="2"/>
        <v>13500</v>
      </c>
      <c r="K38" s="55">
        <f t="shared" si="3"/>
        <v>22530</v>
      </c>
    </row>
    <row r="39" spans="1:11" s="56" customFormat="1" ht="16.149999999999999" hidden="1" customHeight="1">
      <c r="A39" s="52">
        <v>28</v>
      </c>
      <c r="B39" s="137" t="s">
        <v>59</v>
      </c>
      <c r="C39" s="53"/>
      <c r="D39" s="53" t="s">
        <v>23</v>
      </c>
      <c r="E39" s="53">
        <v>60</v>
      </c>
      <c r="F39" s="54"/>
      <c r="G39" s="54"/>
      <c r="H39" s="54"/>
      <c r="I39" s="54"/>
      <c r="J39" s="54"/>
      <c r="K39" s="55"/>
    </row>
    <row r="40" spans="1:11" s="56" customFormat="1" ht="28.9" hidden="1" customHeight="1">
      <c r="A40" s="52">
        <v>29</v>
      </c>
      <c r="B40" s="138" t="s">
        <v>134</v>
      </c>
      <c r="C40" s="53"/>
      <c r="D40" s="53" t="s">
        <v>23</v>
      </c>
      <c r="E40" s="53">
        <v>30</v>
      </c>
      <c r="F40" s="54">
        <v>6547</v>
      </c>
      <c r="G40" s="54">
        <v>2291</v>
      </c>
      <c r="H40" s="54">
        <f t="shared" si="0"/>
        <v>8838</v>
      </c>
      <c r="I40" s="54">
        <f t="shared" si="1"/>
        <v>196410</v>
      </c>
      <c r="J40" s="54">
        <f t="shared" si="2"/>
        <v>68730</v>
      </c>
      <c r="K40" s="55">
        <f t="shared" si="3"/>
        <v>265140</v>
      </c>
    </row>
    <row r="41" spans="1:11" s="56" customFormat="1" ht="28.5" hidden="1" customHeight="1">
      <c r="A41" s="52">
        <v>30</v>
      </c>
      <c r="B41" s="133" t="s">
        <v>60</v>
      </c>
      <c r="C41" s="53"/>
      <c r="D41" s="53" t="s">
        <v>23</v>
      </c>
      <c r="E41" s="53">
        <v>30</v>
      </c>
      <c r="F41" s="54">
        <v>9601</v>
      </c>
      <c r="G41" s="54">
        <v>4128</v>
      </c>
      <c r="H41" s="54">
        <f t="shared" si="0"/>
        <v>13729</v>
      </c>
      <c r="I41" s="54">
        <f t="shared" si="1"/>
        <v>288030</v>
      </c>
      <c r="J41" s="54">
        <f t="shared" si="2"/>
        <v>123840</v>
      </c>
      <c r="K41" s="55">
        <f t="shared" si="3"/>
        <v>411870</v>
      </c>
    </row>
    <row r="42" spans="1:11" s="56" customFormat="1" ht="27.6" hidden="1" customHeight="1">
      <c r="A42" s="52">
        <v>31</v>
      </c>
      <c r="B42" s="133" t="s">
        <v>61</v>
      </c>
      <c r="C42" s="53"/>
      <c r="D42" s="53" t="s">
        <v>23</v>
      </c>
      <c r="E42" s="53">
        <v>60</v>
      </c>
      <c r="F42" s="54">
        <v>1526</v>
      </c>
      <c r="G42" s="54">
        <v>600</v>
      </c>
      <c r="H42" s="54">
        <f t="shared" si="0"/>
        <v>2126</v>
      </c>
      <c r="I42" s="54">
        <f t="shared" si="1"/>
        <v>91560</v>
      </c>
      <c r="J42" s="54">
        <f t="shared" si="2"/>
        <v>36000</v>
      </c>
      <c r="K42" s="55">
        <f t="shared" si="3"/>
        <v>127560</v>
      </c>
    </row>
    <row r="43" spans="1:11" s="56" customFormat="1" ht="15" hidden="1" customHeight="1">
      <c r="A43" s="52">
        <v>32</v>
      </c>
      <c r="B43" s="134" t="s">
        <v>66</v>
      </c>
      <c r="C43" s="53"/>
      <c r="D43" s="136" t="s">
        <v>21</v>
      </c>
      <c r="E43" s="136">
        <v>1</v>
      </c>
      <c r="F43" s="54">
        <v>63000</v>
      </c>
      <c r="G43" s="54">
        <v>22050</v>
      </c>
      <c r="H43" s="54">
        <f t="shared" si="0"/>
        <v>85050</v>
      </c>
      <c r="I43" s="54">
        <f t="shared" si="1"/>
        <v>63000</v>
      </c>
      <c r="J43" s="54">
        <f t="shared" si="2"/>
        <v>22050</v>
      </c>
      <c r="K43" s="55">
        <f t="shared" si="3"/>
        <v>85050</v>
      </c>
    </row>
    <row r="44" spans="1:11" s="56" customFormat="1" ht="55.15" hidden="1" customHeight="1">
      <c r="A44" s="52">
        <v>33</v>
      </c>
      <c r="B44" s="134" t="s">
        <v>67</v>
      </c>
      <c r="C44" s="53"/>
      <c r="D44" s="53" t="s">
        <v>28</v>
      </c>
      <c r="E44" s="53">
        <v>4</v>
      </c>
      <c r="F44" s="54">
        <v>1609</v>
      </c>
      <c r="G44" s="54">
        <v>1450</v>
      </c>
      <c r="H44" s="54">
        <f t="shared" si="0"/>
        <v>3059</v>
      </c>
      <c r="I44" s="54">
        <f t="shared" si="1"/>
        <v>6436</v>
      </c>
      <c r="J44" s="54">
        <f t="shared" si="2"/>
        <v>5800</v>
      </c>
      <c r="K44" s="55">
        <f t="shared" si="3"/>
        <v>12236</v>
      </c>
    </row>
    <row r="45" spans="1:11" s="56" customFormat="1" ht="41.45" customHeight="1">
      <c r="A45" s="52">
        <v>34</v>
      </c>
      <c r="B45" s="133" t="s">
        <v>122</v>
      </c>
      <c r="C45" s="53"/>
      <c r="D45" s="53" t="s">
        <v>26</v>
      </c>
      <c r="E45" s="53">
        <v>640</v>
      </c>
      <c r="F45" s="54">
        <v>9326</v>
      </c>
      <c r="G45" s="54">
        <v>5197</v>
      </c>
      <c r="H45" s="54">
        <f t="shared" si="0"/>
        <v>14523</v>
      </c>
      <c r="I45" s="54">
        <f t="shared" si="1"/>
        <v>5968640</v>
      </c>
      <c r="J45" s="54">
        <f t="shared" si="2"/>
        <v>3326080</v>
      </c>
      <c r="K45" s="55">
        <f t="shared" si="3"/>
        <v>9294720</v>
      </c>
    </row>
    <row r="46" spans="1:11" s="56" customFormat="1" ht="15.75" hidden="1" customHeight="1">
      <c r="A46" s="52">
        <v>35</v>
      </c>
      <c r="B46" s="139" t="s">
        <v>137</v>
      </c>
      <c r="C46" s="140"/>
      <c r="D46" s="141" t="s">
        <v>21</v>
      </c>
      <c r="E46" s="141">
        <v>1</v>
      </c>
      <c r="F46" s="54">
        <v>716236.79999999993</v>
      </c>
      <c r="G46" s="54">
        <v>572989.43999999994</v>
      </c>
      <c r="H46" s="54">
        <f t="shared" si="0"/>
        <v>1289226.2399999998</v>
      </c>
      <c r="I46" s="54">
        <f t="shared" si="1"/>
        <v>716236.79999999993</v>
      </c>
      <c r="J46" s="54">
        <f t="shared" si="2"/>
        <v>572989.43999999994</v>
      </c>
      <c r="K46" s="55">
        <f t="shared" si="3"/>
        <v>1289226.2399999998</v>
      </c>
    </row>
    <row r="47" spans="1:11" s="56" customFormat="1" ht="15" customHeight="1">
      <c r="A47" s="52">
        <v>36</v>
      </c>
      <c r="B47" s="133" t="s">
        <v>158</v>
      </c>
      <c r="C47" s="53"/>
      <c r="D47" s="53" t="s">
        <v>26</v>
      </c>
      <c r="E47" s="53">
        <v>1</v>
      </c>
      <c r="F47" s="54">
        <v>596</v>
      </c>
      <c r="G47" s="54">
        <v>4500</v>
      </c>
      <c r="H47" s="54">
        <f t="shared" si="0"/>
        <v>5096</v>
      </c>
      <c r="I47" s="54">
        <f t="shared" si="1"/>
        <v>596</v>
      </c>
      <c r="J47" s="54">
        <f t="shared" si="2"/>
        <v>4500</v>
      </c>
      <c r="K47" s="55">
        <f t="shared" si="3"/>
        <v>5096</v>
      </c>
    </row>
    <row r="48" spans="1:11" s="56" customFormat="1" ht="15" customHeight="1">
      <c r="A48" s="52">
        <v>37</v>
      </c>
      <c r="B48" s="133" t="s">
        <v>159</v>
      </c>
      <c r="C48" s="53"/>
      <c r="D48" s="53" t="s">
        <v>26</v>
      </c>
      <c r="E48" s="53">
        <v>2</v>
      </c>
      <c r="F48" s="54">
        <v>1147</v>
      </c>
      <c r="G48" s="54">
        <v>4500</v>
      </c>
      <c r="H48" s="54">
        <f t="shared" si="0"/>
        <v>5647</v>
      </c>
      <c r="I48" s="54">
        <f t="shared" si="1"/>
        <v>2294</v>
      </c>
      <c r="J48" s="54">
        <f t="shared" si="2"/>
        <v>9000</v>
      </c>
      <c r="K48" s="55">
        <f t="shared" si="3"/>
        <v>11294</v>
      </c>
    </row>
    <row r="49" spans="1:11" s="56" customFormat="1" ht="27" customHeight="1">
      <c r="A49" s="52">
        <v>38</v>
      </c>
      <c r="B49" s="134" t="s">
        <v>319</v>
      </c>
      <c r="C49" s="53"/>
      <c r="D49" s="53" t="s">
        <v>26</v>
      </c>
      <c r="E49" s="53">
        <v>16</v>
      </c>
      <c r="F49" s="54">
        <v>7297</v>
      </c>
      <c r="G49" s="54">
        <v>4500</v>
      </c>
      <c r="H49" s="54">
        <f t="shared" si="0"/>
        <v>11797</v>
      </c>
      <c r="I49" s="54">
        <f t="shared" si="1"/>
        <v>116752</v>
      </c>
      <c r="J49" s="54">
        <f t="shared" si="2"/>
        <v>72000</v>
      </c>
      <c r="K49" s="55">
        <f t="shared" si="3"/>
        <v>188752</v>
      </c>
    </row>
    <row r="50" spans="1:11" s="56" customFormat="1" ht="15" hidden="1" customHeight="1">
      <c r="A50" s="52">
        <v>39</v>
      </c>
      <c r="B50" s="133" t="s">
        <v>320</v>
      </c>
      <c r="C50" s="53"/>
      <c r="D50" s="53" t="s">
        <v>23</v>
      </c>
      <c r="E50" s="53">
        <v>2</v>
      </c>
      <c r="F50" s="54">
        <v>585</v>
      </c>
      <c r="G50" s="54">
        <v>1250</v>
      </c>
      <c r="H50" s="54">
        <f t="shared" si="0"/>
        <v>1835</v>
      </c>
      <c r="I50" s="54">
        <f t="shared" si="1"/>
        <v>1170</v>
      </c>
      <c r="J50" s="54">
        <f t="shared" si="2"/>
        <v>2500</v>
      </c>
      <c r="K50" s="55">
        <f t="shared" si="3"/>
        <v>3670</v>
      </c>
    </row>
    <row r="51" spans="1:11" s="56" customFormat="1" ht="30" hidden="1" customHeight="1">
      <c r="A51" s="52">
        <v>40</v>
      </c>
      <c r="B51" s="133" t="s">
        <v>321</v>
      </c>
      <c r="C51" s="53"/>
      <c r="D51" s="53" t="s">
        <v>23</v>
      </c>
      <c r="E51" s="53">
        <v>4</v>
      </c>
      <c r="F51" s="54">
        <v>1308</v>
      </c>
      <c r="G51" s="54">
        <v>1250</v>
      </c>
      <c r="H51" s="54">
        <f t="shared" si="0"/>
        <v>2558</v>
      </c>
      <c r="I51" s="54">
        <f t="shared" si="1"/>
        <v>5232</v>
      </c>
      <c r="J51" s="54">
        <f t="shared" si="2"/>
        <v>5000</v>
      </c>
      <c r="K51" s="55">
        <f t="shared" si="3"/>
        <v>10232</v>
      </c>
    </row>
    <row r="52" spans="1:11" s="56" customFormat="1" ht="16.149999999999999" hidden="1" customHeight="1">
      <c r="A52" s="52">
        <v>41</v>
      </c>
      <c r="B52" s="134" t="s">
        <v>52</v>
      </c>
      <c r="C52" s="53"/>
      <c r="D52" s="53" t="s">
        <v>24</v>
      </c>
      <c r="E52" s="53">
        <v>0.2</v>
      </c>
      <c r="F52" s="54">
        <v>678</v>
      </c>
      <c r="G52" s="54">
        <v>4500</v>
      </c>
      <c r="H52" s="54">
        <f t="shared" si="0"/>
        <v>5178</v>
      </c>
      <c r="I52" s="54">
        <f t="shared" si="1"/>
        <v>135.6</v>
      </c>
      <c r="J52" s="54">
        <f t="shared" si="2"/>
        <v>900</v>
      </c>
      <c r="K52" s="55">
        <f t="shared" si="3"/>
        <v>1035.5999999999999</v>
      </c>
    </row>
    <row r="53" spans="1:11" s="56" customFormat="1" ht="16.149999999999999" hidden="1" customHeight="1">
      <c r="A53" s="52">
        <v>42</v>
      </c>
      <c r="B53" s="134" t="s">
        <v>53</v>
      </c>
      <c r="C53" s="53"/>
      <c r="D53" s="53" t="s">
        <v>24</v>
      </c>
      <c r="E53" s="53">
        <v>0.5</v>
      </c>
      <c r="F53" s="54">
        <v>539</v>
      </c>
      <c r="G53" s="54">
        <v>4500</v>
      </c>
      <c r="H53" s="54">
        <f t="shared" si="0"/>
        <v>5039</v>
      </c>
      <c r="I53" s="54">
        <f t="shared" si="1"/>
        <v>269.5</v>
      </c>
      <c r="J53" s="54">
        <f t="shared" si="2"/>
        <v>2250</v>
      </c>
      <c r="K53" s="55">
        <f t="shared" si="3"/>
        <v>2519.5</v>
      </c>
    </row>
    <row r="54" spans="1:11" s="56" customFormat="1" ht="15.6" hidden="1" customHeight="1">
      <c r="A54" s="52">
        <v>43</v>
      </c>
      <c r="B54" s="139" t="s">
        <v>136</v>
      </c>
      <c r="C54" s="140"/>
      <c r="D54" s="141" t="s">
        <v>135</v>
      </c>
      <c r="E54" s="141">
        <v>1</v>
      </c>
      <c r="F54" s="54">
        <v>340546</v>
      </c>
      <c r="G54" s="54">
        <v>0</v>
      </c>
      <c r="H54" s="54">
        <f>F54+G54</f>
        <v>340546</v>
      </c>
      <c r="I54" s="54">
        <f>F54*E54</f>
        <v>340546</v>
      </c>
      <c r="J54" s="54">
        <f>G54*E54</f>
        <v>0</v>
      </c>
      <c r="K54" s="55">
        <f>I54+J54</f>
        <v>340546</v>
      </c>
    </row>
    <row r="55" spans="1:11" s="56" customFormat="1" ht="19.5" hidden="1" customHeight="1">
      <c r="A55" s="52">
        <v>44</v>
      </c>
      <c r="B55" s="144" t="s">
        <v>92</v>
      </c>
      <c r="C55" s="53"/>
      <c r="D55" s="53"/>
      <c r="E55" s="53"/>
      <c r="F55" s="54">
        <v>0</v>
      </c>
      <c r="G55" s="54"/>
      <c r="H55" s="54">
        <f t="shared" si="0"/>
        <v>0</v>
      </c>
      <c r="I55" s="54">
        <f t="shared" si="1"/>
        <v>0</v>
      </c>
      <c r="J55" s="54">
        <f t="shared" si="2"/>
        <v>0</v>
      </c>
      <c r="K55" s="55">
        <f t="shared" si="3"/>
        <v>0</v>
      </c>
    </row>
    <row r="56" spans="1:11" s="56" customFormat="1" ht="14.45" hidden="1" customHeight="1">
      <c r="A56" s="52">
        <v>45</v>
      </c>
      <c r="B56" s="133" t="s">
        <v>93</v>
      </c>
      <c r="C56" s="53"/>
      <c r="D56" s="53" t="s">
        <v>18</v>
      </c>
      <c r="E56" s="53">
        <v>2</v>
      </c>
      <c r="F56" s="54">
        <v>4896</v>
      </c>
      <c r="G56" s="54">
        <v>4985</v>
      </c>
      <c r="H56" s="54">
        <f t="shared" si="0"/>
        <v>9881</v>
      </c>
      <c r="I56" s="54">
        <f t="shared" si="1"/>
        <v>9792</v>
      </c>
      <c r="J56" s="54">
        <f t="shared" si="2"/>
        <v>9970</v>
      </c>
      <c r="K56" s="55">
        <f t="shared" si="3"/>
        <v>19762</v>
      </c>
    </row>
    <row r="57" spans="1:11" s="56" customFormat="1" ht="18.600000000000001" hidden="1" customHeight="1">
      <c r="A57" s="52">
        <v>46</v>
      </c>
      <c r="B57" s="133" t="s">
        <v>85</v>
      </c>
      <c r="C57" s="53"/>
      <c r="D57" s="53" t="s">
        <v>18</v>
      </c>
      <c r="E57" s="53">
        <v>1</v>
      </c>
      <c r="F57" s="54">
        <v>225</v>
      </c>
      <c r="G57" s="54">
        <v>1250</v>
      </c>
      <c r="H57" s="54">
        <f t="shared" si="0"/>
        <v>1475</v>
      </c>
      <c r="I57" s="54">
        <f t="shared" si="1"/>
        <v>225</v>
      </c>
      <c r="J57" s="54">
        <f t="shared" si="2"/>
        <v>1250</v>
      </c>
      <c r="K57" s="55">
        <f t="shared" si="3"/>
        <v>1475</v>
      </c>
    </row>
    <row r="58" spans="1:11" s="56" customFormat="1" ht="18.600000000000001" hidden="1" customHeight="1">
      <c r="A58" s="52">
        <v>47</v>
      </c>
      <c r="B58" s="133" t="s">
        <v>146</v>
      </c>
      <c r="C58" s="53"/>
      <c r="D58" s="53" t="s">
        <v>18</v>
      </c>
      <c r="E58" s="53">
        <v>1</v>
      </c>
      <c r="F58" s="54">
        <v>36553</v>
      </c>
      <c r="G58" s="54">
        <v>5483</v>
      </c>
      <c r="H58" s="54">
        <f t="shared" si="0"/>
        <v>42036</v>
      </c>
      <c r="I58" s="54">
        <f t="shared" si="1"/>
        <v>36553</v>
      </c>
      <c r="J58" s="54">
        <f t="shared" si="2"/>
        <v>5483</v>
      </c>
      <c r="K58" s="55">
        <f t="shared" si="3"/>
        <v>42036</v>
      </c>
    </row>
    <row r="59" spans="1:11" s="56" customFormat="1" ht="18.600000000000001" customHeight="1">
      <c r="A59" s="52">
        <v>48</v>
      </c>
      <c r="B59" s="133" t="s">
        <v>91</v>
      </c>
      <c r="C59" s="53"/>
      <c r="D59" s="53" t="s">
        <v>26</v>
      </c>
      <c r="E59" s="53">
        <v>15</v>
      </c>
      <c r="F59" s="54">
        <v>163</v>
      </c>
      <c r="G59" s="54">
        <v>1200</v>
      </c>
      <c r="H59" s="54">
        <f t="shared" si="0"/>
        <v>1363</v>
      </c>
      <c r="I59" s="54">
        <f t="shared" si="1"/>
        <v>2445</v>
      </c>
      <c r="J59" s="54">
        <f t="shared" si="2"/>
        <v>18000</v>
      </c>
      <c r="K59" s="55">
        <f t="shared" si="3"/>
        <v>20445</v>
      </c>
    </row>
    <row r="60" spans="1:11" s="56" customFormat="1" ht="12.75" hidden="1" customHeight="1">
      <c r="A60" s="52">
        <v>49</v>
      </c>
      <c r="B60" s="139" t="s">
        <v>143</v>
      </c>
      <c r="C60" s="153"/>
      <c r="D60" s="141" t="s">
        <v>27</v>
      </c>
      <c r="E60" s="141">
        <v>1</v>
      </c>
      <c r="F60" s="54">
        <v>2445</v>
      </c>
      <c r="G60" s="54">
        <v>2445</v>
      </c>
      <c r="H60" s="54">
        <f t="shared" si="0"/>
        <v>4890</v>
      </c>
      <c r="I60" s="54">
        <f t="shared" si="1"/>
        <v>2445</v>
      </c>
      <c r="J60" s="54">
        <f t="shared" si="2"/>
        <v>2445</v>
      </c>
      <c r="K60" s="55">
        <f t="shared" si="3"/>
        <v>4890</v>
      </c>
    </row>
    <row r="61" spans="1:11" s="56" customFormat="1" hidden="1">
      <c r="A61" s="52">
        <v>50</v>
      </c>
      <c r="B61" s="143" t="s">
        <v>144</v>
      </c>
      <c r="C61" s="140"/>
      <c r="D61" s="141" t="s">
        <v>145</v>
      </c>
      <c r="E61" s="141">
        <v>1</v>
      </c>
      <c r="F61" s="54">
        <v>1467</v>
      </c>
      <c r="G61" s="54">
        <v>0</v>
      </c>
      <c r="H61" s="54">
        <f t="shared" si="0"/>
        <v>1467</v>
      </c>
      <c r="I61" s="54">
        <f t="shared" si="1"/>
        <v>1467</v>
      </c>
      <c r="J61" s="54">
        <f t="shared" si="2"/>
        <v>0</v>
      </c>
      <c r="K61" s="55">
        <f t="shared" si="3"/>
        <v>1467</v>
      </c>
    </row>
    <row r="62" spans="1:11" s="56" customFormat="1" ht="15.75" hidden="1" customHeight="1">
      <c r="A62" s="52">
        <v>51</v>
      </c>
      <c r="B62" s="144" t="s">
        <v>108</v>
      </c>
      <c r="C62" s="53"/>
      <c r="D62" s="53"/>
      <c r="E62" s="53"/>
      <c r="F62" s="54"/>
      <c r="G62" s="54"/>
      <c r="H62" s="54"/>
      <c r="I62" s="54"/>
      <c r="J62" s="54"/>
      <c r="K62" s="55"/>
    </row>
    <row r="63" spans="1:11" s="56" customFormat="1" ht="41.25" hidden="1" customHeight="1">
      <c r="A63" s="52">
        <v>52</v>
      </c>
      <c r="B63" s="133" t="s">
        <v>109</v>
      </c>
      <c r="C63" s="53"/>
      <c r="D63" s="53" t="s">
        <v>18</v>
      </c>
      <c r="E63" s="53">
        <v>2</v>
      </c>
      <c r="F63" s="54">
        <v>386357</v>
      </c>
      <c r="G63" s="54">
        <v>57954</v>
      </c>
      <c r="H63" s="54">
        <f t="shared" si="0"/>
        <v>444311</v>
      </c>
      <c r="I63" s="54">
        <f t="shared" si="1"/>
        <v>772714</v>
      </c>
      <c r="J63" s="54">
        <f t="shared" si="2"/>
        <v>115908</v>
      </c>
      <c r="K63" s="55">
        <f t="shared" si="3"/>
        <v>888622</v>
      </c>
    </row>
    <row r="64" spans="1:11" s="56" customFormat="1" ht="41.25" hidden="1" customHeight="1">
      <c r="A64" s="52">
        <v>53</v>
      </c>
      <c r="B64" s="133" t="s">
        <v>109</v>
      </c>
      <c r="C64" s="53"/>
      <c r="D64" s="53" t="s">
        <v>18</v>
      </c>
      <c r="E64" s="53">
        <v>1</v>
      </c>
      <c r="F64" s="54">
        <v>405462</v>
      </c>
      <c r="G64" s="54">
        <v>0</v>
      </c>
      <c r="H64" s="54">
        <f t="shared" ref="H64:H65" si="12">F64+G64</f>
        <v>405462</v>
      </c>
      <c r="I64" s="54">
        <f t="shared" ref="I64:I65" si="13">F64*E64</f>
        <v>405462</v>
      </c>
      <c r="J64" s="54">
        <f t="shared" ref="J64:J65" si="14">G64*E64</f>
        <v>0</v>
      </c>
      <c r="K64" s="55">
        <f t="shared" ref="K64:K65" si="15">I64+J64</f>
        <v>405462</v>
      </c>
    </row>
    <row r="65" spans="1:11" s="56" customFormat="1" ht="39.6" hidden="1" customHeight="1">
      <c r="A65" s="52">
        <v>54</v>
      </c>
      <c r="B65" s="133" t="s">
        <v>110</v>
      </c>
      <c r="C65" s="53"/>
      <c r="D65" s="53" t="s">
        <v>18</v>
      </c>
      <c r="E65" s="53">
        <v>2</v>
      </c>
      <c r="F65" s="54">
        <v>19630</v>
      </c>
      <c r="G65" s="54">
        <v>8441</v>
      </c>
      <c r="H65" s="54">
        <f t="shared" si="12"/>
        <v>28071</v>
      </c>
      <c r="I65" s="54">
        <f t="shared" si="13"/>
        <v>39260</v>
      </c>
      <c r="J65" s="54">
        <f t="shared" si="14"/>
        <v>16882</v>
      </c>
      <c r="K65" s="55">
        <f t="shared" si="15"/>
        <v>56142</v>
      </c>
    </row>
    <row r="66" spans="1:11" s="56" customFormat="1" ht="80.25" hidden="1" customHeight="1">
      <c r="A66" s="52">
        <v>55</v>
      </c>
      <c r="B66" s="133" t="s">
        <v>112</v>
      </c>
      <c r="C66" s="53" t="s">
        <v>148</v>
      </c>
      <c r="D66" s="53" t="s">
        <v>18</v>
      </c>
      <c r="E66" s="53">
        <v>2</v>
      </c>
      <c r="F66" s="54">
        <v>62366</v>
      </c>
      <c r="G66" s="54">
        <v>11850</v>
      </c>
      <c r="H66" s="54">
        <f t="shared" si="0"/>
        <v>74216</v>
      </c>
      <c r="I66" s="54">
        <f t="shared" si="1"/>
        <v>124732</v>
      </c>
      <c r="J66" s="54">
        <f t="shared" si="2"/>
        <v>23700</v>
      </c>
      <c r="K66" s="55">
        <f t="shared" si="3"/>
        <v>148432</v>
      </c>
    </row>
    <row r="67" spans="1:11" s="56" customFormat="1" ht="25.5" hidden="1" customHeight="1">
      <c r="A67" s="52">
        <v>56</v>
      </c>
      <c r="B67" s="133" t="s">
        <v>111</v>
      </c>
      <c r="C67" s="53"/>
      <c r="D67" s="53" t="s">
        <v>18</v>
      </c>
      <c r="E67" s="53">
        <v>1</v>
      </c>
      <c r="F67" s="54">
        <v>5216</v>
      </c>
      <c r="G67" s="54">
        <v>2243</v>
      </c>
      <c r="H67" s="54">
        <f t="shared" si="0"/>
        <v>7459</v>
      </c>
      <c r="I67" s="54">
        <f t="shared" si="1"/>
        <v>5216</v>
      </c>
      <c r="J67" s="54">
        <f t="shared" si="2"/>
        <v>2243</v>
      </c>
      <c r="K67" s="55">
        <f t="shared" si="3"/>
        <v>7459</v>
      </c>
    </row>
    <row r="68" spans="1:11" s="56" customFormat="1" ht="30.6" hidden="1" customHeight="1">
      <c r="A68" s="52">
        <v>57</v>
      </c>
      <c r="B68" s="133" t="s">
        <v>113</v>
      </c>
      <c r="C68" s="53"/>
      <c r="D68" s="53" t="s">
        <v>18</v>
      </c>
      <c r="E68" s="53">
        <v>2</v>
      </c>
      <c r="F68" s="54">
        <v>7069</v>
      </c>
      <c r="G68" s="54">
        <v>3040</v>
      </c>
      <c r="H68" s="54">
        <f t="shared" si="0"/>
        <v>10109</v>
      </c>
      <c r="I68" s="54">
        <f t="shared" si="1"/>
        <v>14138</v>
      </c>
      <c r="J68" s="54">
        <f t="shared" si="2"/>
        <v>6080</v>
      </c>
      <c r="K68" s="55">
        <f t="shared" si="3"/>
        <v>20218</v>
      </c>
    </row>
    <row r="69" spans="1:11" s="56" customFormat="1" ht="14.45" hidden="1" customHeight="1">
      <c r="A69" s="52">
        <v>58</v>
      </c>
      <c r="B69" s="133" t="s">
        <v>114</v>
      </c>
      <c r="C69" s="53"/>
      <c r="D69" s="53" t="s">
        <v>18</v>
      </c>
      <c r="E69" s="53">
        <v>2</v>
      </c>
      <c r="F69" s="54">
        <v>496</v>
      </c>
      <c r="G69" s="54">
        <v>650</v>
      </c>
      <c r="H69" s="54">
        <f t="shared" si="0"/>
        <v>1146</v>
      </c>
      <c r="I69" s="54">
        <f t="shared" si="1"/>
        <v>992</v>
      </c>
      <c r="J69" s="54">
        <f t="shared" si="2"/>
        <v>1300</v>
      </c>
      <c r="K69" s="55">
        <f t="shared" si="3"/>
        <v>2292</v>
      </c>
    </row>
    <row r="70" spans="1:11" s="56" customFormat="1" ht="28.15" hidden="1" customHeight="1">
      <c r="A70" s="52">
        <v>59</v>
      </c>
      <c r="B70" s="133" t="s">
        <v>115</v>
      </c>
      <c r="C70" s="53"/>
      <c r="D70" s="53" t="s">
        <v>18</v>
      </c>
      <c r="E70" s="53">
        <v>2</v>
      </c>
      <c r="F70" s="54">
        <v>31</v>
      </c>
      <c r="G70" s="54">
        <v>150</v>
      </c>
      <c r="H70" s="54">
        <f t="shared" si="0"/>
        <v>181</v>
      </c>
      <c r="I70" s="54">
        <f t="shared" si="1"/>
        <v>62</v>
      </c>
      <c r="J70" s="54">
        <f t="shared" si="2"/>
        <v>300</v>
      </c>
      <c r="K70" s="55">
        <f t="shared" si="3"/>
        <v>362</v>
      </c>
    </row>
    <row r="71" spans="1:11" s="56" customFormat="1" ht="39.6" customHeight="1">
      <c r="A71" s="52">
        <v>60</v>
      </c>
      <c r="B71" s="133" t="s">
        <v>124</v>
      </c>
      <c r="C71" s="53"/>
      <c r="D71" s="53" t="s">
        <v>18</v>
      </c>
      <c r="E71" s="53">
        <v>1</v>
      </c>
      <c r="F71" s="54">
        <v>6954</v>
      </c>
      <c r="G71" s="54">
        <v>3129</v>
      </c>
      <c r="H71" s="54">
        <f t="shared" si="0"/>
        <v>10083</v>
      </c>
      <c r="I71" s="54">
        <f t="shared" si="1"/>
        <v>6954</v>
      </c>
      <c r="J71" s="54">
        <f t="shared" si="2"/>
        <v>3129</v>
      </c>
      <c r="K71" s="55">
        <f t="shared" si="3"/>
        <v>10083</v>
      </c>
    </row>
    <row r="72" spans="1:11" s="56" customFormat="1" ht="40.15" customHeight="1">
      <c r="A72" s="52">
        <v>61</v>
      </c>
      <c r="B72" s="133" t="s">
        <v>125</v>
      </c>
      <c r="C72" s="53"/>
      <c r="D72" s="53" t="s">
        <v>26</v>
      </c>
      <c r="E72" s="53">
        <v>118</v>
      </c>
      <c r="F72" s="54">
        <v>16113</v>
      </c>
      <c r="G72" s="54">
        <v>8251</v>
      </c>
      <c r="H72" s="54">
        <f t="shared" si="0"/>
        <v>24364</v>
      </c>
      <c r="I72" s="54">
        <f t="shared" si="1"/>
        <v>1901334</v>
      </c>
      <c r="J72" s="54">
        <f t="shared" si="2"/>
        <v>973618</v>
      </c>
      <c r="K72" s="55">
        <f t="shared" si="3"/>
        <v>2874952</v>
      </c>
    </row>
    <row r="73" spans="1:11" s="56" customFormat="1" ht="15.75" hidden="1" customHeight="1">
      <c r="A73" s="52">
        <v>62</v>
      </c>
      <c r="B73" s="139" t="s">
        <v>137</v>
      </c>
      <c r="C73" s="140"/>
      <c r="D73" s="141" t="s">
        <v>21</v>
      </c>
      <c r="E73" s="141">
        <v>1</v>
      </c>
      <c r="F73" s="54">
        <v>267160.32000000001</v>
      </c>
      <c r="G73" s="54">
        <v>213728.25600000002</v>
      </c>
      <c r="H73" s="54">
        <f t="shared" si="0"/>
        <v>480888.576</v>
      </c>
      <c r="I73" s="54">
        <f t="shared" si="1"/>
        <v>267160.32000000001</v>
      </c>
      <c r="J73" s="54">
        <f t="shared" si="2"/>
        <v>213728.25600000002</v>
      </c>
      <c r="K73" s="55">
        <f t="shared" si="3"/>
        <v>480888.576</v>
      </c>
    </row>
    <row r="74" spans="1:11" s="56" customFormat="1" ht="15.6" hidden="1" customHeight="1">
      <c r="A74" s="52">
        <v>63</v>
      </c>
      <c r="B74" s="139" t="s">
        <v>136</v>
      </c>
      <c r="C74" s="140"/>
      <c r="D74" s="141" t="s">
        <v>135</v>
      </c>
      <c r="E74" s="141">
        <v>1</v>
      </c>
      <c r="F74" s="54">
        <v>171746</v>
      </c>
      <c r="G74" s="54">
        <v>0</v>
      </c>
      <c r="H74" s="54">
        <f>F74+G74</f>
        <v>171746</v>
      </c>
      <c r="I74" s="54">
        <f>F74*E74</f>
        <v>171746</v>
      </c>
      <c r="J74" s="54">
        <f>G74*E74</f>
        <v>0</v>
      </c>
      <c r="K74" s="55">
        <f>I74+J74</f>
        <v>171746</v>
      </c>
    </row>
    <row r="75" spans="1:11" s="56" customFormat="1" hidden="1">
      <c r="A75" s="52">
        <v>64</v>
      </c>
      <c r="B75" s="143"/>
      <c r="C75" s="53"/>
      <c r="D75" s="53"/>
      <c r="E75" s="53"/>
      <c r="F75" s="54"/>
      <c r="G75" s="54"/>
      <c r="H75" s="54"/>
      <c r="I75" s="54"/>
      <c r="J75" s="54"/>
      <c r="K75" s="55"/>
    </row>
    <row r="76" spans="1:11" s="57" customFormat="1" ht="16.149999999999999" hidden="1" customHeight="1">
      <c r="A76" s="52">
        <v>65</v>
      </c>
      <c r="B76" s="145" t="s">
        <v>312</v>
      </c>
      <c r="C76" s="146"/>
      <c r="D76" s="146" t="s">
        <v>21</v>
      </c>
      <c r="E76" s="146">
        <v>1</v>
      </c>
      <c r="F76" s="54">
        <v>0</v>
      </c>
      <c r="G76" s="147">
        <v>430200</v>
      </c>
      <c r="H76" s="54">
        <f t="shared" ref="H76:H77" si="16">F76+G76</f>
        <v>430200</v>
      </c>
      <c r="I76" s="54">
        <f t="shared" ref="I76:I77" si="17">F76*E76</f>
        <v>0</v>
      </c>
      <c r="J76" s="54">
        <f t="shared" ref="J76:J77" si="18">G76*E76</f>
        <v>430200</v>
      </c>
      <c r="K76" s="55">
        <f t="shared" ref="K76:K77" si="19">I76+J76</f>
        <v>430200</v>
      </c>
    </row>
    <row r="77" spans="1:11" s="57" customFormat="1" ht="16.149999999999999" hidden="1" customHeight="1">
      <c r="A77" s="52">
        <v>66</v>
      </c>
      <c r="B77" s="145" t="s">
        <v>22</v>
      </c>
      <c r="C77" s="146"/>
      <c r="D77" s="146" t="s">
        <v>21</v>
      </c>
      <c r="E77" s="146">
        <v>1</v>
      </c>
      <c r="F77" s="54">
        <v>0</v>
      </c>
      <c r="G77" s="147">
        <v>631800</v>
      </c>
      <c r="H77" s="54">
        <f t="shared" si="16"/>
        <v>631800</v>
      </c>
      <c r="I77" s="54">
        <f t="shared" si="17"/>
        <v>0</v>
      </c>
      <c r="J77" s="54">
        <f t="shared" si="18"/>
        <v>631800</v>
      </c>
      <c r="K77" s="55">
        <f t="shared" si="19"/>
        <v>631800</v>
      </c>
    </row>
    <row r="78" spans="1:11" s="56" customFormat="1" ht="13.5" thickBot="1">
      <c r="A78" s="103"/>
      <c r="B78" s="104"/>
      <c r="C78" s="105"/>
      <c r="D78" s="106"/>
      <c r="E78" s="107"/>
      <c r="F78" s="108"/>
      <c r="G78" s="108"/>
      <c r="H78" s="109"/>
      <c r="I78" s="110"/>
      <c r="J78" s="110"/>
      <c r="K78" s="111"/>
    </row>
    <row r="79" spans="1:11" s="56" customFormat="1" ht="14.25" thickTop="1" thickBot="1">
      <c r="A79" s="112"/>
      <c r="B79" s="113" t="s">
        <v>20</v>
      </c>
      <c r="C79" s="114"/>
      <c r="D79" s="115"/>
      <c r="E79" s="116"/>
      <c r="F79" s="117"/>
      <c r="G79" s="117"/>
      <c r="H79" s="118"/>
      <c r="I79" s="119">
        <f>SUM(I12:I78)</f>
        <v>13650097.720000001</v>
      </c>
      <c r="J79" s="119">
        <f>SUM(J12:J78)</f>
        <v>7590146.0359999994</v>
      </c>
      <c r="K79" s="120">
        <f>SUM(K12:K78)</f>
        <v>21240243.756000001</v>
      </c>
    </row>
  </sheetData>
  <autoFilter ref="A7:K77">
    <filterColumn colId="1">
      <filters>
        <filter val="Труба бесшовная горячедеформированная 76х3,0_x000a_из коррозионно-стойкой высоколегированной стали марки 03Х17Н14М3"/>
        <filter val="Труба водогазопроводная оцинкованная Ц-20х2,8"/>
        <filter val="Труба водогазопроводная оцинкованная Ц-50х3,5"/>
        <filter val="Труба полиэтиленовая напорная ПЭ100 SDR11 Ø110х10,0"/>
        <filter val="Труба полиэтиленовая ПЭ100 SDR17 63х3,8"/>
        <filter val="Труба ППР раструбная DN110 мм S16"/>
        <filter val="Труба стальная бесшовная горячедеформированная Ø57х3,0 из коррозионно-стойкой высоколегированной стали марки 03Х17Н14М3м3"/>
        <filter val="Труба стальная бесшовная горячедеформированная Ø89х4,0 из коррозионно-стойкой высоколегированной стали марки 03Х17Н14М3"/>
        <filter val="Труба стальная электросварная Ø108х4,0"/>
        <filter val="Труба стальная электросварная Ø57х3,0"/>
      </filters>
    </filterColumn>
  </autoFilter>
  <mergeCells count="2">
    <mergeCell ref="A4:K4"/>
    <mergeCell ref="A5:K5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92D050"/>
  </sheetPr>
  <dimension ref="A1:K51"/>
  <sheetViews>
    <sheetView zoomScale="80" zoomScaleNormal="80" workbookViewId="0">
      <selection activeCell="A7" sqref="A7:K10"/>
    </sheetView>
  </sheetViews>
  <sheetFormatPr defaultColWidth="9.140625" defaultRowHeight="12.75"/>
  <cols>
    <col min="1" max="1" width="4.140625" style="32" customWidth="1"/>
    <col min="2" max="2" width="50.28515625" customWidth="1"/>
    <col min="3" max="3" width="14" style="51" customWidth="1"/>
    <col min="4" max="4" width="7.7109375" customWidth="1"/>
    <col min="5" max="5" width="7.140625" customWidth="1"/>
    <col min="6" max="6" width="11.7109375" customWidth="1"/>
    <col min="7" max="7" width="9.42578125" customWidth="1"/>
    <col min="8" max="8" width="11.85546875" customWidth="1"/>
    <col min="9" max="9" width="11.7109375" customWidth="1"/>
    <col min="10" max="10" width="11" customWidth="1"/>
    <col min="11" max="11" width="11.7109375" customWidth="1"/>
  </cols>
  <sheetData>
    <row r="1" spans="1:11" s="56" customFormat="1" ht="20.25">
      <c r="A1" s="65" t="s">
        <v>150</v>
      </c>
      <c r="B1" s="60"/>
      <c r="C1" s="60"/>
      <c r="D1" s="60"/>
      <c r="E1" s="60"/>
      <c r="F1" s="60"/>
      <c r="G1" s="60"/>
      <c r="H1" s="60"/>
      <c r="I1" s="66"/>
      <c r="J1" s="60"/>
      <c r="K1" s="60"/>
    </row>
    <row r="2" spans="1:11" s="56" customFormat="1" ht="15.75">
      <c r="A2" s="67"/>
      <c r="B2" s="68"/>
      <c r="C2" s="60"/>
      <c r="D2" s="60"/>
      <c r="E2" s="60"/>
      <c r="F2" s="60"/>
      <c r="G2" s="60"/>
      <c r="H2" s="60"/>
      <c r="I2" s="66"/>
      <c r="J2" s="60"/>
      <c r="K2" s="60"/>
    </row>
    <row r="3" spans="1:11" s="57" customFormat="1" ht="19.5" collapsed="1">
      <c r="A3" s="69" t="s">
        <v>19</v>
      </c>
      <c r="B3" s="69"/>
      <c r="C3" s="69"/>
      <c r="D3" s="70"/>
      <c r="E3" s="70"/>
      <c r="F3" s="70"/>
      <c r="G3" s="70"/>
      <c r="H3" s="70"/>
      <c r="I3" s="71"/>
      <c r="J3" s="70"/>
      <c r="K3" s="70"/>
    </row>
    <row r="4" spans="1:11" s="72" customFormat="1" ht="30" customHeight="1">
      <c r="A4" s="178" t="s">
        <v>190</v>
      </c>
      <c r="B4" s="179"/>
      <c r="C4" s="179"/>
      <c r="D4" s="179"/>
      <c r="E4" s="179"/>
      <c r="F4" s="179"/>
      <c r="G4" s="179"/>
      <c r="H4" s="179"/>
      <c r="I4" s="179"/>
      <c r="J4" s="179"/>
      <c r="K4" s="179"/>
    </row>
    <row r="5" spans="1:11" s="72" customFormat="1" ht="48" customHeight="1">
      <c r="A5" s="180" t="s">
        <v>151</v>
      </c>
      <c r="B5" s="181"/>
      <c r="C5" s="181"/>
      <c r="D5" s="181"/>
      <c r="E5" s="181"/>
      <c r="F5" s="181"/>
      <c r="G5" s="181"/>
      <c r="H5" s="181"/>
      <c r="I5" s="181"/>
      <c r="J5" s="181"/>
      <c r="K5" s="181"/>
    </row>
    <row r="6" spans="1:11" s="57" customFormat="1" ht="16.5" thickBot="1">
      <c r="A6" s="73"/>
      <c r="B6" s="70"/>
      <c r="C6" s="74"/>
      <c r="D6" s="70"/>
      <c r="E6" s="70"/>
      <c r="F6" s="70"/>
      <c r="G6" s="70"/>
      <c r="H6" s="70"/>
      <c r="I6" s="71"/>
      <c r="J6" s="70"/>
      <c r="K6" s="70"/>
    </row>
    <row r="7" spans="1:11" s="56" customFormat="1" ht="13.5">
      <c r="A7" s="75" t="s">
        <v>0</v>
      </c>
      <c r="B7" s="76" t="s">
        <v>0</v>
      </c>
      <c r="C7" s="76"/>
      <c r="D7" s="77"/>
      <c r="E7" s="77"/>
      <c r="F7" s="78" t="s">
        <v>1</v>
      </c>
      <c r="G7" s="79"/>
      <c r="H7" s="79"/>
      <c r="I7" s="80" t="s">
        <v>2</v>
      </c>
      <c r="J7" s="79"/>
      <c r="K7" s="81" t="s">
        <v>3</v>
      </c>
    </row>
    <row r="8" spans="1:11" s="56" customFormat="1" ht="13.5" hidden="1">
      <c r="A8" s="82" t="s">
        <v>4</v>
      </c>
      <c r="B8" s="83" t="s">
        <v>0</v>
      </c>
      <c r="C8" s="84"/>
      <c r="D8" s="85" t="s">
        <v>5</v>
      </c>
      <c r="E8" s="85" t="s">
        <v>6</v>
      </c>
      <c r="F8" s="86" t="s">
        <v>7</v>
      </c>
      <c r="G8" s="87" t="s">
        <v>8</v>
      </c>
      <c r="H8" s="86" t="s">
        <v>9</v>
      </c>
      <c r="I8" s="86" t="s">
        <v>7</v>
      </c>
      <c r="J8" s="87" t="s">
        <v>8</v>
      </c>
      <c r="K8" s="88"/>
    </row>
    <row r="9" spans="1:11" s="56" customFormat="1" ht="13.5" hidden="1">
      <c r="A9" s="89" t="s">
        <v>10</v>
      </c>
      <c r="B9" s="90" t="s">
        <v>11</v>
      </c>
      <c r="C9" s="90"/>
      <c r="D9" s="85" t="s">
        <v>12</v>
      </c>
      <c r="E9" s="85" t="s">
        <v>13</v>
      </c>
      <c r="F9" s="91"/>
      <c r="G9" s="91"/>
      <c r="H9" s="92" t="s">
        <v>14</v>
      </c>
      <c r="I9" s="92" t="s">
        <v>15</v>
      </c>
      <c r="J9" s="93" t="s">
        <v>16</v>
      </c>
      <c r="K9" s="94" t="s">
        <v>17</v>
      </c>
    </row>
    <row r="10" spans="1:11" s="56" customFormat="1" hidden="1">
      <c r="A10" s="95">
        <v>1</v>
      </c>
      <c r="B10" s="96">
        <v>2</v>
      </c>
      <c r="C10" s="96"/>
      <c r="D10" s="97">
        <v>3</v>
      </c>
      <c r="E10" s="97">
        <v>4</v>
      </c>
      <c r="F10" s="97">
        <v>5</v>
      </c>
      <c r="G10" s="97">
        <v>6</v>
      </c>
      <c r="H10" s="97">
        <v>7</v>
      </c>
      <c r="I10" s="97">
        <v>8</v>
      </c>
      <c r="J10" s="97">
        <v>9</v>
      </c>
      <c r="K10" s="98">
        <v>10</v>
      </c>
    </row>
    <row r="11" spans="1:11" s="56" customFormat="1" ht="15" hidden="1" customHeight="1">
      <c r="A11" s="52"/>
      <c r="B11" s="58" t="s">
        <v>54</v>
      </c>
      <c r="C11" s="53"/>
      <c r="D11" s="53"/>
      <c r="E11" s="53"/>
      <c r="F11" s="54"/>
      <c r="G11" s="54"/>
      <c r="H11" s="54"/>
      <c r="I11" s="54"/>
      <c r="J11" s="54"/>
      <c r="K11" s="55"/>
    </row>
    <row r="12" spans="1:11" s="56" customFormat="1" ht="42.75" hidden="1" customHeight="1">
      <c r="A12" s="52">
        <v>1</v>
      </c>
      <c r="B12" s="133" t="s">
        <v>55</v>
      </c>
      <c r="C12" s="53" t="s">
        <v>147</v>
      </c>
      <c r="D12" s="53" t="s">
        <v>23</v>
      </c>
      <c r="E12" s="53">
        <v>46</v>
      </c>
      <c r="F12" s="54">
        <v>15031</v>
      </c>
      <c r="G12" s="54">
        <v>7966.43</v>
      </c>
      <c r="H12" s="54">
        <f t="shared" ref="H12:H49" si="0">F12+G12</f>
        <v>22997.43</v>
      </c>
      <c r="I12" s="54">
        <f t="shared" ref="I12:I49" si="1">F12*E12</f>
        <v>691426</v>
      </c>
      <c r="J12" s="54">
        <f t="shared" ref="J12:J49" si="2">G12*E12</f>
        <v>366455.78</v>
      </c>
      <c r="K12" s="55">
        <f t="shared" ref="K12:K17" si="3">I12+J12</f>
        <v>1057881.78</v>
      </c>
    </row>
    <row r="13" spans="1:11" s="56" customFormat="1" ht="45.75" hidden="1" customHeight="1">
      <c r="A13" s="52">
        <v>2</v>
      </c>
      <c r="B13" s="133" t="s">
        <v>168</v>
      </c>
      <c r="C13" s="53" t="s">
        <v>147</v>
      </c>
      <c r="D13" s="53" t="s">
        <v>23</v>
      </c>
      <c r="E13" s="53">
        <v>14</v>
      </c>
      <c r="F13" s="54">
        <v>16436</v>
      </c>
      <c r="G13" s="54">
        <v>8711.08</v>
      </c>
      <c r="H13" s="54">
        <f t="shared" si="0"/>
        <v>25147.08</v>
      </c>
      <c r="I13" s="54">
        <f t="shared" si="1"/>
        <v>230104</v>
      </c>
      <c r="J13" s="54">
        <f t="shared" si="2"/>
        <v>121955.12</v>
      </c>
      <c r="K13" s="55">
        <f t="shared" si="3"/>
        <v>352059.12</v>
      </c>
    </row>
    <row r="14" spans="1:11" s="56" customFormat="1" ht="64.5" hidden="1" customHeight="1">
      <c r="A14" s="52">
        <v>3</v>
      </c>
      <c r="B14" s="134" t="s">
        <v>323</v>
      </c>
      <c r="C14" s="53" t="s">
        <v>131</v>
      </c>
      <c r="D14" s="53" t="s">
        <v>23</v>
      </c>
      <c r="E14" s="53">
        <v>4</v>
      </c>
      <c r="F14" s="54">
        <v>148089</v>
      </c>
      <c r="G14" s="54">
        <v>34060.47</v>
      </c>
      <c r="H14" s="54">
        <f t="shared" si="0"/>
        <v>182149.47</v>
      </c>
      <c r="I14" s="54">
        <f t="shared" si="1"/>
        <v>592356</v>
      </c>
      <c r="J14" s="54">
        <f t="shared" si="2"/>
        <v>136241.88</v>
      </c>
      <c r="K14" s="55">
        <f t="shared" si="3"/>
        <v>728597.88</v>
      </c>
    </row>
    <row r="15" spans="1:11" s="56" customFormat="1" ht="31.15" hidden="1" customHeight="1">
      <c r="A15" s="52">
        <v>4</v>
      </c>
      <c r="B15" s="133" t="s">
        <v>169</v>
      </c>
      <c r="C15" s="53"/>
      <c r="D15" s="53" t="s">
        <v>18</v>
      </c>
      <c r="E15" s="53">
        <v>2</v>
      </c>
      <c r="F15" s="54">
        <v>117740</v>
      </c>
      <c r="G15" s="54">
        <v>27080.2</v>
      </c>
      <c r="H15" s="54">
        <f t="shared" si="0"/>
        <v>144820.20000000001</v>
      </c>
      <c r="I15" s="54">
        <f t="shared" si="1"/>
        <v>235480</v>
      </c>
      <c r="J15" s="54">
        <f t="shared" si="2"/>
        <v>54160.4</v>
      </c>
      <c r="K15" s="55">
        <f t="shared" si="3"/>
        <v>289640.40000000002</v>
      </c>
    </row>
    <row r="16" spans="1:11" s="57" customFormat="1" ht="26.45" hidden="1" customHeight="1">
      <c r="A16" s="52">
        <v>5</v>
      </c>
      <c r="B16" s="135" t="s">
        <v>170</v>
      </c>
      <c r="C16" s="136"/>
      <c r="D16" s="136" t="s">
        <v>23</v>
      </c>
      <c r="E16" s="136">
        <v>2</v>
      </c>
      <c r="F16" s="54">
        <v>18046</v>
      </c>
      <c r="G16" s="54">
        <v>8711</v>
      </c>
      <c r="H16" s="54">
        <f t="shared" si="0"/>
        <v>26757</v>
      </c>
      <c r="I16" s="54">
        <f t="shared" si="1"/>
        <v>36092</v>
      </c>
      <c r="J16" s="54">
        <f t="shared" si="2"/>
        <v>17422</v>
      </c>
      <c r="K16" s="55">
        <f t="shared" si="3"/>
        <v>53514</v>
      </c>
    </row>
    <row r="17" spans="1:11" s="57" customFormat="1" ht="16.5" hidden="1" customHeight="1">
      <c r="A17" s="52">
        <v>6</v>
      </c>
      <c r="B17" s="135" t="s">
        <v>155</v>
      </c>
      <c r="C17" s="136"/>
      <c r="D17" s="136" t="s">
        <v>23</v>
      </c>
      <c r="E17" s="136">
        <v>2</v>
      </c>
      <c r="F17" s="54">
        <v>5322</v>
      </c>
      <c r="G17" s="54">
        <v>2250</v>
      </c>
      <c r="H17" s="54">
        <f t="shared" si="0"/>
        <v>7572</v>
      </c>
      <c r="I17" s="54">
        <f t="shared" si="1"/>
        <v>10644</v>
      </c>
      <c r="J17" s="54">
        <f t="shared" si="2"/>
        <v>4500</v>
      </c>
      <c r="K17" s="55">
        <f t="shared" si="3"/>
        <v>15144</v>
      </c>
    </row>
    <row r="18" spans="1:11" s="56" customFormat="1" ht="16.149999999999999" hidden="1" customHeight="1">
      <c r="A18" s="52">
        <v>7</v>
      </c>
      <c r="B18" s="133" t="s">
        <v>56</v>
      </c>
      <c r="C18" s="53"/>
      <c r="D18" s="53" t="s">
        <v>28</v>
      </c>
      <c r="E18" s="53">
        <v>32</v>
      </c>
      <c r="F18" s="54"/>
      <c r="G18" s="54"/>
      <c r="H18" s="54">
        <f t="shared" si="0"/>
        <v>0</v>
      </c>
      <c r="I18" s="54">
        <f t="shared" si="1"/>
        <v>0</v>
      </c>
      <c r="J18" s="54">
        <f t="shared" si="2"/>
        <v>0</v>
      </c>
      <c r="K18" s="55"/>
    </row>
    <row r="19" spans="1:11" s="56" customFormat="1" ht="16.149999999999999" hidden="1" customHeight="1">
      <c r="A19" s="52">
        <v>8</v>
      </c>
      <c r="B19" s="133" t="s">
        <v>57</v>
      </c>
      <c r="C19" s="53"/>
      <c r="D19" s="53" t="s">
        <v>18</v>
      </c>
      <c r="E19" s="53">
        <v>32</v>
      </c>
      <c r="F19" s="54">
        <v>6453</v>
      </c>
      <c r="G19" s="54">
        <v>2774.79</v>
      </c>
      <c r="H19" s="54">
        <f t="shared" si="0"/>
        <v>9227.7900000000009</v>
      </c>
      <c r="I19" s="54">
        <f t="shared" si="1"/>
        <v>206496</v>
      </c>
      <c r="J19" s="54">
        <f t="shared" si="2"/>
        <v>88793.279999999999</v>
      </c>
      <c r="K19" s="55">
        <f t="shared" ref="K19:K37" si="4">I19+J19</f>
        <v>295289.28000000003</v>
      </c>
    </row>
    <row r="20" spans="1:11" s="56" customFormat="1" ht="16.149999999999999" hidden="1" customHeight="1">
      <c r="A20" s="52">
        <v>9</v>
      </c>
      <c r="B20" s="133" t="s">
        <v>58</v>
      </c>
      <c r="C20" s="53"/>
      <c r="D20" s="53" t="s">
        <v>23</v>
      </c>
      <c r="E20" s="53">
        <v>32</v>
      </c>
      <c r="F20" s="54">
        <v>301</v>
      </c>
      <c r="G20" s="54">
        <v>450</v>
      </c>
      <c r="H20" s="54">
        <f t="shared" si="0"/>
        <v>751</v>
      </c>
      <c r="I20" s="54">
        <f t="shared" si="1"/>
        <v>9632</v>
      </c>
      <c r="J20" s="54">
        <f t="shared" si="2"/>
        <v>14400</v>
      </c>
      <c r="K20" s="55">
        <f t="shared" si="4"/>
        <v>24032</v>
      </c>
    </row>
    <row r="21" spans="1:11" s="56" customFormat="1" ht="16.149999999999999" hidden="1" customHeight="1">
      <c r="A21" s="52">
        <v>10</v>
      </c>
      <c r="B21" s="137" t="s">
        <v>59</v>
      </c>
      <c r="C21" s="53"/>
      <c r="D21" s="53" t="s">
        <v>23</v>
      </c>
      <c r="E21" s="53">
        <v>64</v>
      </c>
      <c r="F21" s="54"/>
      <c r="G21" s="54"/>
      <c r="H21" s="54">
        <f t="shared" si="0"/>
        <v>0</v>
      </c>
      <c r="I21" s="54">
        <f t="shared" si="1"/>
        <v>0</v>
      </c>
      <c r="J21" s="54">
        <f t="shared" si="2"/>
        <v>0</v>
      </c>
      <c r="K21" s="55"/>
    </row>
    <row r="22" spans="1:11" s="56" customFormat="1" ht="28.9" hidden="1" customHeight="1">
      <c r="A22" s="52">
        <v>11</v>
      </c>
      <c r="B22" s="138" t="s">
        <v>134</v>
      </c>
      <c r="C22" s="53"/>
      <c r="D22" s="53" t="s">
        <v>23</v>
      </c>
      <c r="E22" s="53">
        <v>32</v>
      </c>
      <c r="F22" s="54">
        <v>6547</v>
      </c>
      <c r="G22" s="54">
        <v>2291</v>
      </c>
      <c r="H22" s="54">
        <f t="shared" si="0"/>
        <v>8838</v>
      </c>
      <c r="I22" s="54">
        <f t="shared" si="1"/>
        <v>209504</v>
      </c>
      <c r="J22" s="54">
        <f t="shared" si="2"/>
        <v>73312</v>
      </c>
      <c r="K22" s="55">
        <f t="shared" si="4"/>
        <v>282816</v>
      </c>
    </row>
    <row r="23" spans="1:11" s="56" customFormat="1" ht="28.5" hidden="1" customHeight="1">
      <c r="A23" s="52">
        <v>12</v>
      </c>
      <c r="B23" s="133" t="s">
        <v>60</v>
      </c>
      <c r="C23" s="53"/>
      <c r="D23" s="53" t="s">
        <v>23</v>
      </c>
      <c r="E23" s="53">
        <v>32</v>
      </c>
      <c r="F23" s="54">
        <v>9601</v>
      </c>
      <c r="G23" s="54">
        <v>4128</v>
      </c>
      <c r="H23" s="54">
        <f t="shared" si="0"/>
        <v>13729</v>
      </c>
      <c r="I23" s="54">
        <f t="shared" si="1"/>
        <v>307232</v>
      </c>
      <c r="J23" s="54">
        <f t="shared" si="2"/>
        <v>132096</v>
      </c>
      <c r="K23" s="55">
        <f t="shared" si="4"/>
        <v>439328</v>
      </c>
    </row>
    <row r="24" spans="1:11" s="56" customFormat="1" ht="27.6" hidden="1" customHeight="1">
      <c r="A24" s="52">
        <v>13</v>
      </c>
      <c r="B24" s="133" t="s">
        <v>61</v>
      </c>
      <c r="C24" s="53"/>
      <c r="D24" s="53" t="s">
        <v>23</v>
      </c>
      <c r="E24" s="53">
        <v>64</v>
      </c>
      <c r="F24" s="54">
        <v>1526</v>
      </c>
      <c r="G24" s="54">
        <v>600</v>
      </c>
      <c r="H24" s="54">
        <f t="shared" si="0"/>
        <v>2126</v>
      </c>
      <c r="I24" s="54">
        <f t="shared" si="1"/>
        <v>97664</v>
      </c>
      <c r="J24" s="54">
        <f t="shared" si="2"/>
        <v>38400</v>
      </c>
      <c r="K24" s="55">
        <f t="shared" si="4"/>
        <v>136064</v>
      </c>
    </row>
    <row r="25" spans="1:11" s="56" customFormat="1" ht="15" hidden="1" customHeight="1">
      <c r="A25" s="52">
        <v>14</v>
      </c>
      <c r="B25" s="134" t="s">
        <v>66</v>
      </c>
      <c r="C25" s="53"/>
      <c r="D25" s="136" t="s">
        <v>21</v>
      </c>
      <c r="E25" s="136">
        <v>1</v>
      </c>
      <c r="F25" s="54">
        <v>63000</v>
      </c>
      <c r="G25" s="54">
        <v>22050</v>
      </c>
      <c r="H25" s="54">
        <f t="shared" si="0"/>
        <v>85050</v>
      </c>
      <c r="I25" s="54">
        <f t="shared" si="1"/>
        <v>63000</v>
      </c>
      <c r="J25" s="54">
        <f t="shared" si="2"/>
        <v>22050</v>
      </c>
      <c r="K25" s="55">
        <f t="shared" si="4"/>
        <v>85050</v>
      </c>
    </row>
    <row r="26" spans="1:11" s="56" customFormat="1" ht="55.15" hidden="1" customHeight="1">
      <c r="A26" s="52">
        <v>15</v>
      </c>
      <c r="B26" s="134" t="s">
        <v>67</v>
      </c>
      <c r="C26" s="53"/>
      <c r="D26" s="53" t="s">
        <v>28</v>
      </c>
      <c r="E26" s="53">
        <v>4</v>
      </c>
      <c r="F26" s="54">
        <v>1609</v>
      </c>
      <c r="G26" s="54">
        <v>1450</v>
      </c>
      <c r="H26" s="54">
        <f t="shared" si="0"/>
        <v>3059</v>
      </c>
      <c r="I26" s="54">
        <f t="shared" si="1"/>
        <v>6436</v>
      </c>
      <c r="J26" s="54">
        <f t="shared" si="2"/>
        <v>5800</v>
      </c>
      <c r="K26" s="55">
        <f t="shared" si="4"/>
        <v>12236</v>
      </c>
    </row>
    <row r="27" spans="1:11" s="56" customFormat="1" ht="18" hidden="1" customHeight="1">
      <c r="A27" s="52">
        <v>16</v>
      </c>
      <c r="B27" s="133" t="s">
        <v>156</v>
      </c>
      <c r="C27" s="53"/>
      <c r="D27" s="53" t="s">
        <v>23</v>
      </c>
      <c r="E27" s="53">
        <v>6</v>
      </c>
      <c r="F27" s="54">
        <v>1043</v>
      </c>
      <c r="G27" s="54">
        <v>1250</v>
      </c>
      <c r="H27" s="54">
        <f t="shared" si="0"/>
        <v>2293</v>
      </c>
      <c r="I27" s="54">
        <f t="shared" si="1"/>
        <v>6258</v>
      </c>
      <c r="J27" s="54">
        <f t="shared" si="2"/>
        <v>7500</v>
      </c>
      <c r="K27" s="55">
        <f t="shared" si="4"/>
        <v>13758</v>
      </c>
    </row>
    <row r="28" spans="1:11" s="56" customFormat="1" ht="41.45" customHeight="1">
      <c r="A28" s="52">
        <v>17</v>
      </c>
      <c r="B28" s="133" t="s">
        <v>122</v>
      </c>
      <c r="C28" s="53"/>
      <c r="D28" s="53" t="s">
        <v>26</v>
      </c>
      <c r="E28" s="53">
        <v>425</v>
      </c>
      <c r="F28" s="54">
        <v>9326</v>
      </c>
      <c r="G28" s="54">
        <v>5197</v>
      </c>
      <c r="H28" s="54">
        <f t="shared" si="0"/>
        <v>14523</v>
      </c>
      <c r="I28" s="54">
        <f t="shared" si="1"/>
        <v>3963550</v>
      </c>
      <c r="J28" s="54">
        <f t="shared" si="2"/>
        <v>2208725</v>
      </c>
      <c r="K28" s="55">
        <f t="shared" si="4"/>
        <v>6172275</v>
      </c>
    </row>
    <row r="29" spans="1:11" s="56" customFormat="1" ht="41.45" customHeight="1">
      <c r="A29" s="52">
        <v>18</v>
      </c>
      <c r="B29" s="133" t="s">
        <v>171</v>
      </c>
      <c r="C29" s="53"/>
      <c r="D29" s="53" t="s">
        <v>26</v>
      </c>
      <c r="E29" s="53">
        <v>320</v>
      </c>
      <c r="F29" s="54">
        <v>16113</v>
      </c>
      <c r="G29" s="54">
        <v>8251</v>
      </c>
      <c r="H29" s="54">
        <f t="shared" si="0"/>
        <v>24364</v>
      </c>
      <c r="I29" s="54">
        <f t="shared" si="1"/>
        <v>5156160</v>
      </c>
      <c r="J29" s="54">
        <f t="shared" si="2"/>
        <v>2640320</v>
      </c>
      <c r="K29" s="55">
        <f t="shared" si="4"/>
        <v>7796480</v>
      </c>
    </row>
    <row r="30" spans="1:11" s="56" customFormat="1" ht="15.75" hidden="1" customHeight="1">
      <c r="A30" s="52">
        <v>19</v>
      </c>
      <c r="B30" s="139" t="s">
        <v>137</v>
      </c>
      <c r="C30" s="140"/>
      <c r="D30" s="141" t="s">
        <v>21</v>
      </c>
      <c r="E30" s="141">
        <v>1</v>
      </c>
      <c r="F30" s="54">
        <v>1094365</v>
      </c>
      <c r="G30" s="54">
        <v>875492</v>
      </c>
      <c r="H30" s="54">
        <f t="shared" si="0"/>
        <v>1969857</v>
      </c>
      <c r="I30" s="54">
        <f t="shared" si="1"/>
        <v>1094365</v>
      </c>
      <c r="J30" s="54">
        <f t="shared" si="2"/>
        <v>875492</v>
      </c>
      <c r="K30" s="55">
        <f t="shared" si="4"/>
        <v>1969857</v>
      </c>
    </row>
    <row r="31" spans="1:11" s="56" customFormat="1" ht="15" customHeight="1">
      <c r="A31" s="52">
        <v>20</v>
      </c>
      <c r="B31" s="133" t="s">
        <v>158</v>
      </c>
      <c r="C31" s="53"/>
      <c r="D31" s="53" t="s">
        <v>26</v>
      </c>
      <c r="E31" s="53">
        <v>1</v>
      </c>
      <c r="F31" s="54">
        <v>596</v>
      </c>
      <c r="G31" s="54">
        <v>4500</v>
      </c>
      <c r="H31" s="54">
        <f t="shared" si="0"/>
        <v>5096</v>
      </c>
      <c r="I31" s="54">
        <f t="shared" si="1"/>
        <v>596</v>
      </c>
      <c r="J31" s="54">
        <f t="shared" si="2"/>
        <v>4500</v>
      </c>
      <c r="K31" s="55">
        <f t="shared" si="4"/>
        <v>5096</v>
      </c>
    </row>
    <row r="32" spans="1:11" s="56" customFormat="1" ht="15" customHeight="1">
      <c r="A32" s="52">
        <v>21</v>
      </c>
      <c r="B32" s="133" t="s">
        <v>68</v>
      </c>
      <c r="C32" s="53"/>
      <c r="D32" s="53" t="s">
        <v>26</v>
      </c>
      <c r="E32" s="53">
        <v>9</v>
      </c>
      <c r="F32" s="54">
        <v>6240</v>
      </c>
      <c r="G32" s="54">
        <v>4500</v>
      </c>
      <c r="H32" s="54">
        <f t="shared" si="0"/>
        <v>10740</v>
      </c>
      <c r="I32" s="54">
        <f t="shared" si="1"/>
        <v>56160</v>
      </c>
      <c r="J32" s="54">
        <f t="shared" si="2"/>
        <v>40500</v>
      </c>
      <c r="K32" s="55">
        <f t="shared" si="4"/>
        <v>96660</v>
      </c>
    </row>
    <row r="33" spans="1:11" s="56" customFormat="1" ht="27" customHeight="1">
      <c r="A33" s="52">
        <v>22</v>
      </c>
      <c r="B33" s="134" t="s">
        <v>69</v>
      </c>
      <c r="C33" s="53"/>
      <c r="D33" s="53" t="s">
        <v>26</v>
      </c>
      <c r="E33" s="53">
        <v>16</v>
      </c>
      <c r="F33" s="54">
        <v>7297</v>
      </c>
      <c r="G33" s="54">
        <v>4500</v>
      </c>
      <c r="H33" s="54">
        <f t="shared" si="0"/>
        <v>11797</v>
      </c>
      <c r="I33" s="54">
        <f t="shared" si="1"/>
        <v>116752</v>
      </c>
      <c r="J33" s="54">
        <f t="shared" si="2"/>
        <v>72000</v>
      </c>
      <c r="K33" s="55">
        <f t="shared" si="4"/>
        <v>188752</v>
      </c>
    </row>
    <row r="34" spans="1:11" s="56" customFormat="1" ht="15.75" hidden="1" customHeight="1">
      <c r="A34" s="52">
        <v>23</v>
      </c>
      <c r="B34" s="142" t="s">
        <v>191</v>
      </c>
      <c r="C34" s="53"/>
      <c r="D34" s="53" t="s">
        <v>18</v>
      </c>
      <c r="E34" s="53">
        <v>2</v>
      </c>
      <c r="F34" s="54">
        <v>9177</v>
      </c>
      <c r="G34" s="54">
        <v>3946.11</v>
      </c>
      <c r="H34" s="54">
        <f t="shared" si="0"/>
        <v>13123.11</v>
      </c>
      <c r="I34" s="54">
        <f t="shared" si="1"/>
        <v>18354</v>
      </c>
      <c r="J34" s="54">
        <f t="shared" si="2"/>
        <v>7892.22</v>
      </c>
      <c r="K34" s="55">
        <f t="shared" si="4"/>
        <v>26246.22</v>
      </c>
    </row>
    <row r="35" spans="1:11" s="56" customFormat="1" ht="27" hidden="1" customHeight="1">
      <c r="A35" s="52">
        <v>24</v>
      </c>
      <c r="B35" s="143" t="s">
        <v>62</v>
      </c>
      <c r="C35" s="53"/>
      <c r="D35" s="53" t="s">
        <v>18</v>
      </c>
      <c r="E35" s="53">
        <v>4</v>
      </c>
      <c r="F35" s="54">
        <v>7240</v>
      </c>
      <c r="G35" s="54">
        <v>3113.2</v>
      </c>
      <c r="H35" s="54">
        <f t="shared" si="0"/>
        <v>10353.200000000001</v>
      </c>
      <c r="I35" s="54">
        <f t="shared" si="1"/>
        <v>28960</v>
      </c>
      <c r="J35" s="54">
        <f t="shared" si="2"/>
        <v>12452.8</v>
      </c>
      <c r="K35" s="55">
        <f t="shared" si="4"/>
        <v>41412.800000000003</v>
      </c>
    </row>
    <row r="36" spans="1:11" s="56" customFormat="1" ht="16.149999999999999" hidden="1" customHeight="1">
      <c r="A36" s="52">
        <v>25</v>
      </c>
      <c r="B36" s="134" t="s">
        <v>52</v>
      </c>
      <c r="C36" s="53"/>
      <c r="D36" s="53" t="s">
        <v>24</v>
      </c>
      <c r="E36" s="53">
        <v>1</v>
      </c>
      <c r="F36" s="54">
        <v>678</v>
      </c>
      <c r="G36" s="54">
        <v>4500</v>
      </c>
      <c r="H36" s="54">
        <f t="shared" si="0"/>
        <v>5178</v>
      </c>
      <c r="I36" s="54">
        <f t="shared" si="1"/>
        <v>678</v>
      </c>
      <c r="J36" s="54">
        <f t="shared" si="2"/>
        <v>4500</v>
      </c>
      <c r="K36" s="55">
        <f t="shared" si="4"/>
        <v>5178</v>
      </c>
    </row>
    <row r="37" spans="1:11" s="56" customFormat="1" ht="18.75" hidden="1" customHeight="1">
      <c r="A37" s="52">
        <v>26</v>
      </c>
      <c r="B37" s="134" t="s">
        <v>53</v>
      </c>
      <c r="C37" s="53"/>
      <c r="D37" s="53" t="s">
        <v>24</v>
      </c>
      <c r="E37" s="53">
        <v>2.6</v>
      </c>
      <c r="F37" s="54">
        <v>539</v>
      </c>
      <c r="G37" s="54">
        <v>4500</v>
      </c>
      <c r="H37" s="54">
        <f t="shared" si="0"/>
        <v>5039</v>
      </c>
      <c r="I37" s="54">
        <f t="shared" si="1"/>
        <v>1401.4</v>
      </c>
      <c r="J37" s="54">
        <f t="shared" si="2"/>
        <v>11700</v>
      </c>
      <c r="K37" s="55">
        <f t="shared" si="4"/>
        <v>13101.4</v>
      </c>
    </row>
    <row r="38" spans="1:11" s="56" customFormat="1" ht="15.6" hidden="1" customHeight="1">
      <c r="A38" s="52">
        <v>27</v>
      </c>
      <c r="B38" s="139" t="s">
        <v>136</v>
      </c>
      <c r="C38" s="140"/>
      <c r="D38" s="141" t="s">
        <v>135</v>
      </c>
      <c r="E38" s="141">
        <v>1</v>
      </c>
      <c r="F38" s="54">
        <v>521745</v>
      </c>
      <c r="G38" s="54">
        <v>0</v>
      </c>
      <c r="H38" s="54">
        <f t="shared" si="0"/>
        <v>521745</v>
      </c>
      <c r="I38" s="54">
        <f t="shared" si="1"/>
        <v>521745</v>
      </c>
      <c r="J38" s="54">
        <f t="shared" si="2"/>
        <v>0</v>
      </c>
      <c r="K38" s="55">
        <f>I38+J38</f>
        <v>521745</v>
      </c>
    </row>
    <row r="39" spans="1:11" s="56" customFormat="1" ht="16.5" hidden="1" customHeight="1">
      <c r="A39" s="52">
        <v>28</v>
      </c>
      <c r="B39" s="144" t="s">
        <v>92</v>
      </c>
      <c r="C39" s="53"/>
      <c r="D39" s="53"/>
      <c r="E39" s="53"/>
      <c r="F39" s="54"/>
      <c r="G39" s="54"/>
      <c r="H39" s="54">
        <f t="shared" si="0"/>
        <v>0</v>
      </c>
      <c r="I39" s="54">
        <f t="shared" si="1"/>
        <v>0</v>
      </c>
      <c r="J39" s="54">
        <f t="shared" si="2"/>
        <v>0</v>
      </c>
      <c r="K39" s="55"/>
    </row>
    <row r="40" spans="1:11" s="56" customFormat="1" ht="14.45" hidden="1" customHeight="1">
      <c r="A40" s="52">
        <v>29</v>
      </c>
      <c r="B40" s="133" t="s">
        <v>93</v>
      </c>
      <c r="C40" s="53"/>
      <c r="D40" s="53" t="s">
        <v>18</v>
      </c>
      <c r="E40" s="53">
        <v>1</v>
      </c>
      <c r="F40" s="54">
        <v>4896</v>
      </c>
      <c r="G40" s="54">
        <v>4985</v>
      </c>
      <c r="H40" s="54">
        <f t="shared" si="0"/>
        <v>9881</v>
      </c>
      <c r="I40" s="54">
        <f t="shared" si="1"/>
        <v>4896</v>
      </c>
      <c r="J40" s="54">
        <f t="shared" si="2"/>
        <v>4985</v>
      </c>
      <c r="K40" s="55">
        <f t="shared" ref="K40:K42" si="5">I40+J40</f>
        <v>9881</v>
      </c>
    </row>
    <row r="41" spans="1:11" s="56" customFormat="1" ht="18.600000000000001" customHeight="1">
      <c r="A41" s="52">
        <v>30</v>
      </c>
      <c r="B41" s="133" t="s">
        <v>91</v>
      </c>
      <c r="C41" s="53"/>
      <c r="D41" s="53" t="s">
        <v>26</v>
      </c>
      <c r="E41" s="53">
        <v>6</v>
      </c>
      <c r="F41" s="54">
        <v>163</v>
      </c>
      <c r="G41" s="54">
        <v>1200</v>
      </c>
      <c r="H41" s="54">
        <f t="shared" si="0"/>
        <v>1363</v>
      </c>
      <c r="I41" s="54">
        <f t="shared" si="1"/>
        <v>978</v>
      </c>
      <c r="J41" s="54">
        <f t="shared" si="2"/>
        <v>7200</v>
      </c>
      <c r="K41" s="55">
        <f t="shared" si="5"/>
        <v>8178</v>
      </c>
    </row>
    <row r="42" spans="1:11" s="56" customFormat="1" hidden="1">
      <c r="A42" s="52">
        <v>31</v>
      </c>
      <c r="B42" s="143" t="s">
        <v>144</v>
      </c>
      <c r="C42" s="140"/>
      <c r="D42" s="141" t="s">
        <v>145</v>
      </c>
      <c r="E42" s="141">
        <v>1</v>
      </c>
      <c r="F42" s="54">
        <v>7500</v>
      </c>
      <c r="G42" s="54">
        <v>0</v>
      </c>
      <c r="H42" s="54">
        <f t="shared" si="0"/>
        <v>7500</v>
      </c>
      <c r="I42" s="54">
        <f t="shared" si="1"/>
        <v>7500</v>
      </c>
      <c r="J42" s="54">
        <f t="shared" si="2"/>
        <v>0</v>
      </c>
      <c r="K42" s="55">
        <f t="shared" si="5"/>
        <v>7500</v>
      </c>
    </row>
    <row r="43" spans="1:11" s="56" customFormat="1" ht="13.9" hidden="1" customHeight="1">
      <c r="A43" s="52">
        <v>32</v>
      </c>
      <c r="B43" s="144" t="s">
        <v>116</v>
      </c>
      <c r="C43" s="53"/>
      <c r="D43" s="53"/>
      <c r="E43" s="53"/>
      <c r="F43" s="54"/>
      <c r="G43" s="54"/>
      <c r="H43" s="54"/>
      <c r="I43" s="54"/>
      <c r="J43" s="54"/>
      <c r="K43" s="55"/>
    </row>
    <row r="44" spans="1:11" s="56" customFormat="1" ht="14.45" customHeight="1">
      <c r="A44" s="52">
        <v>33</v>
      </c>
      <c r="B44" s="133" t="s">
        <v>192</v>
      </c>
      <c r="C44" s="53"/>
      <c r="D44" s="53" t="s">
        <v>26</v>
      </c>
      <c r="E44" s="53">
        <v>2</v>
      </c>
      <c r="F44" s="54">
        <v>80</v>
      </c>
      <c r="G44" s="54">
        <v>3813</v>
      </c>
      <c r="H44" s="54">
        <f t="shared" si="0"/>
        <v>3893</v>
      </c>
      <c r="I44" s="54">
        <f t="shared" si="1"/>
        <v>160</v>
      </c>
      <c r="J44" s="54">
        <f t="shared" si="2"/>
        <v>7626</v>
      </c>
      <c r="K44" s="55">
        <f t="shared" ref="K44:K46" si="6">I44+J44</f>
        <v>7786</v>
      </c>
    </row>
    <row r="45" spans="1:11" s="56" customFormat="1" ht="14.45" customHeight="1">
      <c r="A45" s="52">
        <v>34</v>
      </c>
      <c r="B45" s="133" t="s">
        <v>193</v>
      </c>
      <c r="C45" s="53"/>
      <c r="D45" s="53" t="s">
        <v>26</v>
      </c>
      <c r="E45" s="53">
        <v>60</v>
      </c>
      <c r="F45" s="54">
        <v>484</v>
      </c>
      <c r="G45" s="54">
        <v>3813</v>
      </c>
      <c r="H45" s="54">
        <f t="shared" si="0"/>
        <v>4297</v>
      </c>
      <c r="I45" s="54">
        <f t="shared" si="1"/>
        <v>29040</v>
      </c>
      <c r="J45" s="54">
        <f t="shared" si="2"/>
        <v>228780</v>
      </c>
      <c r="K45" s="55">
        <f t="shared" si="6"/>
        <v>257820</v>
      </c>
    </row>
    <row r="46" spans="1:11" s="57" customFormat="1" ht="17.45" hidden="1" customHeight="1">
      <c r="A46" s="52">
        <v>35</v>
      </c>
      <c r="B46" s="135" t="s">
        <v>324</v>
      </c>
      <c r="C46" s="136"/>
      <c r="D46" s="136" t="s">
        <v>21</v>
      </c>
      <c r="E46" s="136">
        <v>1</v>
      </c>
      <c r="F46" s="54">
        <v>43800</v>
      </c>
      <c r="G46" s="54">
        <v>0</v>
      </c>
      <c r="H46" s="54">
        <f t="shared" si="0"/>
        <v>43800</v>
      </c>
      <c r="I46" s="54">
        <f t="shared" si="1"/>
        <v>43800</v>
      </c>
      <c r="J46" s="54">
        <f t="shared" si="2"/>
        <v>0</v>
      </c>
      <c r="K46" s="55">
        <f t="shared" si="6"/>
        <v>43800</v>
      </c>
    </row>
    <row r="47" spans="1:11" s="56" customFormat="1" hidden="1">
      <c r="A47" s="52">
        <v>36</v>
      </c>
      <c r="B47" s="143"/>
      <c r="C47" s="53"/>
      <c r="D47" s="53"/>
      <c r="E47" s="53"/>
      <c r="F47" s="54"/>
      <c r="G47" s="54"/>
      <c r="H47" s="54"/>
      <c r="I47" s="54"/>
      <c r="J47" s="54"/>
      <c r="K47" s="55"/>
    </row>
    <row r="48" spans="1:11" s="57" customFormat="1" ht="16.149999999999999" hidden="1" customHeight="1">
      <c r="A48" s="52">
        <v>37</v>
      </c>
      <c r="B48" s="145" t="s">
        <v>312</v>
      </c>
      <c r="C48" s="146"/>
      <c r="D48" s="146" t="s">
        <v>21</v>
      </c>
      <c r="E48" s="146">
        <v>1</v>
      </c>
      <c r="F48" s="54">
        <v>0</v>
      </c>
      <c r="G48" s="147">
        <v>430200</v>
      </c>
      <c r="H48" s="54">
        <f t="shared" si="0"/>
        <v>430200</v>
      </c>
      <c r="I48" s="54">
        <f t="shared" si="1"/>
        <v>0</v>
      </c>
      <c r="J48" s="54">
        <f t="shared" si="2"/>
        <v>430200</v>
      </c>
      <c r="K48" s="55">
        <f t="shared" ref="K48:K49" si="7">I48+J48</f>
        <v>430200</v>
      </c>
    </row>
    <row r="49" spans="1:11" s="57" customFormat="1" ht="16.149999999999999" hidden="1" customHeight="1">
      <c r="A49" s="52">
        <v>38</v>
      </c>
      <c r="B49" s="145" t="s">
        <v>22</v>
      </c>
      <c r="C49" s="146"/>
      <c r="D49" s="146" t="s">
        <v>21</v>
      </c>
      <c r="E49" s="146">
        <v>1</v>
      </c>
      <c r="F49" s="54">
        <v>0</v>
      </c>
      <c r="G49" s="147">
        <v>631800</v>
      </c>
      <c r="H49" s="54">
        <f t="shared" si="0"/>
        <v>631800</v>
      </c>
      <c r="I49" s="54">
        <f t="shared" si="1"/>
        <v>0</v>
      </c>
      <c r="J49" s="54">
        <f t="shared" si="2"/>
        <v>631800</v>
      </c>
      <c r="K49" s="55">
        <f t="shared" si="7"/>
        <v>631800</v>
      </c>
    </row>
    <row r="50" spans="1:11" s="56" customFormat="1" ht="13.5" thickBot="1">
      <c r="A50" s="103"/>
      <c r="B50" s="104"/>
      <c r="C50" s="105"/>
      <c r="D50" s="106"/>
      <c r="E50" s="107"/>
      <c r="F50" s="108"/>
      <c r="G50" s="108"/>
      <c r="H50" s="109"/>
      <c r="I50" s="110"/>
      <c r="J50" s="110"/>
      <c r="K50" s="111"/>
    </row>
    <row r="51" spans="1:11" s="56" customFormat="1" ht="14.25" thickTop="1" thickBot="1">
      <c r="A51" s="112"/>
      <c r="B51" s="113" t="s">
        <v>20</v>
      </c>
      <c r="C51" s="114"/>
      <c r="D51" s="115"/>
      <c r="E51" s="116"/>
      <c r="F51" s="117"/>
      <c r="G51" s="117"/>
      <c r="H51" s="118"/>
      <c r="I51" s="119">
        <f>SUM(I11:I50)</f>
        <v>13747419.4</v>
      </c>
      <c r="J51" s="119">
        <f>SUM(J11:J50)</f>
        <v>8271759.4799999995</v>
      </c>
      <c r="K51" s="120">
        <f>SUM(K11:K50)</f>
        <v>22019178.879999999</v>
      </c>
    </row>
  </sheetData>
  <autoFilter ref="A7:K49">
    <filterColumn colId="1">
      <filters>
        <filter val="Труба бесшовная горячедеформированная 76х3,0_x000a_из коррозионно-стойкой высоколегированной стали марки 03Х17Н14М3"/>
        <filter val="Труба бесшовная горячедеформированная 89х4,0_x000a_из коррозионно-стойкой высоколегированной стали марки 03Х17Н14М3"/>
        <filter val="Труба полиэтиленовая напорная ПЭ100 SDR11 Ø315х28,6"/>
        <filter val="Труба ППР для холодной воды (SDR11) PN10 50×4,6"/>
        <filter val="Труба ППР для холодной воды(SDR11) PN10 20x1,9"/>
        <filter val="Труба ППР раструбная DN110 мм S16"/>
        <filter val="Труба стальная электросварная Ø325х6,0"/>
        <filter val="Труба стальная электросварная Ø57х3,0"/>
      </filters>
    </filterColumn>
  </autoFilter>
  <mergeCells count="2">
    <mergeCell ref="A4:K4"/>
    <mergeCell ref="A5:K5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92D050"/>
  </sheetPr>
  <dimension ref="A1:K57"/>
  <sheetViews>
    <sheetView zoomScale="80" zoomScaleNormal="80" workbookViewId="0">
      <selection activeCell="A7" sqref="A7:K10"/>
    </sheetView>
  </sheetViews>
  <sheetFormatPr defaultColWidth="9.140625" defaultRowHeight="12.75"/>
  <cols>
    <col min="1" max="1" width="4.140625" style="32" customWidth="1"/>
    <col min="2" max="2" width="50.28515625" customWidth="1"/>
    <col min="3" max="3" width="14" style="51" customWidth="1"/>
    <col min="4" max="4" width="7.7109375" customWidth="1"/>
    <col min="5" max="5" width="7.140625" customWidth="1"/>
    <col min="6" max="6" width="11.7109375" customWidth="1"/>
    <col min="7" max="7" width="9.42578125" customWidth="1"/>
    <col min="8" max="8" width="11.85546875" customWidth="1"/>
    <col min="9" max="9" width="11.7109375" customWidth="1"/>
    <col min="10" max="10" width="11" customWidth="1"/>
    <col min="11" max="11" width="11.7109375" customWidth="1"/>
  </cols>
  <sheetData>
    <row r="1" spans="1:11" s="56" customFormat="1" ht="20.25">
      <c r="A1" s="65" t="s">
        <v>150</v>
      </c>
      <c r="B1" s="60"/>
      <c r="C1" s="60"/>
      <c r="D1" s="60"/>
      <c r="E1" s="60"/>
      <c r="F1" s="60"/>
      <c r="G1" s="60"/>
      <c r="H1" s="60"/>
      <c r="I1" s="66"/>
      <c r="J1" s="60"/>
      <c r="K1" s="60"/>
    </row>
    <row r="2" spans="1:11" s="56" customFormat="1" ht="15.75">
      <c r="A2" s="67"/>
      <c r="B2" s="68"/>
      <c r="C2" s="60"/>
      <c r="D2" s="60"/>
      <c r="E2" s="60"/>
      <c r="F2" s="60"/>
      <c r="G2" s="60"/>
      <c r="H2" s="60"/>
      <c r="I2" s="66"/>
      <c r="J2" s="60"/>
      <c r="K2" s="60"/>
    </row>
    <row r="3" spans="1:11" s="57" customFormat="1" ht="19.5" collapsed="1">
      <c r="A3" s="69" t="s">
        <v>19</v>
      </c>
      <c r="B3" s="69"/>
      <c r="C3" s="69"/>
      <c r="D3" s="70"/>
      <c r="E3" s="70"/>
      <c r="F3" s="70"/>
      <c r="G3" s="70"/>
      <c r="H3" s="70"/>
      <c r="I3" s="71"/>
      <c r="J3" s="70"/>
      <c r="K3" s="70"/>
    </row>
    <row r="4" spans="1:11" s="72" customFormat="1" ht="30" customHeight="1">
      <c r="A4" s="178" t="s">
        <v>194</v>
      </c>
      <c r="B4" s="179"/>
      <c r="C4" s="179"/>
      <c r="D4" s="179"/>
      <c r="E4" s="179"/>
      <c r="F4" s="179"/>
      <c r="G4" s="179"/>
      <c r="H4" s="179"/>
      <c r="I4" s="179"/>
      <c r="J4" s="179"/>
      <c r="K4" s="179"/>
    </row>
    <row r="5" spans="1:11" s="72" customFormat="1" ht="48" customHeight="1">
      <c r="A5" s="180" t="s">
        <v>151</v>
      </c>
      <c r="B5" s="181"/>
      <c r="C5" s="181"/>
      <c r="D5" s="181"/>
      <c r="E5" s="181"/>
      <c r="F5" s="181"/>
      <c r="G5" s="181"/>
      <c r="H5" s="181"/>
      <c r="I5" s="181"/>
      <c r="J5" s="181"/>
      <c r="K5" s="181"/>
    </row>
    <row r="6" spans="1:11" s="57" customFormat="1" ht="16.5" thickBot="1">
      <c r="A6" s="73"/>
      <c r="B6" s="70"/>
      <c r="C6" s="74"/>
      <c r="D6" s="70"/>
      <c r="E6" s="70"/>
      <c r="F6" s="70"/>
      <c r="G6" s="70"/>
      <c r="H6" s="70"/>
      <c r="I6" s="71"/>
      <c r="J6" s="70"/>
      <c r="K6" s="70"/>
    </row>
    <row r="7" spans="1:11" s="56" customFormat="1" ht="13.5">
      <c r="A7" s="75" t="s">
        <v>0</v>
      </c>
      <c r="B7" s="76" t="s">
        <v>0</v>
      </c>
      <c r="C7" s="76"/>
      <c r="D7" s="77"/>
      <c r="E7" s="77"/>
      <c r="F7" s="78" t="s">
        <v>1</v>
      </c>
      <c r="G7" s="79"/>
      <c r="H7" s="79"/>
      <c r="I7" s="80" t="s">
        <v>2</v>
      </c>
      <c r="J7" s="79"/>
      <c r="K7" s="81" t="s">
        <v>3</v>
      </c>
    </row>
    <row r="8" spans="1:11" s="56" customFormat="1" ht="13.5" hidden="1">
      <c r="A8" s="82" t="s">
        <v>4</v>
      </c>
      <c r="B8" s="83" t="s">
        <v>0</v>
      </c>
      <c r="C8" s="84"/>
      <c r="D8" s="85" t="s">
        <v>5</v>
      </c>
      <c r="E8" s="85" t="s">
        <v>6</v>
      </c>
      <c r="F8" s="86" t="s">
        <v>7</v>
      </c>
      <c r="G8" s="87" t="s">
        <v>8</v>
      </c>
      <c r="H8" s="86" t="s">
        <v>9</v>
      </c>
      <c r="I8" s="86" t="s">
        <v>7</v>
      </c>
      <c r="J8" s="87" t="s">
        <v>8</v>
      </c>
      <c r="K8" s="88"/>
    </row>
    <row r="9" spans="1:11" s="56" customFormat="1" ht="13.5" hidden="1">
      <c r="A9" s="89" t="s">
        <v>10</v>
      </c>
      <c r="B9" s="90" t="s">
        <v>11</v>
      </c>
      <c r="C9" s="90"/>
      <c r="D9" s="85" t="s">
        <v>12</v>
      </c>
      <c r="E9" s="85" t="s">
        <v>13</v>
      </c>
      <c r="F9" s="91"/>
      <c r="G9" s="91"/>
      <c r="H9" s="92" t="s">
        <v>14</v>
      </c>
      <c r="I9" s="92" t="s">
        <v>15</v>
      </c>
      <c r="J9" s="93" t="s">
        <v>16</v>
      </c>
      <c r="K9" s="94" t="s">
        <v>17</v>
      </c>
    </row>
    <row r="10" spans="1:11" s="56" customFormat="1" hidden="1">
      <c r="A10" s="95">
        <v>1</v>
      </c>
      <c r="B10" s="96">
        <v>2</v>
      </c>
      <c r="C10" s="96"/>
      <c r="D10" s="97">
        <v>3</v>
      </c>
      <c r="E10" s="97">
        <v>4</v>
      </c>
      <c r="F10" s="97">
        <v>5</v>
      </c>
      <c r="G10" s="97">
        <v>6</v>
      </c>
      <c r="H10" s="97">
        <v>7</v>
      </c>
      <c r="I10" s="97">
        <v>8</v>
      </c>
      <c r="J10" s="97">
        <v>9</v>
      </c>
      <c r="K10" s="98">
        <v>10</v>
      </c>
    </row>
    <row r="11" spans="1:11" s="56" customFormat="1" ht="15" hidden="1" customHeight="1">
      <c r="A11" s="52"/>
      <c r="B11" s="58" t="s">
        <v>54</v>
      </c>
      <c r="C11" s="53"/>
      <c r="D11" s="53"/>
      <c r="E11" s="53"/>
      <c r="F11" s="54"/>
      <c r="G11" s="54"/>
      <c r="H11" s="54"/>
      <c r="I11" s="54"/>
      <c r="J11" s="54"/>
      <c r="K11" s="55"/>
    </row>
    <row r="12" spans="1:11" s="56" customFormat="1" ht="42.75" hidden="1" customHeight="1">
      <c r="A12" s="52">
        <v>1</v>
      </c>
      <c r="B12" s="133" t="s">
        <v>55</v>
      </c>
      <c r="C12" s="53" t="s">
        <v>147</v>
      </c>
      <c r="D12" s="53" t="s">
        <v>23</v>
      </c>
      <c r="E12" s="53">
        <v>12</v>
      </c>
      <c r="F12" s="54">
        <v>15031</v>
      </c>
      <c r="G12" s="54">
        <v>7966.43</v>
      </c>
      <c r="H12" s="54">
        <f t="shared" ref="H12:H15" si="0">F12+G12</f>
        <v>22997.43</v>
      </c>
      <c r="I12" s="54">
        <f t="shared" ref="I12:I15" si="1">F12*E12</f>
        <v>180372</v>
      </c>
      <c r="J12" s="54">
        <f t="shared" ref="J12:J15" si="2">G12*E12</f>
        <v>95597.16</v>
      </c>
      <c r="K12" s="55">
        <f t="shared" ref="K12:K15" si="3">I12+J12</f>
        <v>275969.16000000003</v>
      </c>
    </row>
    <row r="13" spans="1:11" s="56" customFormat="1" ht="42.75" hidden="1" customHeight="1">
      <c r="A13" s="52">
        <v>2</v>
      </c>
      <c r="B13" s="133" t="s">
        <v>168</v>
      </c>
      <c r="C13" s="53"/>
      <c r="D13" s="53" t="s">
        <v>23</v>
      </c>
      <c r="E13" s="53">
        <v>4</v>
      </c>
      <c r="F13" s="54">
        <v>16436</v>
      </c>
      <c r="G13" s="54">
        <v>8711.08</v>
      </c>
      <c r="H13" s="54">
        <f t="shared" si="0"/>
        <v>25147.08</v>
      </c>
      <c r="I13" s="54">
        <f t="shared" si="1"/>
        <v>65744</v>
      </c>
      <c r="J13" s="54">
        <f t="shared" si="2"/>
        <v>34844.32</v>
      </c>
      <c r="K13" s="55">
        <f t="shared" si="3"/>
        <v>100588.32</v>
      </c>
    </row>
    <row r="14" spans="1:11" s="56" customFormat="1" ht="64.5" hidden="1" customHeight="1">
      <c r="A14" s="52">
        <v>3</v>
      </c>
      <c r="B14" s="134" t="s">
        <v>132</v>
      </c>
      <c r="C14" s="53" t="s">
        <v>131</v>
      </c>
      <c r="D14" s="53" t="s">
        <v>23</v>
      </c>
      <c r="E14" s="53">
        <v>2</v>
      </c>
      <c r="F14" s="54">
        <v>143561</v>
      </c>
      <c r="G14" s="54">
        <v>33019.03</v>
      </c>
      <c r="H14" s="54">
        <f t="shared" si="0"/>
        <v>176580.03</v>
      </c>
      <c r="I14" s="54">
        <f t="shared" si="1"/>
        <v>287122</v>
      </c>
      <c r="J14" s="54">
        <f t="shared" si="2"/>
        <v>66038.06</v>
      </c>
      <c r="K14" s="55">
        <f t="shared" si="3"/>
        <v>353160.06</v>
      </c>
    </row>
    <row r="15" spans="1:11" s="56" customFormat="1" ht="64.5" hidden="1" customHeight="1">
      <c r="A15" s="52">
        <v>4</v>
      </c>
      <c r="B15" s="134" t="s">
        <v>323</v>
      </c>
      <c r="C15" s="53" t="s">
        <v>131</v>
      </c>
      <c r="D15" s="53" t="s">
        <v>23</v>
      </c>
      <c r="E15" s="53">
        <v>1</v>
      </c>
      <c r="F15" s="54">
        <v>148089</v>
      </c>
      <c r="G15" s="54">
        <v>34060.47</v>
      </c>
      <c r="H15" s="54">
        <f t="shared" si="0"/>
        <v>182149.47</v>
      </c>
      <c r="I15" s="54">
        <f t="shared" si="1"/>
        <v>148089</v>
      </c>
      <c r="J15" s="54">
        <f t="shared" si="2"/>
        <v>34060.47</v>
      </c>
      <c r="K15" s="55">
        <f t="shared" si="3"/>
        <v>182149.47</v>
      </c>
    </row>
    <row r="16" spans="1:11" s="56" customFormat="1" ht="31.15" hidden="1" customHeight="1">
      <c r="A16" s="52">
        <v>5</v>
      </c>
      <c r="B16" s="133" t="s">
        <v>127</v>
      </c>
      <c r="C16" s="53" t="s">
        <v>133</v>
      </c>
      <c r="D16" s="53" t="s">
        <v>18</v>
      </c>
      <c r="E16" s="53">
        <v>2</v>
      </c>
      <c r="F16" s="54">
        <v>99023</v>
      </c>
      <c r="G16" s="54">
        <v>22775.29</v>
      </c>
      <c r="H16" s="54">
        <f t="shared" ref="H16:H53" si="4">F16+G16</f>
        <v>121798.29000000001</v>
      </c>
      <c r="I16" s="54">
        <f t="shared" ref="I16:I53" si="5">F16*E16</f>
        <v>198046</v>
      </c>
      <c r="J16" s="54">
        <f t="shared" ref="J16:J53" si="6">G16*E16</f>
        <v>45550.58</v>
      </c>
      <c r="K16" s="55">
        <f t="shared" ref="K16:K53" si="7">I16+J16</f>
        <v>243596.58000000002</v>
      </c>
    </row>
    <row r="17" spans="1:11" s="56" customFormat="1" ht="31.15" hidden="1" customHeight="1">
      <c r="A17" s="52">
        <v>6</v>
      </c>
      <c r="B17" s="133" t="s">
        <v>169</v>
      </c>
      <c r="C17" s="53"/>
      <c r="D17" s="53" t="s">
        <v>18</v>
      </c>
      <c r="E17" s="53">
        <v>1</v>
      </c>
      <c r="F17" s="54">
        <v>117740</v>
      </c>
      <c r="G17" s="54">
        <v>27080.2</v>
      </c>
      <c r="H17" s="54">
        <f t="shared" si="4"/>
        <v>144820.20000000001</v>
      </c>
      <c r="I17" s="54">
        <f t="shared" si="5"/>
        <v>117740</v>
      </c>
      <c r="J17" s="54">
        <f t="shared" si="6"/>
        <v>27080.2</v>
      </c>
      <c r="K17" s="55">
        <f t="shared" si="7"/>
        <v>144820.20000000001</v>
      </c>
    </row>
    <row r="18" spans="1:11" s="57" customFormat="1" ht="26.45" hidden="1" customHeight="1">
      <c r="A18" s="52">
        <v>7</v>
      </c>
      <c r="B18" s="135" t="s">
        <v>322</v>
      </c>
      <c r="C18" s="136"/>
      <c r="D18" s="136" t="s">
        <v>23</v>
      </c>
      <c r="E18" s="136">
        <v>2</v>
      </c>
      <c r="F18" s="54">
        <v>15924</v>
      </c>
      <c r="G18" s="54">
        <v>5422</v>
      </c>
      <c r="H18" s="54">
        <f t="shared" si="4"/>
        <v>21346</v>
      </c>
      <c r="I18" s="54">
        <f t="shared" si="5"/>
        <v>31848</v>
      </c>
      <c r="J18" s="54">
        <f t="shared" si="6"/>
        <v>10844</v>
      </c>
      <c r="K18" s="55">
        <f t="shared" si="7"/>
        <v>42692</v>
      </c>
    </row>
    <row r="19" spans="1:11" s="57" customFormat="1" ht="26.45" hidden="1" customHeight="1">
      <c r="A19" s="52">
        <v>8</v>
      </c>
      <c r="B19" s="135" t="s">
        <v>170</v>
      </c>
      <c r="C19" s="136"/>
      <c r="D19" s="136" t="s">
        <v>23</v>
      </c>
      <c r="E19" s="136">
        <v>1</v>
      </c>
      <c r="F19" s="54">
        <v>18046</v>
      </c>
      <c r="G19" s="54">
        <v>8711</v>
      </c>
      <c r="H19" s="54">
        <f t="shared" si="4"/>
        <v>26757</v>
      </c>
      <c r="I19" s="54">
        <f t="shared" si="5"/>
        <v>18046</v>
      </c>
      <c r="J19" s="54">
        <f t="shared" si="6"/>
        <v>8711</v>
      </c>
      <c r="K19" s="55">
        <f t="shared" si="7"/>
        <v>26757</v>
      </c>
    </row>
    <row r="20" spans="1:11" s="57" customFormat="1" ht="16.5" hidden="1" customHeight="1">
      <c r="A20" s="52">
        <v>9</v>
      </c>
      <c r="B20" s="135" t="s">
        <v>157</v>
      </c>
      <c r="C20" s="136"/>
      <c r="D20" s="136" t="s">
        <v>23</v>
      </c>
      <c r="E20" s="136">
        <v>6</v>
      </c>
      <c r="F20" s="54">
        <v>471</v>
      </c>
      <c r="G20" s="54">
        <v>1250</v>
      </c>
      <c r="H20" s="54">
        <f t="shared" si="4"/>
        <v>1721</v>
      </c>
      <c r="I20" s="54">
        <f t="shared" si="5"/>
        <v>2826</v>
      </c>
      <c r="J20" s="54">
        <f t="shared" si="6"/>
        <v>7500</v>
      </c>
      <c r="K20" s="55">
        <f t="shared" si="7"/>
        <v>10326</v>
      </c>
    </row>
    <row r="21" spans="1:11" s="57" customFormat="1" ht="16.5" hidden="1" customHeight="1">
      <c r="A21" s="52">
        <v>10</v>
      </c>
      <c r="B21" s="135" t="s">
        <v>155</v>
      </c>
      <c r="C21" s="136"/>
      <c r="D21" s="136" t="s">
        <v>23</v>
      </c>
      <c r="E21" s="136">
        <v>2</v>
      </c>
      <c r="F21" s="54">
        <v>5322</v>
      </c>
      <c r="G21" s="54">
        <v>2250</v>
      </c>
      <c r="H21" s="54">
        <f t="shared" si="4"/>
        <v>7572</v>
      </c>
      <c r="I21" s="54">
        <f t="shared" si="5"/>
        <v>10644</v>
      </c>
      <c r="J21" s="54">
        <f t="shared" si="6"/>
        <v>4500</v>
      </c>
      <c r="K21" s="55">
        <f t="shared" si="7"/>
        <v>15144</v>
      </c>
    </row>
    <row r="22" spans="1:11" s="56" customFormat="1" ht="16.149999999999999" hidden="1" customHeight="1">
      <c r="A22" s="52">
        <v>11</v>
      </c>
      <c r="B22" s="133" t="s">
        <v>56</v>
      </c>
      <c r="C22" s="53"/>
      <c r="D22" s="53" t="s">
        <v>28</v>
      </c>
      <c r="E22" s="53">
        <v>6</v>
      </c>
      <c r="F22" s="54"/>
      <c r="G22" s="54"/>
      <c r="H22" s="54"/>
      <c r="I22" s="54"/>
      <c r="J22" s="54"/>
      <c r="K22" s="55"/>
    </row>
    <row r="23" spans="1:11" s="56" customFormat="1" ht="16.149999999999999" hidden="1" customHeight="1">
      <c r="A23" s="52">
        <v>12</v>
      </c>
      <c r="B23" s="133" t="s">
        <v>57</v>
      </c>
      <c r="C23" s="53"/>
      <c r="D23" s="53" t="s">
        <v>18</v>
      </c>
      <c r="E23" s="53">
        <v>6</v>
      </c>
      <c r="F23" s="54">
        <v>6453</v>
      </c>
      <c r="G23" s="54">
        <v>2774.79</v>
      </c>
      <c r="H23" s="54">
        <f t="shared" si="4"/>
        <v>9227.7900000000009</v>
      </c>
      <c r="I23" s="54">
        <f t="shared" si="5"/>
        <v>38718</v>
      </c>
      <c r="J23" s="54">
        <f t="shared" si="6"/>
        <v>16648.739999999998</v>
      </c>
      <c r="K23" s="55">
        <f t="shared" si="7"/>
        <v>55366.74</v>
      </c>
    </row>
    <row r="24" spans="1:11" s="56" customFormat="1" ht="16.149999999999999" hidden="1" customHeight="1">
      <c r="A24" s="52">
        <v>13</v>
      </c>
      <c r="B24" s="133" t="s">
        <v>58</v>
      </c>
      <c r="C24" s="53"/>
      <c r="D24" s="53" t="s">
        <v>23</v>
      </c>
      <c r="E24" s="53">
        <v>6</v>
      </c>
      <c r="F24" s="54">
        <v>301</v>
      </c>
      <c r="G24" s="54">
        <v>450</v>
      </c>
      <c r="H24" s="54">
        <f t="shared" si="4"/>
        <v>751</v>
      </c>
      <c r="I24" s="54">
        <f t="shared" si="5"/>
        <v>1806</v>
      </c>
      <c r="J24" s="54">
        <f t="shared" si="6"/>
        <v>2700</v>
      </c>
      <c r="K24" s="55">
        <f t="shared" si="7"/>
        <v>4506</v>
      </c>
    </row>
    <row r="25" spans="1:11" s="56" customFormat="1" ht="16.149999999999999" hidden="1" customHeight="1">
      <c r="A25" s="52">
        <v>14</v>
      </c>
      <c r="B25" s="137" t="s">
        <v>59</v>
      </c>
      <c r="C25" s="53"/>
      <c r="D25" s="53" t="s">
        <v>23</v>
      </c>
      <c r="E25" s="53">
        <v>12</v>
      </c>
      <c r="F25" s="54"/>
      <c r="G25" s="54"/>
      <c r="H25" s="54"/>
      <c r="I25" s="54"/>
      <c r="J25" s="54"/>
      <c r="K25" s="55"/>
    </row>
    <row r="26" spans="1:11" s="56" customFormat="1" ht="28.9" hidden="1" customHeight="1">
      <c r="A26" s="52">
        <v>15</v>
      </c>
      <c r="B26" s="138" t="s">
        <v>134</v>
      </c>
      <c r="C26" s="53"/>
      <c r="D26" s="53" t="s">
        <v>23</v>
      </c>
      <c r="E26" s="53">
        <v>6</v>
      </c>
      <c r="F26" s="54">
        <v>6547</v>
      </c>
      <c r="G26" s="54">
        <v>2291</v>
      </c>
      <c r="H26" s="54">
        <f t="shared" si="4"/>
        <v>8838</v>
      </c>
      <c r="I26" s="54">
        <f t="shared" si="5"/>
        <v>39282</v>
      </c>
      <c r="J26" s="54">
        <f t="shared" si="6"/>
        <v>13746</v>
      </c>
      <c r="K26" s="55">
        <f t="shared" si="7"/>
        <v>53028</v>
      </c>
    </row>
    <row r="27" spans="1:11" s="56" customFormat="1" ht="28.5" hidden="1" customHeight="1">
      <c r="A27" s="52">
        <v>16</v>
      </c>
      <c r="B27" s="133" t="s">
        <v>60</v>
      </c>
      <c r="C27" s="53"/>
      <c r="D27" s="53" t="s">
        <v>23</v>
      </c>
      <c r="E27" s="53">
        <v>6</v>
      </c>
      <c r="F27" s="54">
        <v>9601</v>
      </c>
      <c r="G27" s="54">
        <v>4128</v>
      </c>
      <c r="H27" s="54">
        <f t="shared" si="4"/>
        <v>13729</v>
      </c>
      <c r="I27" s="54">
        <f t="shared" si="5"/>
        <v>57606</v>
      </c>
      <c r="J27" s="54">
        <f t="shared" si="6"/>
        <v>24768</v>
      </c>
      <c r="K27" s="55">
        <f t="shared" si="7"/>
        <v>82374</v>
      </c>
    </row>
    <row r="28" spans="1:11" s="56" customFormat="1" ht="27.6" hidden="1" customHeight="1">
      <c r="A28" s="52">
        <v>17</v>
      </c>
      <c r="B28" s="133" t="s">
        <v>61</v>
      </c>
      <c r="C28" s="53"/>
      <c r="D28" s="53" t="s">
        <v>23</v>
      </c>
      <c r="E28" s="53">
        <v>12</v>
      </c>
      <c r="F28" s="54">
        <v>1526</v>
      </c>
      <c r="G28" s="54">
        <v>600</v>
      </c>
      <c r="H28" s="54">
        <f t="shared" si="4"/>
        <v>2126</v>
      </c>
      <c r="I28" s="54">
        <f t="shared" si="5"/>
        <v>18312</v>
      </c>
      <c r="J28" s="54">
        <f t="shared" si="6"/>
        <v>7200</v>
      </c>
      <c r="K28" s="55">
        <f t="shared" si="7"/>
        <v>25512</v>
      </c>
    </row>
    <row r="29" spans="1:11" s="56" customFormat="1" ht="15" hidden="1" customHeight="1">
      <c r="A29" s="52">
        <v>18</v>
      </c>
      <c r="B29" s="134" t="s">
        <v>66</v>
      </c>
      <c r="C29" s="53"/>
      <c r="D29" s="136" t="s">
        <v>21</v>
      </c>
      <c r="E29" s="136">
        <v>1</v>
      </c>
      <c r="F29" s="54">
        <v>63000</v>
      </c>
      <c r="G29" s="54">
        <v>22050</v>
      </c>
      <c r="H29" s="54">
        <f t="shared" si="4"/>
        <v>85050</v>
      </c>
      <c r="I29" s="54">
        <f t="shared" si="5"/>
        <v>63000</v>
      </c>
      <c r="J29" s="54">
        <f t="shared" si="6"/>
        <v>22050</v>
      </c>
      <c r="K29" s="55">
        <f t="shared" si="7"/>
        <v>85050</v>
      </c>
    </row>
    <row r="30" spans="1:11" s="56" customFormat="1" ht="55.15" hidden="1" customHeight="1">
      <c r="A30" s="52">
        <v>19</v>
      </c>
      <c r="B30" s="134" t="s">
        <v>67</v>
      </c>
      <c r="C30" s="53"/>
      <c r="D30" s="53" t="s">
        <v>28</v>
      </c>
      <c r="E30" s="53">
        <v>6</v>
      </c>
      <c r="F30" s="54">
        <v>1609</v>
      </c>
      <c r="G30" s="54">
        <v>1450</v>
      </c>
      <c r="H30" s="54">
        <f t="shared" si="4"/>
        <v>3059</v>
      </c>
      <c r="I30" s="54">
        <f t="shared" si="5"/>
        <v>9654</v>
      </c>
      <c r="J30" s="54">
        <f t="shared" si="6"/>
        <v>8700</v>
      </c>
      <c r="K30" s="55">
        <f t="shared" si="7"/>
        <v>18354</v>
      </c>
    </row>
    <row r="31" spans="1:11" s="56" customFormat="1" ht="18" hidden="1" customHeight="1">
      <c r="A31" s="52">
        <v>20</v>
      </c>
      <c r="B31" s="133" t="s">
        <v>156</v>
      </c>
      <c r="C31" s="53"/>
      <c r="D31" s="53" t="s">
        <v>23</v>
      </c>
      <c r="E31" s="53">
        <v>6</v>
      </c>
      <c r="F31" s="54">
        <v>1043</v>
      </c>
      <c r="G31" s="54">
        <v>1250</v>
      </c>
      <c r="H31" s="54">
        <f t="shared" si="4"/>
        <v>2293</v>
      </c>
      <c r="I31" s="54">
        <f t="shared" si="5"/>
        <v>6258</v>
      </c>
      <c r="J31" s="54">
        <f t="shared" si="6"/>
        <v>7500</v>
      </c>
      <c r="K31" s="55">
        <f t="shared" si="7"/>
        <v>13758</v>
      </c>
    </row>
    <row r="32" spans="1:11" s="56" customFormat="1" ht="41.45" customHeight="1">
      <c r="A32" s="52">
        <v>21</v>
      </c>
      <c r="B32" s="133" t="s">
        <v>122</v>
      </c>
      <c r="C32" s="53"/>
      <c r="D32" s="53" t="s">
        <v>26</v>
      </c>
      <c r="E32" s="53">
        <v>170</v>
      </c>
      <c r="F32" s="54">
        <v>9326</v>
      </c>
      <c r="G32" s="54">
        <v>5197</v>
      </c>
      <c r="H32" s="54">
        <f t="shared" si="4"/>
        <v>14523</v>
      </c>
      <c r="I32" s="54">
        <f t="shared" si="5"/>
        <v>1585420</v>
      </c>
      <c r="J32" s="54">
        <f t="shared" si="6"/>
        <v>883490</v>
      </c>
      <c r="K32" s="55">
        <f t="shared" si="7"/>
        <v>2468910</v>
      </c>
    </row>
    <row r="33" spans="1:11" s="56" customFormat="1" ht="41.45" customHeight="1">
      <c r="A33" s="52">
        <v>22</v>
      </c>
      <c r="B33" s="133" t="s">
        <v>171</v>
      </c>
      <c r="C33" s="53"/>
      <c r="D33" s="53" t="s">
        <v>26</v>
      </c>
      <c r="E33" s="53">
        <v>55</v>
      </c>
      <c r="F33" s="54">
        <v>16113</v>
      </c>
      <c r="G33" s="54">
        <v>8251</v>
      </c>
      <c r="H33" s="54">
        <f t="shared" si="4"/>
        <v>24364</v>
      </c>
      <c r="I33" s="54">
        <f t="shared" si="5"/>
        <v>886215</v>
      </c>
      <c r="J33" s="54">
        <f t="shared" si="6"/>
        <v>453805</v>
      </c>
      <c r="K33" s="55">
        <f t="shared" si="7"/>
        <v>1340020</v>
      </c>
    </row>
    <row r="34" spans="1:11" s="56" customFormat="1" ht="15.75" hidden="1" customHeight="1">
      <c r="A34" s="52">
        <v>23</v>
      </c>
      <c r="B34" s="139" t="s">
        <v>137</v>
      </c>
      <c r="C34" s="140"/>
      <c r="D34" s="141" t="s">
        <v>21</v>
      </c>
      <c r="E34" s="141">
        <v>1</v>
      </c>
      <c r="F34" s="54">
        <v>247164</v>
      </c>
      <c r="G34" s="54">
        <v>197731.20000000001</v>
      </c>
      <c r="H34" s="54">
        <f t="shared" si="4"/>
        <v>444895.2</v>
      </c>
      <c r="I34" s="54">
        <f t="shared" si="5"/>
        <v>247164</v>
      </c>
      <c r="J34" s="54">
        <f t="shared" si="6"/>
        <v>197731.20000000001</v>
      </c>
      <c r="K34" s="55">
        <f t="shared" si="7"/>
        <v>444895.2</v>
      </c>
    </row>
    <row r="35" spans="1:11" s="56" customFormat="1" ht="15" customHeight="1">
      <c r="A35" s="52">
        <v>24</v>
      </c>
      <c r="B35" s="133" t="s">
        <v>158</v>
      </c>
      <c r="C35" s="53"/>
      <c r="D35" s="53" t="s">
        <v>26</v>
      </c>
      <c r="E35" s="53">
        <v>1</v>
      </c>
      <c r="F35" s="54">
        <v>596</v>
      </c>
      <c r="G35" s="54">
        <v>4500</v>
      </c>
      <c r="H35" s="54">
        <f t="shared" si="4"/>
        <v>5096</v>
      </c>
      <c r="I35" s="54">
        <f t="shared" si="5"/>
        <v>596</v>
      </c>
      <c r="J35" s="54">
        <f t="shared" si="6"/>
        <v>4500</v>
      </c>
      <c r="K35" s="55">
        <f t="shared" si="7"/>
        <v>5096</v>
      </c>
    </row>
    <row r="36" spans="1:11" s="56" customFormat="1" ht="15" customHeight="1">
      <c r="A36" s="52">
        <v>25</v>
      </c>
      <c r="B36" s="133" t="s">
        <v>195</v>
      </c>
      <c r="C36" s="53"/>
      <c r="D36" s="53" t="s">
        <v>26</v>
      </c>
      <c r="E36" s="53">
        <v>4</v>
      </c>
      <c r="F36" s="54">
        <v>4415</v>
      </c>
      <c r="G36" s="54">
        <v>4500</v>
      </c>
      <c r="H36" s="54">
        <f t="shared" si="4"/>
        <v>8915</v>
      </c>
      <c r="I36" s="54">
        <f t="shared" si="5"/>
        <v>17660</v>
      </c>
      <c r="J36" s="54">
        <f t="shared" si="6"/>
        <v>18000</v>
      </c>
      <c r="K36" s="55">
        <f t="shared" si="7"/>
        <v>35660</v>
      </c>
    </row>
    <row r="37" spans="1:11" s="56" customFormat="1" ht="27" customHeight="1">
      <c r="A37" s="52">
        <v>26</v>
      </c>
      <c r="B37" s="134" t="s">
        <v>196</v>
      </c>
      <c r="C37" s="53"/>
      <c r="D37" s="53" t="s">
        <v>26</v>
      </c>
      <c r="E37" s="53">
        <v>2</v>
      </c>
      <c r="F37" s="54">
        <v>3748</v>
      </c>
      <c r="G37" s="54">
        <v>4500</v>
      </c>
      <c r="H37" s="54">
        <f t="shared" si="4"/>
        <v>8248</v>
      </c>
      <c r="I37" s="54">
        <f t="shared" si="5"/>
        <v>7496</v>
      </c>
      <c r="J37" s="54">
        <f t="shared" si="6"/>
        <v>9000</v>
      </c>
      <c r="K37" s="55">
        <f t="shared" si="7"/>
        <v>16496</v>
      </c>
    </row>
    <row r="38" spans="1:11" s="56" customFormat="1" ht="19.5" hidden="1" customHeight="1">
      <c r="A38" s="52">
        <v>27</v>
      </c>
      <c r="B38" s="142" t="s">
        <v>197</v>
      </c>
      <c r="C38" s="53"/>
      <c r="D38" s="53" t="s">
        <v>18</v>
      </c>
      <c r="E38" s="53">
        <v>2</v>
      </c>
      <c r="F38" s="54">
        <v>2439</v>
      </c>
      <c r="G38" s="54">
        <v>3946</v>
      </c>
      <c r="H38" s="54">
        <f t="shared" si="4"/>
        <v>6385</v>
      </c>
      <c r="I38" s="54">
        <f t="shared" si="5"/>
        <v>4878</v>
      </c>
      <c r="J38" s="54">
        <f t="shared" si="6"/>
        <v>7892</v>
      </c>
      <c r="K38" s="55">
        <f t="shared" si="7"/>
        <v>12770</v>
      </c>
    </row>
    <row r="39" spans="1:11" s="56" customFormat="1" ht="27" hidden="1" customHeight="1">
      <c r="A39" s="52">
        <v>28</v>
      </c>
      <c r="B39" s="143" t="s">
        <v>198</v>
      </c>
      <c r="C39" s="53"/>
      <c r="D39" s="53" t="s">
        <v>18</v>
      </c>
      <c r="E39" s="53">
        <v>4</v>
      </c>
      <c r="F39" s="54">
        <v>4019</v>
      </c>
      <c r="G39" s="54">
        <v>3113</v>
      </c>
      <c r="H39" s="54">
        <f t="shared" si="4"/>
        <v>7132</v>
      </c>
      <c r="I39" s="54">
        <f t="shared" si="5"/>
        <v>16076</v>
      </c>
      <c r="J39" s="54">
        <f t="shared" si="6"/>
        <v>12452</v>
      </c>
      <c r="K39" s="55">
        <f t="shared" si="7"/>
        <v>28528</v>
      </c>
    </row>
    <row r="40" spans="1:11" s="56" customFormat="1" ht="16.149999999999999" hidden="1" customHeight="1">
      <c r="A40" s="52">
        <v>29</v>
      </c>
      <c r="B40" s="134" t="s">
        <v>52</v>
      </c>
      <c r="C40" s="53"/>
      <c r="D40" s="53" t="s">
        <v>24</v>
      </c>
      <c r="E40" s="53">
        <v>0.4</v>
      </c>
      <c r="F40" s="54">
        <v>678</v>
      </c>
      <c r="G40" s="54">
        <v>4500</v>
      </c>
      <c r="H40" s="54">
        <f t="shared" si="4"/>
        <v>5178</v>
      </c>
      <c r="I40" s="54">
        <f t="shared" si="5"/>
        <v>271.2</v>
      </c>
      <c r="J40" s="54">
        <f t="shared" si="6"/>
        <v>1800</v>
      </c>
      <c r="K40" s="55">
        <f t="shared" si="7"/>
        <v>2071.1999999999998</v>
      </c>
    </row>
    <row r="41" spans="1:11" s="56" customFormat="1" ht="18.75" hidden="1" customHeight="1">
      <c r="A41" s="52">
        <v>30</v>
      </c>
      <c r="B41" s="134" t="s">
        <v>53</v>
      </c>
      <c r="C41" s="53"/>
      <c r="D41" s="53" t="s">
        <v>24</v>
      </c>
      <c r="E41" s="53">
        <v>0.9</v>
      </c>
      <c r="F41" s="54">
        <v>539</v>
      </c>
      <c r="G41" s="54">
        <v>4500</v>
      </c>
      <c r="H41" s="54">
        <f t="shared" si="4"/>
        <v>5039</v>
      </c>
      <c r="I41" s="54">
        <f t="shared" si="5"/>
        <v>485.1</v>
      </c>
      <c r="J41" s="54">
        <f t="shared" si="6"/>
        <v>4050</v>
      </c>
      <c r="K41" s="55">
        <f t="shared" si="7"/>
        <v>4535.1000000000004</v>
      </c>
    </row>
    <row r="42" spans="1:11" s="56" customFormat="1" ht="15.6" hidden="1" customHeight="1">
      <c r="A42" s="52">
        <v>31</v>
      </c>
      <c r="B42" s="139" t="s">
        <v>136</v>
      </c>
      <c r="C42" s="140"/>
      <c r="D42" s="141" t="s">
        <v>135</v>
      </c>
      <c r="E42" s="141">
        <v>1</v>
      </c>
      <c r="F42" s="54">
        <v>138275</v>
      </c>
      <c r="G42" s="54">
        <v>0</v>
      </c>
      <c r="H42" s="54">
        <f t="shared" si="4"/>
        <v>138275</v>
      </c>
      <c r="I42" s="54">
        <f t="shared" si="5"/>
        <v>138275</v>
      </c>
      <c r="J42" s="54">
        <f t="shared" si="6"/>
        <v>0</v>
      </c>
      <c r="K42" s="55">
        <f>I42+J42</f>
        <v>138275</v>
      </c>
    </row>
    <row r="43" spans="1:11" s="56" customFormat="1" ht="16.5" hidden="1" customHeight="1">
      <c r="A43" s="52">
        <v>32</v>
      </c>
      <c r="B43" s="144" t="s">
        <v>92</v>
      </c>
      <c r="C43" s="53"/>
      <c r="D43" s="53"/>
      <c r="E43" s="53"/>
      <c r="F43" s="54"/>
      <c r="G43" s="54"/>
      <c r="H43" s="54"/>
      <c r="I43" s="54"/>
      <c r="J43" s="54"/>
      <c r="K43" s="55"/>
    </row>
    <row r="44" spans="1:11" s="56" customFormat="1" ht="14.45" hidden="1" customHeight="1">
      <c r="A44" s="52">
        <v>33</v>
      </c>
      <c r="B44" s="133" t="s">
        <v>93</v>
      </c>
      <c r="C44" s="53"/>
      <c r="D44" s="53" t="s">
        <v>18</v>
      </c>
      <c r="E44" s="53">
        <v>1</v>
      </c>
      <c r="F44" s="54">
        <v>4896</v>
      </c>
      <c r="G44" s="54">
        <v>4985</v>
      </c>
      <c r="H44" s="54">
        <f t="shared" si="4"/>
        <v>9881</v>
      </c>
      <c r="I44" s="54">
        <f t="shared" si="5"/>
        <v>4896</v>
      </c>
      <c r="J44" s="54">
        <f t="shared" si="6"/>
        <v>4985</v>
      </c>
      <c r="K44" s="55">
        <f t="shared" si="7"/>
        <v>9881</v>
      </c>
    </row>
    <row r="45" spans="1:11" s="56" customFormat="1" ht="18.600000000000001" customHeight="1">
      <c r="A45" s="52">
        <v>34</v>
      </c>
      <c r="B45" s="133" t="s">
        <v>91</v>
      </c>
      <c r="C45" s="53"/>
      <c r="D45" s="53" t="s">
        <v>26</v>
      </c>
      <c r="E45" s="53">
        <v>6</v>
      </c>
      <c r="F45" s="54">
        <v>163</v>
      </c>
      <c r="G45" s="54">
        <v>1200</v>
      </c>
      <c r="H45" s="54">
        <f t="shared" si="4"/>
        <v>1363</v>
      </c>
      <c r="I45" s="54">
        <f t="shared" si="5"/>
        <v>978</v>
      </c>
      <c r="J45" s="54">
        <f t="shared" si="6"/>
        <v>7200</v>
      </c>
      <c r="K45" s="55">
        <f t="shared" si="7"/>
        <v>8178</v>
      </c>
    </row>
    <row r="46" spans="1:11" s="56" customFormat="1" hidden="1">
      <c r="A46" s="52">
        <v>35</v>
      </c>
      <c r="B46" s="143" t="s">
        <v>144</v>
      </c>
      <c r="C46" s="140"/>
      <c r="D46" s="141" t="s">
        <v>145</v>
      </c>
      <c r="E46" s="141">
        <v>1</v>
      </c>
      <c r="F46" s="54">
        <v>7500</v>
      </c>
      <c r="G46" s="54">
        <v>0</v>
      </c>
      <c r="H46" s="54">
        <f t="shared" si="4"/>
        <v>7500</v>
      </c>
      <c r="I46" s="54">
        <f t="shared" si="5"/>
        <v>7500</v>
      </c>
      <c r="J46" s="54">
        <f t="shared" si="6"/>
        <v>0</v>
      </c>
      <c r="K46" s="55">
        <f t="shared" si="7"/>
        <v>7500</v>
      </c>
    </row>
    <row r="47" spans="1:11" s="56" customFormat="1" ht="13.9" hidden="1" customHeight="1">
      <c r="A47" s="52">
        <v>36</v>
      </c>
      <c r="B47" s="144" t="s">
        <v>116</v>
      </c>
      <c r="C47" s="53"/>
      <c r="D47" s="53"/>
      <c r="E47" s="53"/>
      <c r="F47" s="54"/>
      <c r="G47" s="54"/>
      <c r="H47" s="54"/>
      <c r="I47" s="54"/>
      <c r="J47" s="54"/>
      <c r="K47" s="55"/>
    </row>
    <row r="48" spans="1:11" s="56" customFormat="1" ht="14.45" customHeight="1">
      <c r="A48" s="52">
        <v>37</v>
      </c>
      <c r="B48" s="133" t="s">
        <v>192</v>
      </c>
      <c r="C48" s="53"/>
      <c r="D48" s="53" t="s">
        <v>26</v>
      </c>
      <c r="E48" s="53">
        <v>0.5</v>
      </c>
      <c r="F48" s="54">
        <v>80</v>
      </c>
      <c r="G48" s="54">
        <v>3813</v>
      </c>
      <c r="H48" s="54">
        <f t="shared" si="4"/>
        <v>3893</v>
      </c>
      <c r="I48" s="54">
        <f t="shared" si="5"/>
        <v>40</v>
      </c>
      <c r="J48" s="54">
        <f t="shared" si="6"/>
        <v>1906.5</v>
      </c>
      <c r="K48" s="55">
        <f t="shared" si="7"/>
        <v>1946.5</v>
      </c>
    </row>
    <row r="49" spans="1:11" s="56" customFormat="1" ht="14.45" customHeight="1">
      <c r="A49" s="52">
        <v>38</v>
      </c>
      <c r="B49" s="133" t="s">
        <v>118</v>
      </c>
      <c r="C49" s="53"/>
      <c r="D49" s="53" t="s">
        <v>26</v>
      </c>
      <c r="E49" s="53">
        <v>9</v>
      </c>
      <c r="F49" s="54">
        <v>120</v>
      </c>
      <c r="G49" s="54">
        <v>3813</v>
      </c>
      <c r="H49" s="54">
        <f t="shared" si="4"/>
        <v>3933</v>
      </c>
      <c r="I49" s="54">
        <f t="shared" si="5"/>
        <v>1080</v>
      </c>
      <c r="J49" s="54">
        <f t="shared" si="6"/>
        <v>34317</v>
      </c>
      <c r="K49" s="55">
        <f t="shared" si="7"/>
        <v>35397</v>
      </c>
    </row>
    <row r="50" spans="1:11" s="57" customFormat="1" ht="17.45" hidden="1" customHeight="1">
      <c r="A50" s="52">
        <v>39</v>
      </c>
      <c r="B50" s="135" t="s">
        <v>324</v>
      </c>
      <c r="C50" s="136"/>
      <c r="D50" s="136" t="s">
        <v>21</v>
      </c>
      <c r="E50" s="136">
        <v>1</v>
      </c>
      <c r="F50" s="54">
        <v>1680</v>
      </c>
      <c r="G50" s="54">
        <v>0</v>
      </c>
      <c r="H50" s="54">
        <f t="shared" si="4"/>
        <v>1680</v>
      </c>
      <c r="I50" s="54">
        <f t="shared" si="5"/>
        <v>1680</v>
      </c>
      <c r="J50" s="54">
        <f t="shared" si="6"/>
        <v>0</v>
      </c>
      <c r="K50" s="55">
        <f t="shared" si="7"/>
        <v>1680</v>
      </c>
    </row>
    <row r="51" spans="1:11" s="56" customFormat="1" hidden="1">
      <c r="A51" s="52">
        <v>40</v>
      </c>
      <c r="B51" s="143"/>
      <c r="C51" s="53"/>
      <c r="D51" s="53"/>
      <c r="E51" s="53"/>
      <c r="F51" s="54"/>
      <c r="G51" s="54"/>
      <c r="H51" s="54"/>
      <c r="I51" s="54"/>
      <c r="J51" s="54"/>
      <c r="K51" s="55"/>
    </row>
    <row r="52" spans="1:11" s="57" customFormat="1" ht="16.149999999999999" hidden="1" customHeight="1">
      <c r="A52" s="52">
        <v>41</v>
      </c>
      <c r="B52" s="145" t="s">
        <v>312</v>
      </c>
      <c r="C52" s="146"/>
      <c r="D52" s="146" t="s">
        <v>21</v>
      </c>
      <c r="E52" s="146">
        <v>1</v>
      </c>
      <c r="F52" s="54">
        <v>0</v>
      </c>
      <c r="G52" s="147">
        <v>170100</v>
      </c>
      <c r="H52" s="54">
        <f t="shared" si="4"/>
        <v>170100</v>
      </c>
      <c r="I52" s="54">
        <f t="shared" si="5"/>
        <v>0</v>
      </c>
      <c r="J52" s="54">
        <f t="shared" si="6"/>
        <v>170100</v>
      </c>
      <c r="K52" s="55">
        <f t="shared" si="7"/>
        <v>170100</v>
      </c>
    </row>
    <row r="53" spans="1:11" s="57" customFormat="1" ht="16.149999999999999" hidden="1" customHeight="1">
      <c r="A53" s="52">
        <v>42</v>
      </c>
      <c r="B53" s="145" t="s">
        <v>22</v>
      </c>
      <c r="C53" s="146"/>
      <c r="D53" s="146" t="s">
        <v>21</v>
      </c>
      <c r="E53" s="146">
        <v>1</v>
      </c>
      <c r="F53" s="54">
        <v>0</v>
      </c>
      <c r="G53" s="147">
        <v>315900</v>
      </c>
      <c r="H53" s="54">
        <f t="shared" si="4"/>
        <v>315900</v>
      </c>
      <c r="I53" s="54">
        <f t="shared" si="5"/>
        <v>0</v>
      </c>
      <c r="J53" s="54">
        <f t="shared" si="6"/>
        <v>315900</v>
      </c>
      <c r="K53" s="55">
        <f t="shared" si="7"/>
        <v>315900</v>
      </c>
    </row>
    <row r="54" spans="1:11" s="56" customFormat="1" ht="13.5" thickBot="1">
      <c r="A54" s="103"/>
      <c r="B54" s="104"/>
      <c r="C54" s="105"/>
      <c r="D54" s="106"/>
      <c r="E54" s="107"/>
      <c r="F54" s="108"/>
      <c r="G54" s="108"/>
      <c r="H54" s="109"/>
      <c r="I54" s="110"/>
      <c r="J54" s="110"/>
      <c r="K54" s="111"/>
    </row>
    <row r="55" spans="1:11" s="56" customFormat="1" ht="14.25" thickTop="1" thickBot="1">
      <c r="A55" s="112"/>
      <c r="B55" s="113" t="s">
        <v>20</v>
      </c>
      <c r="C55" s="114"/>
      <c r="D55" s="115"/>
      <c r="E55" s="116"/>
      <c r="F55" s="117"/>
      <c r="G55" s="117"/>
      <c r="H55" s="118"/>
      <c r="I55" s="119">
        <f>SUM(I11:I54)</f>
        <v>4215823.3000000007</v>
      </c>
      <c r="J55" s="119">
        <f>SUM(J11:J54)</f>
        <v>2565167.23</v>
      </c>
      <c r="K55" s="120">
        <f>SUM(K11:K54)</f>
        <v>6780990.5300000003</v>
      </c>
    </row>
    <row r="56" spans="1:11" s="56" customFormat="1">
      <c r="A56" s="74"/>
      <c r="C56" s="122"/>
    </row>
    <row r="57" spans="1:11" s="56" customFormat="1">
      <c r="A57" s="74"/>
      <c r="C57" s="122"/>
    </row>
  </sheetData>
  <autoFilter ref="A7:K53">
    <filterColumn colId="1">
      <filters>
        <filter val="Труба бесшовная горячедеформированная 76х3,0_x000a_из коррозионно-стойкой высоколегированной стали марки 03Х17Н14М3"/>
        <filter val="Труба бесшовная горячедеформированная 89х4,0_x000a_из коррозионно-стойкой высоколегированной стали марки 03Х17Н14М3"/>
        <filter val="Труба полиэтиленовая напорная ПЭ100 SDR11 Ø225х20,5"/>
        <filter val="Труба ППР для холодной воды (SDR11) PN10 25×2,3"/>
        <filter val="Труба ППР для холодной воды(SDR11) PN10 20x1,9"/>
        <filter val="Труба ППР раструбная DN110 мм S16"/>
        <filter val="Труба стальная электросварная Ø219х4,0"/>
        <filter val="Труба стальная электросварная Ø57х3,0"/>
      </filters>
    </filterColumn>
  </autoFilter>
  <mergeCells count="2">
    <mergeCell ref="A4:K4"/>
    <mergeCell ref="A5:K5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92D050"/>
  </sheetPr>
  <dimension ref="A1:K51"/>
  <sheetViews>
    <sheetView zoomScale="80" zoomScaleNormal="80" workbookViewId="0">
      <selection activeCell="A7" sqref="A7:K10"/>
    </sheetView>
  </sheetViews>
  <sheetFormatPr defaultColWidth="9.140625" defaultRowHeight="12.75"/>
  <cols>
    <col min="1" max="1" width="4.140625" style="32" customWidth="1"/>
    <col min="2" max="2" width="50.28515625" customWidth="1"/>
    <col min="3" max="3" width="14" style="51" customWidth="1"/>
    <col min="4" max="4" width="7.7109375" customWidth="1"/>
    <col min="5" max="5" width="7.140625" customWidth="1"/>
    <col min="6" max="6" width="11.7109375" customWidth="1"/>
    <col min="7" max="7" width="9.42578125" customWidth="1"/>
    <col min="8" max="8" width="11.85546875" customWidth="1"/>
    <col min="9" max="9" width="11.7109375" customWidth="1"/>
    <col min="10" max="10" width="11" customWidth="1"/>
    <col min="11" max="11" width="11.7109375" customWidth="1"/>
  </cols>
  <sheetData>
    <row r="1" spans="1:11" ht="20.25">
      <c r="A1" s="9" t="s">
        <v>150</v>
      </c>
      <c r="B1" s="1"/>
      <c r="C1" s="1"/>
      <c r="D1" s="1"/>
      <c r="E1" s="1"/>
      <c r="F1" s="1"/>
      <c r="G1" s="1"/>
      <c r="H1" s="1"/>
      <c r="I1" s="10"/>
      <c r="J1" s="1"/>
      <c r="K1" s="1"/>
    </row>
    <row r="2" spans="1:11" s="56" customFormat="1" ht="15.75">
      <c r="A2" s="67"/>
      <c r="B2" s="68"/>
      <c r="C2" s="60"/>
      <c r="D2" s="60"/>
      <c r="E2" s="60"/>
      <c r="F2" s="60"/>
      <c r="G2" s="60"/>
      <c r="H2" s="60"/>
      <c r="I2" s="66"/>
      <c r="J2" s="60"/>
      <c r="K2" s="60"/>
    </row>
    <row r="3" spans="1:11" s="57" customFormat="1" ht="19.5" collapsed="1">
      <c r="A3" s="69" t="s">
        <v>19</v>
      </c>
      <c r="B3" s="69"/>
      <c r="C3" s="69"/>
      <c r="D3" s="70"/>
      <c r="E3" s="70"/>
      <c r="F3" s="70"/>
      <c r="G3" s="70"/>
      <c r="H3" s="70"/>
      <c r="I3" s="71"/>
      <c r="J3" s="70"/>
      <c r="K3" s="70"/>
    </row>
    <row r="4" spans="1:11" s="72" customFormat="1" ht="30" customHeight="1">
      <c r="A4" s="178" t="s">
        <v>208</v>
      </c>
      <c r="B4" s="179"/>
      <c r="C4" s="179"/>
      <c r="D4" s="179"/>
      <c r="E4" s="179"/>
      <c r="F4" s="179"/>
      <c r="G4" s="179"/>
      <c r="H4" s="179"/>
      <c r="I4" s="179"/>
      <c r="J4" s="179"/>
      <c r="K4" s="179"/>
    </row>
    <row r="5" spans="1:11" s="72" customFormat="1" ht="48" customHeight="1">
      <c r="A5" s="180" t="s">
        <v>151</v>
      </c>
      <c r="B5" s="181"/>
      <c r="C5" s="181"/>
      <c r="D5" s="181"/>
      <c r="E5" s="181"/>
      <c r="F5" s="181"/>
      <c r="G5" s="181"/>
      <c r="H5" s="181"/>
      <c r="I5" s="181"/>
      <c r="J5" s="181"/>
      <c r="K5" s="181"/>
    </row>
    <row r="6" spans="1:11" s="57" customFormat="1" ht="16.5" thickBot="1">
      <c r="A6" s="73"/>
      <c r="B6" s="70"/>
      <c r="C6" s="74"/>
      <c r="D6" s="70"/>
      <c r="E6" s="70"/>
      <c r="F6" s="70"/>
      <c r="G6" s="70"/>
      <c r="H6" s="70"/>
      <c r="I6" s="71"/>
      <c r="J6" s="70"/>
      <c r="K6" s="70"/>
    </row>
    <row r="7" spans="1:11" s="56" customFormat="1" ht="13.5">
      <c r="A7" s="75" t="s">
        <v>0</v>
      </c>
      <c r="B7" s="76" t="s">
        <v>0</v>
      </c>
      <c r="C7" s="76"/>
      <c r="D7" s="77"/>
      <c r="E7" s="77"/>
      <c r="F7" s="78" t="s">
        <v>1</v>
      </c>
      <c r="G7" s="79"/>
      <c r="H7" s="79"/>
      <c r="I7" s="80" t="s">
        <v>2</v>
      </c>
      <c r="J7" s="79"/>
      <c r="K7" s="81" t="s">
        <v>3</v>
      </c>
    </row>
    <row r="8" spans="1:11" s="56" customFormat="1" ht="13.5" hidden="1">
      <c r="A8" s="82" t="s">
        <v>4</v>
      </c>
      <c r="B8" s="83" t="s">
        <v>0</v>
      </c>
      <c r="C8" s="84"/>
      <c r="D8" s="85" t="s">
        <v>5</v>
      </c>
      <c r="E8" s="85" t="s">
        <v>6</v>
      </c>
      <c r="F8" s="86" t="s">
        <v>7</v>
      </c>
      <c r="G8" s="87" t="s">
        <v>8</v>
      </c>
      <c r="H8" s="86" t="s">
        <v>9</v>
      </c>
      <c r="I8" s="86" t="s">
        <v>7</v>
      </c>
      <c r="J8" s="87" t="s">
        <v>8</v>
      </c>
      <c r="K8" s="88"/>
    </row>
    <row r="9" spans="1:11" s="56" customFormat="1" ht="13.5" hidden="1">
      <c r="A9" s="89" t="s">
        <v>10</v>
      </c>
      <c r="B9" s="90" t="s">
        <v>11</v>
      </c>
      <c r="C9" s="90"/>
      <c r="D9" s="85" t="s">
        <v>12</v>
      </c>
      <c r="E9" s="85" t="s">
        <v>13</v>
      </c>
      <c r="F9" s="91"/>
      <c r="G9" s="91"/>
      <c r="H9" s="92" t="s">
        <v>14</v>
      </c>
      <c r="I9" s="92" t="s">
        <v>15</v>
      </c>
      <c r="J9" s="93" t="s">
        <v>16</v>
      </c>
      <c r="K9" s="94" t="s">
        <v>17</v>
      </c>
    </row>
    <row r="10" spans="1:11" s="56" customFormat="1" hidden="1">
      <c r="A10" s="95">
        <v>1</v>
      </c>
      <c r="B10" s="96">
        <v>2</v>
      </c>
      <c r="C10" s="96"/>
      <c r="D10" s="97">
        <v>3</v>
      </c>
      <c r="E10" s="97">
        <v>4</v>
      </c>
      <c r="F10" s="97">
        <v>5</v>
      </c>
      <c r="G10" s="97">
        <v>6</v>
      </c>
      <c r="H10" s="97">
        <v>7</v>
      </c>
      <c r="I10" s="97">
        <v>8</v>
      </c>
      <c r="J10" s="97">
        <v>9</v>
      </c>
      <c r="K10" s="98">
        <v>10</v>
      </c>
    </row>
    <row r="11" spans="1:11" s="56" customFormat="1" ht="15" hidden="1" customHeight="1">
      <c r="A11" s="52"/>
      <c r="B11" s="58" t="s">
        <v>54</v>
      </c>
      <c r="C11" s="53"/>
      <c r="D11" s="53"/>
      <c r="E11" s="53"/>
      <c r="F11" s="54"/>
      <c r="G11" s="54"/>
      <c r="H11" s="54"/>
      <c r="I11" s="54"/>
      <c r="J11" s="54"/>
      <c r="K11" s="55"/>
    </row>
    <row r="12" spans="1:11" s="56" customFormat="1" ht="42.75" hidden="1" customHeight="1">
      <c r="A12" s="52">
        <v>1</v>
      </c>
      <c r="B12" s="133" t="s">
        <v>55</v>
      </c>
      <c r="C12" s="53" t="s">
        <v>147</v>
      </c>
      <c r="D12" s="53" t="s">
        <v>23</v>
      </c>
      <c r="E12" s="53">
        <v>10</v>
      </c>
      <c r="F12" s="54">
        <v>16104</v>
      </c>
      <c r="G12" s="54">
        <v>8535.1200000000008</v>
      </c>
      <c r="H12" s="54">
        <f t="shared" ref="H12:H17" si="0">F12+G12</f>
        <v>24639.120000000003</v>
      </c>
      <c r="I12" s="54">
        <f t="shared" ref="I12:I17" si="1">F12*E12</f>
        <v>161040</v>
      </c>
      <c r="J12" s="54">
        <f t="shared" ref="J12:J17" si="2">G12*E12</f>
        <v>85351.200000000012</v>
      </c>
      <c r="K12" s="55">
        <f t="shared" ref="K12:K17" si="3">I12+J12</f>
        <v>246391.2</v>
      </c>
    </row>
    <row r="13" spans="1:11" s="56" customFormat="1" ht="42" hidden="1" customHeight="1">
      <c r="A13" s="52">
        <v>2</v>
      </c>
      <c r="B13" s="133" t="s">
        <v>168</v>
      </c>
      <c r="C13" s="53"/>
      <c r="D13" s="53" t="s">
        <v>23</v>
      </c>
      <c r="E13" s="53">
        <v>2</v>
      </c>
      <c r="F13" s="54">
        <v>17610</v>
      </c>
      <c r="G13" s="54">
        <v>9333.3000000000011</v>
      </c>
      <c r="H13" s="54">
        <f t="shared" si="0"/>
        <v>26943.300000000003</v>
      </c>
      <c r="I13" s="54">
        <f t="shared" si="1"/>
        <v>35220</v>
      </c>
      <c r="J13" s="54">
        <f t="shared" si="2"/>
        <v>18666.600000000002</v>
      </c>
      <c r="K13" s="55">
        <f t="shared" si="3"/>
        <v>53886.600000000006</v>
      </c>
    </row>
    <row r="14" spans="1:11" s="56" customFormat="1" ht="64.5" hidden="1" customHeight="1">
      <c r="A14" s="52">
        <v>3</v>
      </c>
      <c r="B14" s="134" t="s">
        <v>323</v>
      </c>
      <c r="C14" s="53" t="s">
        <v>131</v>
      </c>
      <c r="D14" s="53" t="s">
        <v>23</v>
      </c>
      <c r="E14" s="53">
        <v>2</v>
      </c>
      <c r="F14" s="54">
        <v>158666</v>
      </c>
      <c r="G14" s="54">
        <v>36493.18</v>
      </c>
      <c r="H14" s="54">
        <f t="shared" si="0"/>
        <v>195159.18</v>
      </c>
      <c r="I14" s="54">
        <f t="shared" si="1"/>
        <v>317332</v>
      </c>
      <c r="J14" s="54">
        <f t="shared" si="2"/>
        <v>72986.36</v>
      </c>
      <c r="K14" s="55">
        <f t="shared" si="3"/>
        <v>390318.36</v>
      </c>
    </row>
    <row r="15" spans="1:11" s="56" customFormat="1" ht="31.15" hidden="1" customHeight="1">
      <c r="A15" s="52">
        <v>4</v>
      </c>
      <c r="B15" s="133" t="s">
        <v>169</v>
      </c>
      <c r="C15" s="53"/>
      <c r="D15" s="53" t="s">
        <v>18</v>
      </c>
      <c r="E15" s="53">
        <v>2</v>
      </c>
      <c r="F15" s="54">
        <v>126150</v>
      </c>
      <c r="G15" s="54">
        <v>29014.5</v>
      </c>
      <c r="H15" s="54">
        <f t="shared" si="0"/>
        <v>155164.5</v>
      </c>
      <c r="I15" s="54">
        <f t="shared" si="1"/>
        <v>252300</v>
      </c>
      <c r="J15" s="54">
        <f t="shared" si="2"/>
        <v>58029</v>
      </c>
      <c r="K15" s="55">
        <f t="shared" si="3"/>
        <v>310329</v>
      </c>
    </row>
    <row r="16" spans="1:11" s="57" customFormat="1" ht="26.45" hidden="1" customHeight="1">
      <c r="A16" s="52">
        <v>5</v>
      </c>
      <c r="B16" s="135" t="s">
        <v>170</v>
      </c>
      <c r="C16" s="136"/>
      <c r="D16" s="136" t="s">
        <v>23</v>
      </c>
      <c r="E16" s="136">
        <v>2</v>
      </c>
      <c r="F16" s="54">
        <v>19335</v>
      </c>
      <c r="G16" s="54">
        <v>8711</v>
      </c>
      <c r="H16" s="54">
        <f t="shared" si="0"/>
        <v>28046</v>
      </c>
      <c r="I16" s="54">
        <f t="shared" si="1"/>
        <v>38670</v>
      </c>
      <c r="J16" s="54">
        <f t="shared" si="2"/>
        <v>17422</v>
      </c>
      <c r="K16" s="55">
        <f t="shared" si="3"/>
        <v>56092</v>
      </c>
    </row>
    <row r="17" spans="1:11" s="57" customFormat="1" ht="16.5" hidden="1" customHeight="1">
      <c r="A17" s="52">
        <v>6</v>
      </c>
      <c r="B17" s="135" t="s">
        <v>155</v>
      </c>
      <c r="C17" s="136"/>
      <c r="D17" s="136" t="s">
        <v>23</v>
      </c>
      <c r="E17" s="136">
        <v>1</v>
      </c>
      <c r="F17" s="54">
        <v>5702</v>
      </c>
      <c r="G17" s="54">
        <v>2250</v>
      </c>
      <c r="H17" s="54">
        <f t="shared" si="0"/>
        <v>7952</v>
      </c>
      <c r="I17" s="54">
        <f t="shared" si="1"/>
        <v>5702</v>
      </c>
      <c r="J17" s="54">
        <f t="shared" si="2"/>
        <v>2250</v>
      </c>
      <c r="K17" s="55">
        <f t="shared" si="3"/>
        <v>7952</v>
      </c>
    </row>
    <row r="18" spans="1:11" s="56" customFormat="1" ht="16.149999999999999" hidden="1" customHeight="1">
      <c r="A18" s="52">
        <v>7</v>
      </c>
      <c r="B18" s="133" t="s">
        <v>56</v>
      </c>
      <c r="C18" s="53"/>
      <c r="D18" s="53" t="s">
        <v>28</v>
      </c>
      <c r="E18" s="53">
        <v>8</v>
      </c>
      <c r="F18" s="54"/>
      <c r="G18" s="54"/>
      <c r="H18" s="54"/>
      <c r="I18" s="54"/>
      <c r="J18" s="54"/>
      <c r="K18" s="55"/>
    </row>
    <row r="19" spans="1:11" s="56" customFormat="1" ht="16.149999999999999" hidden="1" customHeight="1">
      <c r="A19" s="52">
        <v>8</v>
      </c>
      <c r="B19" s="133" t="s">
        <v>57</v>
      </c>
      <c r="C19" s="53"/>
      <c r="D19" s="53" t="s">
        <v>18</v>
      </c>
      <c r="E19" s="53">
        <v>8</v>
      </c>
      <c r="F19" s="54">
        <v>6914</v>
      </c>
      <c r="G19" s="54">
        <v>2973.02</v>
      </c>
      <c r="H19" s="54">
        <f t="shared" ref="H19:H49" si="4">F19+G19</f>
        <v>9887.02</v>
      </c>
      <c r="I19" s="54">
        <f t="shared" ref="I19:I49" si="5">F19*E19</f>
        <v>55312</v>
      </c>
      <c r="J19" s="54">
        <f t="shared" ref="J19:J49" si="6">G19*E19</f>
        <v>23784.16</v>
      </c>
      <c r="K19" s="55">
        <f t="shared" ref="K19:K49" si="7">I19+J19</f>
        <v>79096.160000000003</v>
      </c>
    </row>
    <row r="20" spans="1:11" s="56" customFormat="1" ht="16.149999999999999" hidden="1" customHeight="1">
      <c r="A20" s="52">
        <v>9</v>
      </c>
      <c r="B20" s="133" t="s">
        <v>58</v>
      </c>
      <c r="C20" s="53"/>
      <c r="D20" s="53" t="s">
        <v>23</v>
      </c>
      <c r="E20" s="53">
        <v>8</v>
      </c>
      <c r="F20" s="54">
        <v>322</v>
      </c>
      <c r="G20" s="54">
        <v>450</v>
      </c>
      <c r="H20" s="54">
        <f t="shared" si="4"/>
        <v>772</v>
      </c>
      <c r="I20" s="54">
        <f t="shared" si="5"/>
        <v>2576</v>
      </c>
      <c r="J20" s="54">
        <f t="shared" si="6"/>
        <v>3600</v>
      </c>
      <c r="K20" s="55">
        <f t="shared" si="7"/>
        <v>6176</v>
      </c>
    </row>
    <row r="21" spans="1:11" s="56" customFormat="1" ht="16.149999999999999" hidden="1" customHeight="1">
      <c r="A21" s="52">
        <v>10</v>
      </c>
      <c r="B21" s="137" t="s">
        <v>59</v>
      </c>
      <c r="C21" s="53"/>
      <c r="D21" s="53" t="s">
        <v>23</v>
      </c>
      <c r="E21" s="53">
        <v>16</v>
      </c>
      <c r="F21" s="54"/>
      <c r="G21" s="54"/>
      <c r="H21" s="54"/>
      <c r="I21" s="54"/>
      <c r="J21" s="54"/>
      <c r="K21" s="55"/>
    </row>
    <row r="22" spans="1:11" s="56" customFormat="1" ht="28.9" hidden="1" customHeight="1">
      <c r="A22" s="52">
        <v>11</v>
      </c>
      <c r="B22" s="138" t="s">
        <v>134</v>
      </c>
      <c r="C22" s="53"/>
      <c r="D22" s="53" t="s">
        <v>23</v>
      </c>
      <c r="E22" s="53">
        <v>8</v>
      </c>
      <c r="F22" s="54">
        <v>7015</v>
      </c>
      <c r="G22" s="54">
        <v>2455</v>
      </c>
      <c r="H22" s="54">
        <f t="shared" si="4"/>
        <v>9470</v>
      </c>
      <c r="I22" s="54">
        <f t="shared" si="5"/>
        <v>56120</v>
      </c>
      <c r="J22" s="54">
        <f t="shared" si="6"/>
        <v>19640</v>
      </c>
      <c r="K22" s="55">
        <f t="shared" si="7"/>
        <v>75760</v>
      </c>
    </row>
    <row r="23" spans="1:11" s="56" customFormat="1" ht="28.5" hidden="1" customHeight="1">
      <c r="A23" s="52">
        <v>12</v>
      </c>
      <c r="B23" s="133" t="s">
        <v>60</v>
      </c>
      <c r="C23" s="53"/>
      <c r="D23" s="53" t="s">
        <v>23</v>
      </c>
      <c r="E23" s="53">
        <v>8</v>
      </c>
      <c r="F23" s="54">
        <v>10287</v>
      </c>
      <c r="G23" s="54">
        <v>4423</v>
      </c>
      <c r="H23" s="54">
        <f t="shared" si="4"/>
        <v>14710</v>
      </c>
      <c r="I23" s="54">
        <f t="shared" si="5"/>
        <v>82296</v>
      </c>
      <c r="J23" s="54">
        <f t="shared" si="6"/>
        <v>35384</v>
      </c>
      <c r="K23" s="55">
        <f t="shared" si="7"/>
        <v>117680</v>
      </c>
    </row>
    <row r="24" spans="1:11" s="56" customFormat="1" ht="27.6" hidden="1" customHeight="1">
      <c r="A24" s="52">
        <v>13</v>
      </c>
      <c r="B24" s="133" t="s">
        <v>61</v>
      </c>
      <c r="C24" s="53"/>
      <c r="D24" s="53" t="s">
        <v>23</v>
      </c>
      <c r="E24" s="53">
        <v>16</v>
      </c>
      <c r="F24" s="54">
        <v>1526</v>
      </c>
      <c r="G24" s="54">
        <v>600</v>
      </c>
      <c r="H24" s="54">
        <f t="shared" si="4"/>
        <v>2126</v>
      </c>
      <c r="I24" s="54">
        <f t="shared" si="5"/>
        <v>24416</v>
      </c>
      <c r="J24" s="54">
        <f t="shared" si="6"/>
        <v>9600</v>
      </c>
      <c r="K24" s="55">
        <f t="shared" si="7"/>
        <v>34016</v>
      </c>
    </row>
    <row r="25" spans="1:11" s="56" customFormat="1" ht="15" hidden="1" customHeight="1">
      <c r="A25" s="52">
        <v>14</v>
      </c>
      <c r="B25" s="134" t="s">
        <v>66</v>
      </c>
      <c r="C25" s="53"/>
      <c r="D25" s="136" t="s">
        <v>21</v>
      </c>
      <c r="E25" s="136">
        <v>1</v>
      </c>
      <c r="F25" s="54">
        <v>67500</v>
      </c>
      <c r="G25" s="54">
        <v>23625</v>
      </c>
      <c r="H25" s="54">
        <f t="shared" si="4"/>
        <v>91125</v>
      </c>
      <c r="I25" s="54">
        <f t="shared" si="5"/>
        <v>67500</v>
      </c>
      <c r="J25" s="54">
        <f t="shared" si="6"/>
        <v>23625</v>
      </c>
      <c r="K25" s="55">
        <f t="shared" si="7"/>
        <v>91125</v>
      </c>
    </row>
    <row r="26" spans="1:11" s="56" customFormat="1" ht="55.15" hidden="1" customHeight="1">
      <c r="A26" s="52">
        <v>15</v>
      </c>
      <c r="B26" s="134" t="s">
        <v>67</v>
      </c>
      <c r="C26" s="53"/>
      <c r="D26" s="53" t="s">
        <v>28</v>
      </c>
      <c r="E26" s="53">
        <v>4</v>
      </c>
      <c r="F26" s="54">
        <v>1724</v>
      </c>
      <c r="G26" s="54">
        <v>1450</v>
      </c>
      <c r="H26" s="54">
        <f t="shared" si="4"/>
        <v>3174</v>
      </c>
      <c r="I26" s="54">
        <f t="shared" si="5"/>
        <v>6896</v>
      </c>
      <c r="J26" s="54">
        <f t="shared" si="6"/>
        <v>5800</v>
      </c>
      <c r="K26" s="55">
        <f t="shared" si="7"/>
        <v>12696</v>
      </c>
    </row>
    <row r="27" spans="1:11" s="56" customFormat="1" ht="18" hidden="1" customHeight="1">
      <c r="A27" s="52">
        <v>16</v>
      </c>
      <c r="B27" s="133" t="s">
        <v>156</v>
      </c>
      <c r="C27" s="53"/>
      <c r="D27" s="53" t="s">
        <v>23</v>
      </c>
      <c r="E27" s="53">
        <v>4</v>
      </c>
      <c r="F27" s="54">
        <v>1117</v>
      </c>
      <c r="G27" s="54">
        <v>1250</v>
      </c>
      <c r="H27" s="54">
        <f t="shared" si="4"/>
        <v>2367</v>
      </c>
      <c r="I27" s="54">
        <f t="shared" si="5"/>
        <v>4468</v>
      </c>
      <c r="J27" s="54">
        <f t="shared" si="6"/>
        <v>5000</v>
      </c>
      <c r="K27" s="55">
        <f t="shared" si="7"/>
        <v>9468</v>
      </c>
    </row>
    <row r="28" spans="1:11" s="56" customFormat="1" ht="41.45" customHeight="1">
      <c r="A28" s="52">
        <v>17</v>
      </c>
      <c r="B28" s="133" t="s">
        <v>122</v>
      </c>
      <c r="C28" s="53"/>
      <c r="D28" s="53" t="s">
        <v>26</v>
      </c>
      <c r="E28" s="53">
        <v>32</v>
      </c>
      <c r="F28" s="54">
        <v>9326</v>
      </c>
      <c r="G28" s="54">
        <v>5197</v>
      </c>
      <c r="H28" s="54">
        <f t="shared" si="4"/>
        <v>14523</v>
      </c>
      <c r="I28" s="54">
        <f t="shared" si="5"/>
        <v>298432</v>
      </c>
      <c r="J28" s="54">
        <f t="shared" si="6"/>
        <v>166304</v>
      </c>
      <c r="K28" s="55">
        <f t="shared" si="7"/>
        <v>464736</v>
      </c>
    </row>
    <row r="29" spans="1:11" s="56" customFormat="1" ht="41.45" customHeight="1">
      <c r="A29" s="52">
        <v>18</v>
      </c>
      <c r="B29" s="133" t="s">
        <v>200</v>
      </c>
      <c r="C29" s="53"/>
      <c r="D29" s="53" t="s">
        <v>26</v>
      </c>
      <c r="E29" s="53">
        <v>55</v>
      </c>
      <c r="F29" s="54">
        <v>16113</v>
      </c>
      <c r="G29" s="54">
        <v>8251</v>
      </c>
      <c r="H29" s="54">
        <f t="shared" si="4"/>
        <v>24364</v>
      </c>
      <c r="I29" s="54">
        <f t="shared" si="5"/>
        <v>886215</v>
      </c>
      <c r="J29" s="54">
        <f t="shared" si="6"/>
        <v>453805</v>
      </c>
      <c r="K29" s="55">
        <f t="shared" si="7"/>
        <v>1340020</v>
      </c>
    </row>
    <row r="30" spans="1:11" s="56" customFormat="1" ht="15.75" hidden="1" customHeight="1">
      <c r="A30" s="52">
        <v>19</v>
      </c>
      <c r="B30" s="139" t="s">
        <v>137</v>
      </c>
      <c r="C30" s="140"/>
      <c r="D30" s="141" t="s">
        <v>21</v>
      </c>
      <c r="E30" s="141">
        <v>1</v>
      </c>
      <c r="F30" s="54">
        <v>165851</v>
      </c>
      <c r="G30" s="54">
        <v>132680.80000000002</v>
      </c>
      <c r="H30" s="54">
        <f t="shared" si="4"/>
        <v>298531.80000000005</v>
      </c>
      <c r="I30" s="54">
        <f t="shared" si="5"/>
        <v>165851</v>
      </c>
      <c r="J30" s="54">
        <f t="shared" si="6"/>
        <v>132680.80000000002</v>
      </c>
      <c r="K30" s="55">
        <f t="shared" si="7"/>
        <v>298531.80000000005</v>
      </c>
    </row>
    <row r="31" spans="1:11" s="56" customFormat="1" ht="15" customHeight="1">
      <c r="A31" s="52">
        <v>20</v>
      </c>
      <c r="B31" s="133" t="s">
        <v>158</v>
      </c>
      <c r="C31" s="53"/>
      <c r="D31" s="53" t="s">
        <v>26</v>
      </c>
      <c r="E31" s="53">
        <v>0.5</v>
      </c>
      <c r="F31" s="54">
        <v>596</v>
      </c>
      <c r="G31" s="54">
        <v>4500</v>
      </c>
      <c r="H31" s="54">
        <f t="shared" si="4"/>
        <v>5096</v>
      </c>
      <c r="I31" s="54">
        <f t="shared" si="5"/>
        <v>298</v>
      </c>
      <c r="J31" s="54">
        <f t="shared" si="6"/>
        <v>2250</v>
      </c>
      <c r="K31" s="55">
        <f t="shared" si="7"/>
        <v>2548</v>
      </c>
    </row>
    <row r="32" spans="1:11" s="56" customFormat="1" ht="15" customHeight="1">
      <c r="A32" s="52">
        <v>21</v>
      </c>
      <c r="B32" s="133" t="s">
        <v>159</v>
      </c>
      <c r="C32" s="53"/>
      <c r="D32" s="53" t="s">
        <v>26</v>
      </c>
      <c r="E32" s="53">
        <v>2</v>
      </c>
      <c r="F32" s="54">
        <v>1147</v>
      </c>
      <c r="G32" s="54">
        <v>4500</v>
      </c>
      <c r="H32" s="54">
        <f t="shared" si="4"/>
        <v>5647</v>
      </c>
      <c r="I32" s="54">
        <f t="shared" si="5"/>
        <v>2294</v>
      </c>
      <c r="J32" s="54">
        <f t="shared" si="6"/>
        <v>9000</v>
      </c>
      <c r="K32" s="55">
        <f t="shared" si="7"/>
        <v>11294</v>
      </c>
    </row>
    <row r="33" spans="1:11" s="56" customFormat="1" ht="27" customHeight="1">
      <c r="A33" s="52">
        <v>22</v>
      </c>
      <c r="B33" s="134" t="s">
        <v>201</v>
      </c>
      <c r="C33" s="53"/>
      <c r="D33" s="53" t="s">
        <v>26</v>
      </c>
      <c r="E33" s="53">
        <v>8</v>
      </c>
      <c r="F33" s="54">
        <v>7818</v>
      </c>
      <c r="G33" s="54">
        <v>4500</v>
      </c>
      <c r="H33" s="54">
        <f t="shared" si="4"/>
        <v>12318</v>
      </c>
      <c r="I33" s="54">
        <f t="shared" si="5"/>
        <v>62544</v>
      </c>
      <c r="J33" s="54">
        <f t="shared" si="6"/>
        <v>36000</v>
      </c>
      <c r="K33" s="55">
        <f t="shared" si="7"/>
        <v>98544</v>
      </c>
    </row>
    <row r="34" spans="1:11" s="56" customFormat="1" ht="16.5" hidden="1" customHeight="1">
      <c r="A34" s="52">
        <v>23</v>
      </c>
      <c r="B34" s="142" t="s">
        <v>176</v>
      </c>
      <c r="C34" s="53"/>
      <c r="D34" s="53" t="s">
        <v>18</v>
      </c>
      <c r="E34" s="53">
        <v>1</v>
      </c>
      <c r="F34" s="54">
        <v>627</v>
      </c>
      <c r="G34" s="54">
        <v>1250</v>
      </c>
      <c r="H34" s="54">
        <f t="shared" si="4"/>
        <v>1877</v>
      </c>
      <c r="I34" s="54">
        <f t="shared" si="5"/>
        <v>627</v>
      </c>
      <c r="J34" s="54">
        <f t="shared" si="6"/>
        <v>1250</v>
      </c>
      <c r="K34" s="55">
        <f t="shared" si="7"/>
        <v>1877</v>
      </c>
    </row>
    <row r="35" spans="1:11" s="56" customFormat="1" ht="27" hidden="1" customHeight="1">
      <c r="A35" s="52">
        <v>24</v>
      </c>
      <c r="B35" s="143" t="s">
        <v>209</v>
      </c>
      <c r="C35" s="53"/>
      <c r="D35" s="53" t="s">
        <v>18</v>
      </c>
      <c r="E35" s="53">
        <v>2</v>
      </c>
      <c r="F35" s="54">
        <v>1401</v>
      </c>
      <c r="G35" s="54">
        <v>1250</v>
      </c>
      <c r="H35" s="54">
        <f t="shared" si="4"/>
        <v>2651</v>
      </c>
      <c r="I35" s="54">
        <f t="shared" si="5"/>
        <v>2802</v>
      </c>
      <c r="J35" s="54">
        <f t="shared" si="6"/>
        <v>2500</v>
      </c>
      <c r="K35" s="55">
        <f t="shared" si="7"/>
        <v>5302</v>
      </c>
    </row>
    <row r="36" spans="1:11" s="56" customFormat="1" ht="16.149999999999999" hidden="1" customHeight="1">
      <c r="A36" s="52">
        <v>25</v>
      </c>
      <c r="B36" s="134" t="s">
        <v>52</v>
      </c>
      <c r="C36" s="53"/>
      <c r="D36" s="53" t="s">
        <v>24</v>
      </c>
      <c r="E36" s="53">
        <v>0.2</v>
      </c>
      <c r="F36" s="54">
        <v>726</v>
      </c>
      <c r="G36" s="54">
        <v>4500</v>
      </c>
      <c r="H36" s="54">
        <f t="shared" si="4"/>
        <v>5226</v>
      </c>
      <c r="I36" s="54">
        <f t="shared" si="5"/>
        <v>145.20000000000002</v>
      </c>
      <c r="J36" s="54">
        <f t="shared" si="6"/>
        <v>900</v>
      </c>
      <c r="K36" s="55">
        <f t="shared" si="7"/>
        <v>1045.2</v>
      </c>
    </row>
    <row r="37" spans="1:11" s="56" customFormat="1" ht="18.75" hidden="1" customHeight="1">
      <c r="A37" s="52">
        <v>26</v>
      </c>
      <c r="B37" s="134" t="s">
        <v>53</v>
      </c>
      <c r="C37" s="53"/>
      <c r="D37" s="53" t="s">
        <v>24</v>
      </c>
      <c r="E37" s="53">
        <v>0.6</v>
      </c>
      <c r="F37" s="54">
        <v>578</v>
      </c>
      <c r="G37" s="54">
        <v>4500</v>
      </c>
      <c r="H37" s="54">
        <f t="shared" si="4"/>
        <v>5078</v>
      </c>
      <c r="I37" s="54">
        <f t="shared" si="5"/>
        <v>346.8</v>
      </c>
      <c r="J37" s="54">
        <f t="shared" si="6"/>
        <v>2700</v>
      </c>
      <c r="K37" s="55">
        <f t="shared" si="7"/>
        <v>3046.8</v>
      </c>
    </row>
    <row r="38" spans="1:11" s="56" customFormat="1" ht="15.6" hidden="1" customHeight="1">
      <c r="A38" s="52">
        <v>27</v>
      </c>
      <c r="B38" s="139" t="s">
        <v>136</v>
      </c>
      <c r="C38" s="140"/>
      <c r="D38" s="141" t="s">
        <v>135</v>
      </c>
      <c r="E38" s="141">
        <v>1</v>
      </c>
      <c r="F38" s="54">
        <v>70953</v>
      </c>
      <c r="G38" s="54">
        <v>0</v>
      </c>
      <c r="H38" s="54">
        <f>F38+G38</f>
        <v>70953</v>
      </c>
      <c r="I38" s="54">
        <f>F38*E38</f>
        <v>70953</v>
      </c>
      <c r="J38" s="54">
        <f>G38*E38</f>
        <v>0</v>
      </c>
      <c r="K38" s="55">
        <f>I38+J38</f>
        <v>70953</v>
      </c>
    </row>
    <row r="39" spans="1:11" s="56" customFormat="1" ht="16.5" hidden="1" customHeight="1">
      <c r="A39" s="52">
        <v>28</v>
      </c>
      <c r="B39" s="144" t="s">
        <v>92</v>
      </c>
      <c r="C39" s="53"/>
      <c r="D39" s="53"/>
      <c r="E39" s="53"/>
      <c r="F39" s="54"/>
      <c r="G39" s="54"/>
      <c r="H39" s="54"/>
      <c r="I39" s="54"/>
      <c r="J39" s="54"/>
      <c r="K39" s="55"/>
    </row>
    <row r="40" spans="1:11" s="56" customFormat="1" ht="14.45" hidden="1" customHeight="1">
      <c r="A40" s="52">
        <v>29</v>
      </c>
      <c r="B40" s="133" t="s">
        <v>93</v>
      </c>
      <c r="C40" s="53"/>
      <c r="D40" s="53" t="s">
        <v>18</v>
      </c>
      <c r="E40" s="53">
        <v>1</v>
      </c>
      <c r="F40" s="54">
        <v>5245</v>
      </c>
      <c r="G40" s="54">
        <v>4985</v>
      </c>
      <c r="H40" s="54">
        <f t="shared" si="4"/>
        <v>10230</v>
      </c>
      <c r="I40" s="54">
        <f t="shared" si="5"/>
        <v>5245</v>
      </c>
      <c r="J40" s="54">
        <f t="shared" si="6"/>
        <v>4985</v>
      </c>
      <c r="K40" s="55">
        <f t="shared" si="7"/>
        <v>10230</v>
      </c>
    </row>
    <row r="41" spans="1:11" s="56" customFormat="1" ht="18.600000000000001" customHeight="1">
      <c r="A41" s="52">
        <v>30</v>
      </c>
      <c r="B41" s="133" t="s">
        <v>91</v>
      </c>
      <c r="C41" s="53"/>
      <c r="D41" s="53" t="s">
        <v>26</v>
      </c>
      <c r="E41" s="53">
        <v>6</v>
      </c>
      <c r="F41" s="54">
        <v>175</v>
      </c>
      <c r="G41" s="54">
        <v>1200</v>
      </c>
      <c r="H41" s="54">
        <f t="shared" si="4"/>
        <v>1375</v>
      </c>
      <c r="I41" s="54">
        <f t="shared" si="5"/>
        <v>1050</v>
      </c>
      <c r="J41" s="54">
        <f t="shared" si="6"/>
        <v>7200</v>
      </c>
      <c r="K41" s="55">
        <f t="shared" si="7"/>
        <v>8250</v>
      </c>
    </row>
    <row r="42" spans="1:11" s="56" customFormat="1" hidden="1">
      <c r="A42" s="52">
        <v>31</v>
      </c>
      <c r="B42" s="143" t="s">
        <v>144</v>
      </c>
      <c r="C42" s="140"/>
      <c r="D42" s="141" t="s">
        <v>145</v>
      </c>
      <c r="E42" s="141">
        <v>1</v>
      </c>
      <c r="F42" s="54">
        <v>7500</v>
      </c>
      <c r="G42" s="54">
        <v>0</v>
      </c>
      <c r="H42" s="54">
        <f t="shared" si="4"/>
        <v>7500</v>
      </c>
      <c r="I42" s="54">
        <f t="shared" si="5"/>
        <v>7500</v>
      </c>
      <c r="J42" s="54">
        <f t="shared" si="6"/>
        <v>0</v>
      </c>
      <c r="K42" s="55">
        <f t="shared" si="7"/>
        <v>7500</v>
      </c>
    </row>
    <row r="43" spans="1:11" s="56" customFormat="1" ht="13.9" hidden="1" customHeight="1">
      <c r="A43" s="52">
        <v>32</v>
      </c>
      <c r="B43" s="144" t="s">
        <v>116</v>
      </c>
      <c r="C43" s="53"/>
      <c r="D43" s="53"/>
      <c r="E43" s="53"/>
      <c r="F43" s="54"/>
      <c r="G43" s="54"/>
      <c r="H43" s="54"/>
      <c r="I43" s="54"/>
      <c r="J43" s="54"/>
      <c r="K43" s="55"/>
    </row>
    <row r="44" spans="1:11" s="56" customFormat="1" ht="14.45" customHeight="1">
      <c r="A44" s="52">
        <v>33</v>
      </c>
      <c r="B44" s="133" t="s">
        <v>192</v>
      </c>
      <c r="C44" s="53"/>
      <c r="D44" s="53" t="s">
        <v>26</v>
      </c>
      <c r="E44" s="53">
        <v>0.5</v>
      </c>
      <c r="F44" s="54">
        <v>86</v>
      </c>
      <c r="G44" s="54">
        <v>3813</v>
      </c>
      <c r="H44" s="54">
        <f t="shared" ref="H44:H46" si="8">F44+G44</f>
        <v>3899</v>
      </c>
      <c r="I44" s="54">
        <f t="shared" ref="I44:I46" si="9">F44*E44</f>
        <v>43</v>
      </c>
      <c r="J44" s="54">
        <f t="shared" ref="J44:J46" si="10">G44*E44</f>
        <v>1906.5</v>
      </c>
      <c r="K44" s="55">
        <f t="shared" ref="K44:K46" si="11">I44+J44</f>
        <v>1949.5</v>
      </c>
    </row>
    <row r="45" spans="1:11" s="56" customFormat="1" ht="14.45" customHeight="1">
      <c r="A45" s="52">
        <v>34</v>
      </c>
      <c r="B45" s="133" t="s">
        <v>118</v>
      </c>
      <c r="C45" s="53"/>
      <c r="D45" s="53" t="s">
        <v>26</v>
      </c>
      <c r="E45" s="53">
        <v>14</v>
      </c>
      <c r="F45" s="54">
        <v>129</v>
      </c>
      <c r="G45" s="54">
        <v>3813</v>
      </c>
      <c r="H45" s="54">
        <f t="shared" si="8"/>
        <v>3942</v>
      </c>
      <c r="I45" s="54">
        <f t="shared" si="9"/>
        <v>1806</v>
      </c>
      <c r="J45" s="54">
        <f t="shared" si="10"/>
        <v>53382</v>
      </c>
      <c r="K45" s="55">
        <f t="shared" si="11"/>
        <v>55188</v>
      </c>
    </row>
    <row r="46" spans="1:11" s="57" customFormat="1" ht="17.45" hidden="1" customHeight="1">
      <c r="A46" s="52">
        <v>35</v>
      </c>
      <c r="B46" s="135" t="s">
        <v>324</v>
      </c>
      <c r="C46" s="136"/>
      <c r="D46" s="136" t="s">
        <v>21</v>
      </c>
      <c r="E46" s="136">
        <v>1</v>
      </c>
      <c r="F46" s="54">
        <v>2773.5</v>
      </c>
      <c r="G46" s="54">
        <v>0</v>
      </c>
      <c r="H46" s="54">
        <f t="shared" si="8"/>
        <v>2773.5</v>
      </c>
      <c r="I46" s="54">
        <f t="shared" si="9"/>
        <v>2773.5</v>
      </c>
      <c r="J46" s="54">
        <f t="shared" si="10"/>
        <v>0</v>
      </c>
      <c r="K46" s="55">
        <f t="shared" si="11"/>
        <v>2773.5</v>
      </c>
    </row>
    <row r="47" spans="1:11" s="56" customFormat="1" hidden="1">
      <c r="A47" s="52">
        <v>36</v>
      </c>
      <c r="B47" s="143"/>
      <c r="C47" s="53"/>
      <c r="D47" s="53"/>
      <c r="E47" s="53"/>
      <c r="F47" s="54"/>
      <c r="G47" s="54"/>
      <c r="H47" s="54"/>
      <c r="I47" s="54"/>
      <c r="J47" s="54"/>
      <c r="K47" s="55"/>
    </row>
    <row r="48" spans="1:11" s="57" customFormat="1" ht="16.5" hidden="1" customHeight="1">
      <c r="A48" s="52">
        <v>37</v>
      </c>
      <c r="B48" s="145" t="s">
        <v>312</v>
      </c>
      <c r="C48" s="146"/>
      <c r="D48" s="146" t="s">
        <v>21</v>
      </c>
      <c r="E48" s="146">
        <v>1</v>
      </c>
      <c r="F48" s="54">
        <v>0</v>
      </c>
      <c r="G48" s="147">
        <v>170100</v>
      </c>
      <c r="H48" s="54">
        <f t="shared" si="4"/>
        <v>170100</v>
      </c>
      <c r="I48" s="54">
        <f t="shared" si="5"/>
        <v>0</v>
      </c>
      <c r="J48" s="54">
        <f t="shared" si="6"/>
        <v>170100</v>
      </c>
      <c r="K48" s="55">
        <f t="shared" si="7"/>
        <v>170100</v>
      </c>
    </row>
    <row r="49" spans="1:11" s="57" customFormat="1" ht="16.149999999999999" hidden="1" customHeight="1">
      <c r="A49" s="52">
        <v>38</v>
      </c>
      <c r="B49" s="145" t="s">
        <v>22</v>
      </c>
      <c r="C49" s="146"/>
      <c r="D49" s="146" t="s">
        <v>21</v>
      </c>
      <c r="E49" s="146">
        <v>1</v>
      </c>
      <c r="F49" s="54">
        <v>0</v>
      </c>
      <c r="G49" s="147">
        <v>252720</v>
      </c>
      <c r="H49" s="54">
        <f t="shared" si="4"/>
        <v>252720</v>
      </c>
      <c r="I49" s="54">
        <f t="shared" si="5"/>
        <v>0</v>
      </c>
      <c r="J49" s="54">
        <f t="shared" si="6"/>
        <v>252720</v>
      </c>
      <c r="K49" s="55">
        <f t="shared" si="7"/>
        <v>252720</v>
      </c>
    </row>
    <row r="50" spans="1:11" s="56" customFormat="1" ht="13.5" thickBot="1">
      <c r="A50" s="103"/>
      <c r="B50" s="104"/>
      <c r="C50" s="105"/>
      <c r="D50" s="106"/>
      <c r="E50" s="107"/>
      <c r="F50" s="108"/>
      <c r="G50" s="108"/>
      <c r="H50" s="109"/>
      <c r="I50" s="110"/>
      <c r="J50" s="110"/>
      <c r="K50" s="111"/>
    </row>
    <row r="51" spans="1:11" s="56" customFormat="1" ht="14.25" thickTop="1" thickBot="1">
      <c r="A51" s="112"/>
      <c r="B51" s="113" t="s">
        <v>20</v>
      </c>
      <c r="C51" s="114"/>
      <c r="D51" s="115"/>
      <c r="E51" s="116"/>
      <c r="F51" s="117"/>
      <c r="G51" s="117"/>
      <c r="H51" s="118"/>
      <c r="I51" s="119">
        <f>SUM(I11:I50)</f>
        <v>2618773.5</v>
      </c>
      <c r="J51" s="119">
        <f>SUM(J11:J50)</f>
        <v>1678821.62</v>
      </c>
      <c r="K51" s="120">
        <f>SUM(K11:K50)</f>
        <v>4297595.12</v>
      </c>
    </row>
  </sheetData>
  <autoFilter ref="A7:K49">
    <filterColumn colId="1">
      <filters>
        <filter val="Труба бесшовная горячедеформированная 76х3,0_x000a_из коррозионно-стойкой высоколегированной стали марки 03Х17Н14М3"/>
        <filter val="Труба бесшовная горячедеформированная 89х3,0_x000a_из коррозионно-стойкой высоколегированной стали марки 03Х17Н14М3"/>
        <filter val="Труба полиэтиленовая напорная ПЭ100 SDR11 Ø110х10"/>
        <filter val="Труба ППР для холодной воды (SDR11) PN10 25×2,3"/>
        <filter val="Труба ППР для холодной воды(SDR11) PN10 20x1,9"/>
        <filter val="Труба ППР раструбная DN110 мм S16"/>
        <filter val="Труба стальная электросварная Ø108х4,0"/>
        <filter val="Труба стальная электросварная Ø57х3,0"/>
      </filters>
    </filterColumn>
  </autoFilter>
  <mergeCells count="2">
    <mergeCell ref="A4:K4"/>
    <mergeCell ref="A5:K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view="pageBreakPreview" topLeftCell="A22" zoomScale="80" zoomScaleNormal="70" zoomScaleSheetLayoutView="80" workbookViewId="0">
      <selection activeCell="A38" sqref="A38"/>
    </sheetView>
  </sheetViews>
  <sheetFormatPr defaultRowHeight="12.75"/>
  <cols>
    <col min="1" max="1" width="52.42578125" style="74" customWidth="1"/>
    <col min="2" max="2" width="26.28515625" style="74" customWidth="1"/>
    <col min="3" max="3" width="12.140625" style="56" customWidth="1"/>
    <col min="4" max="4" width="16.140625" style="122" customWidth="1"/>
    <col min="5" max="5" width="16.140625" style="56" customWidth="1"/>
    <col min="6" max="6" width="15.42578125" style="56" customWidth="1"/>
    <col min="7" max="7" width="60.28515625" style="56" customWidth="1"/>
    <col min="8" max="8" width="11.85546875" style="56" customWidth="1"/>
    <col min="9" max="251" width="9.140625" style="56"/>
    <col min="252" max="252" width="3.28515625" style="56" customWidth="1"/>
    <col min="253" max="253" width="58.7109375" style="56" customWidth="1"/>
    <col min="254" max="255" width="12.5703125" style="56" customWidth="1"/>
    <col min="256" max="256" width="16" style="56" customWidth="1"/>
    <col min="257" max="507" width="9.140625" style="56"/>
    <col min="508" max="508" width="3.28515625" style="56" customWidth="1"/>
    <col min="509" max="509" width="58.7109375" style="56" customWidth="1"/>
    <col min="510" max="511" width="12.5703125" style="56" customWidth="1"/>
    <col min="512" max="512" width="16" style="56" customWidth="1"/>
    <col min="513" max="763" width="9.140625" style="56"/>
    <col min="764" max="764" width="3.28515625" style="56" customWidth="1"/>
    <col min="765" max="765" width="58.7109375" style="56" customWidth="1"/>
    <col min="766" max="767" width="12.5703125" style="56" customWidth="1"/>
    <col min="768" max="768" width="16" style="56" customWidth="1"/>
    <col min="769" max="1019" width="9.140625" style="56"/>
    <col min="1020" max="1020" width="3.28515625" style="56" customWidth="1"/>
    <col min="1021" max="1021" width="58.7109375" style="56" customWidth="1"/>
    <col min="1022" max="1023" width="12.5703125" style="56" customWidth="1"/>
    <col min="1024" max="1024" width="16" style="56" customWidth="1"/>
    <col min="1025" max="1275" width="9.140625" style="56"/>
    <col min="1276" max="1276" width="3.28515625" style="56" customWidth="1"/>
    <col min="1277" max="1277" width="58.7109375" style="56" customWidth="1"/>
    <col min="1278" max="1279" width="12.5703125" style="56" customWidth="1"/>
    <col min="1280" max="1280" width="16" style="56" customWidth="1"/>
    <col min="1281" max="1531" width="9.140625" style="56"/>
    <col min="1532" max="1532" width="3.28515625" style="56" customWidth="1"/>
    <col min="1533" max="1533" width="58.7109375" style="56" customWidth="1"/>
    <col min="1534" max="1535" width="12.5703125" style="56" customWidth="1"/>
    <col min="1536" max="1536" width="16" style="56" customWidth="1"/>
    <col min="1537" max="1787" width="9.140625" style="56"/>
    <col min="1788" max="1788" width="3.28515625" style="56" customWidth="1"/>
    <col min="1789" max="1789" width="58.7109375" style="56" customWidth="1"/>
    <col min="1790" max="1791" width="12.5703125" style="56" customWidth="1"/>
    <col min="1792" max="1792" width="16" style="56" customWidth="1"/>
    <col min="1793" max="2043" width="9.140625" style="56"/>
    <col min="2044" max="2044" width="3.28515625" style="56" customWidth="1"/>
    <col min="2045" max="2045" width="58.7109375" style="56" customWidth="1"/>
    <col min="2046" max="2047" width="12.5703125" style="56" customWidth="1"/>
    <col min="2048" max="2048" width="16" style="56" customWidth="1"/>
    <col min="2049" max="2299" width="9.140625" style="56"/>
    <col min="2300" max="2300" width="3.28515625" style="56" customWidth="1"/>
    <col min="2301" max="2301" width="58.7109375" style="56" customWidth="1"/>
    <col min="2302" max="2303" width="12.5703125" style="56" customWidth="1"/>
    <col min="2304" max="2304" width="16" style="56" customWidth="1"/>
    <col min="2305" max="2555" width="9.140625" style="56"/>
    <col min="2556" max="2556" width="3.28515625" style="56" customWidth="1"/>
    <col min="2557" max="2557" width="58.7109375" style="56" customWidth="1"/>
    <col min="2558" max="2559" width="12.5703125" style="56" customWidth="1"/>
    <col min="2560" max="2560" width="16" style="56" customWidth="1"/>
    <col min="2561" max="2811" width="9.140625" style="56"/>
    <col min="2812" max="2812" width="3.28515625" style="56" customWidth="1"/>
    <col min="2813" max="2813" width="58.7109375" style="56" customWidth="1"/>
    <col min="2814" max="2815" width="12.5703125" style="56" customWidth="1"/>
    <col min="2816" max="2816" width="16" style="56" customWidth="1"/>
    <col min="2817" max="3067" width="9.140625" style="56"/>
    <col min="3068" max="3068" width="3.28515625" style="56" customWidth="1"/>
    <col min="3069" max="3069" width="58.7109375" style="56" customWidth="1"/>
    <col min="3070" max="3071" width="12.5703125" style="56" customWidth="1"/>
    <col min="3072" max="3072" width="16" style="56" customWidth="1"/>
    <col min="3073" max="3323" width="9.140625" style="56"/>
    <col min="3324" max="3324" width="3.28515625" style="56" customWidth="1"/>
    <col min="3325" max="3325" width="58.7109375" style="56" customWidth="1"/>
    <col min="3326" max="3327" width="12.5703125" style="56" customWidth="1"/>
    <col min="3328" max="3328" width="16" style="56" customWidth="1"/>
    <col min="3329" max="3579" width="9.140625" style="56"/>
    <col min="3580" max="3580" width="3.28515625" style="56" customWidth="1"/>
    <col min="3581" max="3581" width="58.7109375" style="56" customWidth="1"/>
    <col min="3582" max="3583" width="12.5703125" style="56" customWidth="1"/>
    <col min="3584" max="3584" width="16" style="56" customWidth="1"/>
    <col min="3585" max="3835" width="9.140625" style="56"/>
    <col min="3836" max="3836" width="3.28515625" style="56" customWidth="1"/>
    <col min="3837" max="3837" width="58.7109375" style="56" customWidth="1"/>
    <col min="3838" max="3839" width="12.5703125" style="56" customWidth="1"/>
    <col min="3840" max="3840" width="16" style="56" customWidth="1"/>
    <col min="3841" max="4091" width="9.140625" style="56"/>
    <col min="4092" max="4092" width="3.28515625" style="56" customWidth="1"/>
    <col min="4093" max="4093" width="58.7109375" style="56" customWidth="1"/>
    <col min="4094" max="4095" width="12.5703125" style="56" customWidth="1"/>
    <col min="4096" max="4096" width="16" style="56" customWidth="1"/>
    <col min="4097" max="4347" width="9.140625" style="56"/>
    <col min="4348" max="4348" width="3.28515625" style="56" customWidth="1"/>
    <col min="4349" max="4349" width="58.7109375" style="56" customWidth="1"/>
    <col min="4350" max="4351" width="12.5703125" style="56" customWidth="1"/>
    <col min="4352" max="4352" width="16" style="56" customWidth="1"/>
    <col min="4353" max="4603" width="9.140625" style="56"/>
    <col min="4604" max="4604" width="3.28515625" style="56" customWidth="1"/>
    <col min="4605" max="4605" width="58.7109375" style="56" customWidth="1"/>
    <col min="4606" max="4607" width="12.5703125" style="56" customWidth="1"/>
    <col min="4608" max="4608" width="16" style="56" customWidth="1"/>
    <col min="4609" max="4859" width="9.140625" style="56"/>
    <col min="4860" max="4860" width="3.28515625" style="56" customWidth="1"/>
    <col min="4861" max="4861" width="58.7109375" style="56" customWidth="1"/>
    <col min="4862" max="4863" width="12.5703125" style="56" customWidth="1"/>
    <col min="4864" max="4864" width="16" style="56" customWidth="1"/>
    <col min="4865" max="5115" width="9.140625" style="56"/>
    <col min="5116" max="5116" width="3.28515625" style="56" customWidth="1"/>
    <col min="5117" max="5117" width="58.7109375" style="56" customWidth="1"/>
    <col min="5118" max="5119" width="12.5703125" style="56" customWidth="1"/>
    <col min="5120" max="5120" width="16" style="56" customWidth="1"/>
    <col min="5121" max="5371" width="9.140625" style="56"/>
    <col min="5372" max="5372" width="3.28515625" style="56" customWidth="1"/>
    <col min="5373" max="5373" width="58.7109375" style="56" customWidth="1"/>
    <col min="5374" max="5375" width="12.5703125" style="56" customWidth="1"/>
    <col min="5376" max="5376" width="16" style="56" customWidth="1"/>
    <col min="5377" max="5627" width="9.140625" style="56"/>
    <col min="5628" max="5628" width="3.28515625" style="56" customWidth="1"/>
    <col min="5629" max="5629" width="58.7109375" style="56" customWidth="1"/>
    <col min="5630" max="5631" width="12.5703125" style="56" customWidth="1"/>
    <col min="5632" max="5632" width="16" style="56" customWidth="1"/>
    <col min="5633" max="5883" width="9.140625" style="56"/>
    <col min="5884" max="5884" width="3.28515625" style="56" customWidth="1"/>
    <col min="5885" max="5885" width="58.7109375" style="56" customWidth="1"/>
    <col min="5886" max="5887" width="12.5703125" style="56" customWidth="1"/>
    <col min="5888" max="5888" width="16" style="56" customWidth="1"/>
    <col min="5889" max="6139" width="9.140625" style="56"/>
    <col min="6140" max="6140" width="3.28515625" style="56" customWidth="1"/>
    <col min="6141" max="6141" width="58.7109375" style="56" customWidth="1"/>
    <col min="6142" max="6143" width="12.5703125" style="56" customWidth="1"/>
    <col min="6144" max="6144" width="16" style="56" customWidth="1"/>
    <col min="6145" max="6395" width="9.140625" style="56"/>
    <col min="6396" max="6396" width="3.28515625" style="56" customWidth="1"/>
    <col min="6397" max="6397" width="58.7109375" style="56" customWidth="1"/>
    <col min="6398" max="6399" width="12.5703125" style="56" customWidth="1"/>
    <col min="6400" max="6400" width="16" style="56" customWidth="1"/>
    <col min="6401" max="6651" width="9.140625" style="56"/>
    <col min="6652" max="6652" width="3.28515625" style="56" customWidth="1"/>
    <col min="6653" max="6653" width="58.7109375" style="56" customWidth="1"/>
    <col min="6654" max="6655" width="12.5703125" style="56" customWidth="1"/>
    <col min="6656" max="6656" width="16" style="56" customWidth="1"/>
    <col min="6657" max="6907" width="9.140625" style="56"/>
    <col min="6908" max="6908" width="3.28515625" style="56" customWidth="1"/>
    <col min="6909" max="6909" width="58.7109375" style="56" customWidth="1"/>
    <col min="6910" max="6911" width="12.5703125" style="56" customWidth="1"/>
    <col min="6912" max="6912" width="16" style="56" customWidth="1"/>
    <col min="6913" max="7163" width="9.140625" style="56"/>
    <col min="7164" max="7164" width="3.28515625" style="56" customWidth="1"/>
    <col min="7165" max="7165" width="58.7109375" style="56" customWidth="1"/>
    <col min="7166" max="7167" width="12.5703125" style="56" customWidth="1"/>
    <col min="7168" max="7168" width="16" style="56" customWidth="1"/>
    <col min="7169" max="7419" width="9.140625" style="56"/>
    <col min="7420" max="7420" width="3.28515625" style="56" customWidth="1"/>
    <col min="7421" max="7421" width="58.7109375" style="56" customWidth="1"/>
    <col min="7422" max="7423" width="12.5703125" style="56" customWidth="1"/>
    <col min="7424" max="7424" width="16" style="56" customWidth="1"/>
    <col min="7425" max="7675" width="9.140625" style="56"/>
    <col min="7676" max="7676" width="3.28515625" style="56" customWidth="1"/>
    <col min="7677" max="7677" width="58.7109375" style="56" customWidth="1"/>
    <col min="7678" max="7679" width="12.5703125" style="56" customWidth="1"/>
    <col min="7680" max="7680" width="16" style="56" customWidth="1"/>
    <col min="7681" max="7931" width="9.140625" style="56"/>
    <col min="7932" max="7932" width="3.28515625" style="56" customWidth="1"/>
    <col min="7933" max="7933" width="58.7109375" style="56" customWidth="1"/>
    <col min="7934" max="7935" width="12.5703125" style="56" customWidth="1"/>
    <col min="7936" max="7936" width="16" style="56" customWidth="1"/>
    <col min="7937" max="8187" width="9.140625" style="56"/>
    <col min="8188" max="8188" width="3.28515625" style="56" customWidth="1"/>
    <col min="8189" max="8189" width="58.7109375" style="56" customWidth="1"/>
    <col min="8190" max="8191" width="12.5703125" style="56" customWidth="1"/>
    <col min="8192" max="8192" width="16" style="56" customWidth="1"/>
    <col min="8193" max="8443" width="9.140625" style="56"/>
    <col min="8444" max="8444" width="3.28515625" style="56" customWidth="1"/>
    <col min="8445" max="8445" width="58.7109375" style="56" customWidth="1"/>
    <col min="8446" max="8447" width="12.5703125" style="56" customWidth="1"/>
    <col min="8448" max="8448" width="16" style="56" customWidth="1"/>
    <col min="8449" max="8699" width="9.140625" style="56"/>
    <col min="8700" max="8700" width="3.28515625" style="56" customWidth="1"/>
    <col min="8701" max="8701" width="58.7109375" style="56" customWidth="1"/>
    <col min="8702" max="8703" width="12.5703125" style="56" customWidth="1"/>
    <col min="8704" max="8704" width="16" style="56" customWidth="1"/>
    <col min="8705" max="8955" width="9.140625" style="56"/>
    <col min="8956" max="8956" width="3.28515625" style="56" customWidth="1"/>
    <col min="8957" max="8957" width="58.7109375" style="56" customWidth="1"/>
    <col min="8958" max="8959" width="12.5703125" style="56" customWidth="1"/>
    <col min="8960" max="8960" width="16" style="56" customWidth="1"/>
    <col min="8961" max="9211" width="9.140625" style="56"/>
    <col min="9212" max="9212" width="3.28515625" style="56" customWidth="1"/>
    <col min="9213" max="9213" width="58.7109375" style="56" customWidth="1"/>
    <col min="9214" max="9215" width="12.5703125" style="56" customWidth="1"/>
    <col min="9216" max="9216" width="16" style="56" customWidth="1"/>
    <col min="9217" max="9467" width="9.140625" style="56"/>
    <col min="9468" max="9468" width="3.28515625" style="56" customWidth="1"/>
    <col min="9469" max="9469" width="58.7109375" style="56" customWidth="1"/>
    <col min="9470" max="9471" width="12.5703125" style="56" customWidth="1"/>
    <col min="9472" max="9472" width="16" style="56" customWidth="1"/>
    <col min="9473" max="9723" width="9.140625" style="56"/>
    <col min="9724" max="9724" width="3.28515625" style="56" customWidth="1"/>
    <col min="9725" max="9725" width="58.7109375" style="56" customWidth="1"/>
    <col min="9726" max="9727" width="12.5703125" style="56" customWidth="1"/>
    <col min="9728" max="9728" width="16" style="56" customWidth="1"/>
    <col min="9729" max="9979" width="9.140625" style="56"/>
    <col min="9980" max="9980" width="3.28515625" style="56" customWidth="1"/>
    <col min="9981" max="9981" width="58.7109375" style="56" customWidth="1"/>
    <col min="9982" max="9983" width="12.5703125" style="56" customWidth="1"/>
    <col min="9984" max="9984" width="16" style="56" customWidth="1"/>
    <col min="9985" max="10235" width="9.140625" style="56"/>
    <col min="10236" max="10236" width="3.28515625" style="56" customWidth="1"/>
    <col min="10237" max="10237" width="58.7109375" style="56" customWidth="1"/>
    <col min="10238" max="10239" width="12.5703125" style="56" customWidth="1"/>
    <col min="10240" max="10240" width="16" style="56" customWidth="1"/>
    <col min="10241" max="10491" width="9.140625" style="56"/>
    <col min="10492" max="10492" width="3.28515625" style="56" customWidth="1"/>
    <col min="10493" max="10493" width="58.7109375" style="56" customWidth="1"/>
    <col min="10494" max="10495" width="12.5703125" style="56" customWidth="1"/>
    <col min="10496" max="10496" width="16" style="56" customWidth="1"/>
    <col min="10497" max="10747" width="9.140625" style="56"/>
    <col min="10748" max="10748" width="3.28515625" style="56" customWidth="1"/>
    <col min="10749" max="10749" width="58.7109375" style="56" customWidth="1"/>
    <col min="10750" max="10751" width="12.5703125" style="56" customWidth="1"/>
    <col min="10752" max="10752" width="16" style="56" customWidth="1"/>
    <col min="10753" max="11003" width="9.140625" style="56"/>
    <col min="11004" max="11004" width="3.28515625" style="56" customWidth="1"/>
    <col min="11005" max="11005" width="58.7109375" style="56" customWidth="1"/>
    <col min="11006" max="11007" width="12.5703125" style="56" customWidth="1"/>
    <col min="11008" max="11008" width="16" style="56" customWidth="1"/>
    <col min="11009" max="11259" width="9.140625" style="56"/>
    <col min="11260" max="11260" width="3.28515625" style="56" customWidth="1"/>
    <col min="11261" max="11261" width="58.7109375" style="56" customWidth="1"/>
    <col min="11262" max="11263" width="12.5703125" style="56" customWidth="1"/>
    <col min="11264" max="11264" width="16" style="56" customWidth="1"/>
    <col min="11265" max="11515" width="9.140625" style="56"/>
    <col min="11516" max="11516" width="3.28515625" style="56" customWidth="1"/>
    <col min="11517" max="11517" width="58.7109375" style="56" customWidth="1"/>
    <col min="11518" max="11519" width="12.5703125" style="56" customWidth="1"/>
    <col min="11520" max="11520" width="16" style="56" customWidth="1"/>
    <col min="11521" max="11771" width="9.140625" style="56"/>
    <col min="11772" max="11772" width="3.28515625" style="56" customWidth="1"/>
    <col min="11773" max="11773" width="58.7109375" style="56" customWidth="1"/>
    <col min="11774" max="11775" width="12.5703125" style="56" customWidth="1"/>
    <col min="11776" max="11776" width="16" style="56" customWidth="1"/>
    <col min="11777" max="12027" width="9.140625" style="56"/>
    <col min="12028" max="12028" width="3.28515625" style="56" customWidth="1"/>
    <col min="12029" max="12029" width="58.7109375" style="56" customWidth="1"/>
    <col min="12030" max="12031" width="12.5703125" style="56" customWidth="1"/>
    <col min="12032" max="12032" width="16" style="56" customWidth="1"/>
    <col min="12033" max="12283" width="9.140625" style="56"/>
    <col min="12284" max="12284" width="3.28515625" style="56" customWidth="1"/>
    <col min="12285" max="12285" width="58.7109375" style="56" customWidth="1"/>
    <col min="12286" max="12287" width="12.5703125" style="56" customWidth="1"/>
    <col min="12288" max="12288" width="16" style="56" customWidth="1"/>
    <col min="12289" max="12539" width="9.140625" style="56"/>
    <col min="12540" max="12540" width="3.28515625" style="56" customWidth="1"/>
    <col min="12541" max="12541" width="58.7109375" style="56" customWidth="1"/>
    <col min="12542" max="12543" width="12.5703125" style="56" customWidth="1"/>
    <col min="12544" max="12544" width="16" style="56" customWidth="1"/>
    <col min="12545" max="12795" width="9.140625" style="56"/>
    <col min="12796" max="12796" width="3.28515625" style="56" customWidth="1"/>
    <col min="12797" max="12797" width="58.7109375" style="56" customWidth="1"/>
    <col min="12798" max="12799" width="12.5703125" style="56" customWidth="1"/>
    <col min="12800" max="12800" width="16" style="56" customWidth="1"/>
    <col min="12801" max="13051" width="9.140625" style="56"/>
    <col min="13052" max="13052" width="3.28515625" style="56" customWidth="1"/>
    <col min="13053" max="13053" width="58.7109375" style="56" customWidth="1"/>
    <col min="13054" max="13055" width="12.5703125" style="56" customWidth="1"/>
    <col min="13056" max="13056" width="16" style="56" customWidth="1"/>
    <col min="13057" max="13307" width="9.140625" style="56"/>
    <col min="13308" max="13308" width="3.28515625" style="56" customWidth="1"/>
    <col min="13309" max="13309" width="58.7109375" style="56" customWidth="1"/>
    <col min="13310" max="13311" width="12.5703125" style="56" customWidth="1"/>
    <col min="13312" max="13312" width="16" style="56" customWidth="1"/>
    <col min="13313" max="13563" width="9.140625" style="56"/>
    <col min="13564" max="13564" width="3.28515625" style="56" customWidth="1"/>
    <col min="13565" max="13565" width="58.7109375" style="56" customWidth="1"/>
    <col min="13566" max="13567" width="12.5703125" style="56" customWidth="1"/>
    <col min="13568" max="13568" width="16" style="56" customWidth="1"/>
    <col min="13569" max="13819" width="9.140625" style="56"/>
    <col min="13820" max="13820" width="3.28515625" style="56" customWidth="1"/>
    <col min="13821" max="13821" width="58.7109375" style="56" customWidth="1"/>
    <col min="13822" max="13823" width="12.5703125" style="56" customWidth="1"/>
    <col min="13824" max="13824" width="16" style="56" customWidth="1"/>
    <col min="13825" max="14075" width="9.140625" style="56"/>
    <col min="14076" max="14076" width="3.28515625" style="56" customWidth="1"/>
    <col min="14077" max="14077" width="58.7109375" style="56" customWidth="1"/>
    <col min="14078" max="14079" width="12.5703125" style="56" customWidth="1"/>
    <col min="14080" max="14080" width="16" style="56" customWidth="1"/>
    <col min="14081" max="14331" width="9.140625" style="56"/>
    <col min="14332" max="14332" width="3.28515625" style="56" customWidth="1"/>
    <col min="14333" max="14333" width="58.7109375" style="56" customWidth="1"/>
    <col min="14334" max="14335" width="12.5703125" style="56" customWidth="1"/>
    <col min="14336" max="14336" width="16" style="56" customWidth="1"/>
    <col min="14337" max="14587" width="9.140625" style="56"/>
    <col min="14588" max="14588" width="3.28515625" style="56" customWidth="1"/>
    <col min="14589" max="14589" width="58.7109375" style="56" customWidth="1"/>
    <col min="14590" max="14591" width="12.5703125" style="56" customWidth="1"/>
    <col min="14592" max="14592" width="16" style="56" customWidth="1"/>
    <col min="14593" max="14843" width="9.140625" style="56"/>
    <col min="14844" max="14844" width="3.28515625" style="56" customWidth="1"/>
    <col min="14845" max="14845" width="58.7109375" style="56" customWidth="1"/>
    <col min="14846" max="14847" width="12.5703125" style="56" customWidth="1"/>
    <col min="14848" max="14848" width="16" style="56" customWidth="1"/>
    <col min="14849" max="15099" width="9.140625" style="56"/>
    <col min="15100" max="15100" width="3.28515625" style="56" customWidth="1"/>
    <col min="15101" max="15101" width="58.7109375" style="56" customWidth="1"/>
    <col min="15102" max="15103" width="12.5703125" style="56" customWidth="1"/>
    <col min="15104" max="15104" width="16" style="56" customWidth="1"/>
    <col min="15105" max="15355" width="9.140625" style="56"/>
    <col min="15356" max="15356" width="3.28515625" style="56" customWidth="1"/>
    <col min="15357" max="15357" width="58.7109375" style="56" customWidth="1"/>
    <col min="15358" max="15359" width="12.5703125" style="56" customWidth="1"/>
    <col min="15360" max="15360" width="16" style="56" customWidth="1"/>
    <col min="15361" max="15611" width="9.140625" style="56"/>
    <col min="15612" max="15612" width="3.28515625" style="56" customWidth="1"/>
    <col min="15613" max="15613" width="58.7109375" style="56" customWidth="1"/>
    <col min="15614" max="15615" width="12.5703125" style="56" customWidth="1"/>
    <col min="15616" max="15616" width="16" style="56" customWidth="1"/>
    <col min="15617" max="15867" width="9.140625" style="56"/>
    <col min="15868" max="15868" width="3.28515625" style="56" customWidth="1"/>
    <col min="15869" max="15869" width="58.7109375" style="56" customWidth="1"/>
    <col min="15870" max="15871" width="12.5703125" style="56" customWidth="1"/>
    <col min="15872" max="15872" width="16" style="56" customWidth="1"/>
    <col min="15873" max="16123" width="9.140625" style="56"/>
    <col min="16124" max="16124" width="3.28515625" style="56" customWidth="1"/>
    <col min="16125" max="16125" width="58.7109375" style="56" customWidth="1"/>
    <col min="16126" max="16127" width="12.5703125" style="56" customWidth="1"/>
    <col min="16128" max="16128" width="16" style="56" customWidth="1"/>
    <col min="16129" max="16384" width="9.140625" style="56"/>
  </cols>
  <sheetData>
    <row r="1" spans="1:13" ht="6" customHeight="1">
      <c r="A1" s="65"/>
      <c r="B1" s="65"/>
      <c r="C1" s="60"/>
      <c r="E1" s="60"/>
      <c r="F1" s="60"/>
      <c r="M1" s="123"/>
    </row>
    <row r="2" spans="1:13" ht="24" customHeight="1">
      <c r="A2" s="163" t="s">
        <v>302</v>
      </c>
      <c r="B2" s="163"/>
      <c r="C2" s="164"/>
      <c r="D2" s="164"/>
      <c r="E2" s="164"/>
      <c r="F2" s="164"/>
      <c r="G2" s="164"/>
    </row>
    <row r="3" spans="1:13" ht="20.25" customHeight="1" thickBot="1">
      <c r="A3" s="165" t="s">
        <v>227</v>
      </c>
      <c r="B3" s="165"/>
      <c r="C3" s="166"/>
      <c r="D3" s="166"/>
      <c r="E3" s="166"/>
      <c r="F3" s="166"/>
      <c r="G3" s="166"/>
    </row>
    <row r="4" spans="1:13" ht="48" customHeight="1">
      <c r="A4" s="126" t="s">
        <v>270</v>
      </c>
      <c r="B4" s="127" t="s">
        <v>271</v>
      </c>
      <c r="C4" s="127" t="s">
        <v>272</v>
      </c>
      <c r="D4" s="128" t="s">
        <v>273</v>
      </c>
      <c r="E4" s="128" t="s">
        <v>274</v>
      </c>
      <c r="F4" s="127" t="s">
        <v>228</v>
      </c>
      <c r="G4" s="129" t="s">
        <v>229</v>
      </c>
    </row>
    <row r="5" spans="1:13" ht="36" customHeight="1">
      <c r="A5" s="130" t="s">
        <v>230</v>
      </c>
      <c r="B5" s="121" t="s">
        <v>231</v>
      </c>
      <c r="C5" s="124" t="s">
        <v>275</v>
      </c>
      <c r="D5" s="125">
        <v>1040951.9</v>
      </c>
      <c r="E5" s="125">
        <v>2477953.12</v>
      </c>
      <c r="F5" s="125">
        <f>D5+E5</f>
        <v>3518905.02</v>
      </c>
      <c r="G5" s="131"/>
    </row>
    <row r="6" spans="1:13" ht="36" customHeight="1">
      <c r="A6" s="130" t="s">
        <v>232</v>
      </c>
      <c r="B6" s="121" t="s">
        <v>233</v>
      </c>
      <c r="C6" s="124" t="s">
        <v>276</v>
      </c>
      <c r="D6" s="125">
        <v>1185151.8999999999</v>
      </c>
      <c r="E6" s="125">
        <v>2916448.12</v>
      </c>
      <c r="F6" s="125">
        <f t="shared" ref="F6:F30" si="0">D6+E6</f>
        <v>4101600.02</v>
      </c>
      <c r="G6" s="131"/>
    </row>
    <row r="7" spans="1:13" ht="36" customHeight="1">
      <c r="A7" s="130" t="s">
        <v>234</v>
      </c>
      <c r="B7" s="121" t="s">
        <v>235</v>
      </c>
      <c r="C7" s="124" t="s">
        <v>277</v>
      </c>
      <c r="D7" s="125">
        <v>755909.84000000008</v>
      </c>
      <c r="E7" s="125">
        <v>388101.63199999998</v>
      </c>
      <c r="F7" s="125">
        <f t="shared" si="0"/>
        <v>1144011.4720000001</v>
      </c>
      <c r="G7" s="131"/>
    </row>
    <row r="8" spans="1:13" ht="36" customHeight="1">
      <c r="A8" s="130" t="s">
        <v>236</v>
      </c>
      <c r="B8" s="121" t="s">
        <v>237</v>
      </c>
      <c r="C8" s="124" t="s">
        <v>278</v>
      </c>
      <c r="D8" s="125">
        <v>3087812</v>
      </c>
      <c r="E8" s="125">
        <v>2113572.7800000003</v>
      </c>
      <c r="F8" s="125">
        <f t="shared" si="0"/>
        <v>5201384.78</v>
      </c>
      <c r="G8" s="131"/>
    </row>
    <row r="9" spans="1:13" ht="23.25" customHeight="1">
      <c r="A9" s="167" t="s">
        <v>238</v>
      </c>
      <c r="B9" s="168" t="s">
        <v>239</v>
      </c>
      <c r="C9" s="124" t="s">
        <v>279</v>
      </c>
      <c r="D9" s="169">
        <v>3413886.5</v>
      </c>
      <c r="E9" s="169">
        <v>2251058.6399999997</v>
      </c>
      <c r="F9" s="169">
        <f t="shared" si="0"/>
        <v>5664945.1399999997</v>
      </c>
      <c r="G9" s="131"/>
    </row>
    <row r="10" spans="1:13" ht="23.25" customHeight="1">
      <c r="A10" s="167"/>
      <c r="B10" s="168"/>
      <c r="C10" s="124" t="s">
        <v>280</v>
      </c>
      <c r="D10" s="170"/>
      <c r="E10" s="170"/>
      <c r="F10" s="170"/>
      <c r="G10" s="131"/>
    </row>
    <row r="11" spans="1:13" ht="22.5" customHeight="1">
      <c r="A11" s="167" t="s">
        <v>240</v>
      </c>
      <c r="B11" s="168" t="s">
        <v>241</v>
      </c>
      <c r="C11" s="124" t="s">
        <v>281</v>
      </c>
      <c r="D11" s="169">
        <v>6399426.6000000006</v>
      </c>
      <c r="E11" s="169">
        <v>3451804.3499999996</v>
      </c>
      <c r="F11" s="169">
        <f t="shared" ref="F11" si="1">D11+E11</f>
        <v>9851230.9499999993</v>
      </c>
      <c r="G11" s="172"/>
    </row>
    <row r="12" spans="1:13" ht="22.5" customHeight="1">
      <c r="A12" s="167"/>
      <c r="B12" s="168"/>
      <c r="C12" s="124" t="s">
        <v>282</v>
      </c>
      <c r="D12" s="170"/>
      <c r="E12" s="170"/>
      <c r="F12" s="170"/>
      <c r="G12" s="173"/>
    </row>
    <row r="13" spans="1:13" ht="24" customHeight="1">
      <c r="A13" s="167" t="s">
        <v>242</v>
      </c>
      <c r="B13" s="171" t="s">
        <v>243</v>
      </c>
      <c r="C13" s="124" t="s">
        <v>283</v>
      </c>
      <c r="D13" s="169">
        <v>7253806.6000000006</v>
      </c>
      <c r="E13" s="169">
        <v>4214091.43</v>
      </c>
      <c r="F13" s="169">
        <f t="shared" ref="F13" si="2">D13+E13</f>
        <v>11467898.030000001</v>
      </c>
      <c r="G13" s="172"/>
    </row>
    <row r="14" spans="1:13" ht="24" customHeight="1">
      <c r="A14" s="167"/>
      <c r="B14" s="171"/>
      <c r="C14" s="124" t="s">
        <v>284</v>
      </c>
      <c r="D14" s="170"/>
      <c r="E14" s="170"/>
      <c r="F14" s="170"/>
      <c r="G14" s="173"/>
    </row>
    <row r="15" spans="1:13" ht="36" customHeight="1">
      <c r="A15" s="130" t="s">
        <v>244</v>
      </c>
      <c r="B15" s="121" t="s">
        <v>245</v>
      </c>
      <c r="C15" s="124" t="s">
        <v>285</v>
      </c>
      <c r="D15" s="125">
        <v>10319282</v>
      </c>
      <c r="E15" s="125">
        <v>6259273.7600000007</v>
      </c>
      <c r="F15" s="125">
        <f t="shared" si="0"/>
        <v>16578555.760000002</v>
      </c>
      <c r="G15" s="131"/>
    </row>
    <row r="16" spans="1:13" ht="36" customHeight="1">
      <c r="A16" s="130" t="s">
        <v>246</v>
      </c>
      <c r="B16" s="121" t="s">
        <v>247</v>
      </c>
      <c r="C16" s="124" t="s">
        <v>286</v>
      </c>
      <c r="D16" s="125">
        <v>1913729</v>
      </c>
      <c r="E16" s="125">
        <v>1478407.35</v>
      </c>
      <c r="F16" s="125">
        <f t="shared" si="0"/>
        <v>3392136.35</v>
      </c>
      <c r="G16" s="131"/>
    </row>
    <row r="17" spans="1:7" ht="36" customHeight="1">
      <c r="A17" s="130" t="s">
        <v>248</v>
      </c>
      <c r="B17" s="121" t="s">
        <v>249</v>
      </c>
      <c r="C17" s="124" t="s">
        <v>287</v>
      </c>
      <c r="D17" s="125">
        <v>2051735</v>
      </c>
      <c r="E17" s="125">
        <v>1542096.15</v>
      </c>
      <c r="F17" s="125">
        <f t="shared" si="0"/>
        <v>3593831.15</v>
      </c>
      <c r="G17" s="131"/>
    </row>
    <row r="18" spans="1:7" ht="25.5" customHeight="1">
      <c r="A18" s="167" t="s">
        <v>250</v>
      </c>
      <c r="B18" s="168" t="s">
        <v>251</v>
      </c>
      <c r="C18" s="124" t="s">
        <v>288</v>
      </c>
      <c r="D18" s="169">
        <v>7948345.2000000002</v>
      </c>
      <c r="E18" s="169">
        <v>4958514.95</v>
      </c>
      <c r="F18" s="169">
        <f t="shared" si="0"/>
        <v>12906860.15</v>
      </c>
      <c r="G18" s="172"/>
    </row>
    <row r="19" spans="1:7" ht="25.5" customHeight="1">
      <c r="A19" s="167"/>
      <c r="B19" s="168"/>
      <c r="C19" s="124" t="s">
        <v>289</v>
      </c>
      <c r="D19" s="170"/>
      <c r="E19" s="170"/>
      <c r="F19" s="170"/>
      <c r="G19" s="173"/>
    </row>
    <row r="20" spans="1:7" ht="48.75" customHeight="1">
      <c r="A20" s="130" t="s">
        <v>252</v>
      </c>
      <c r="B20" s="121" t="s">
        <v>253</v>
      </c>
      <c r="C20" s="124" t="s">
        <v>290</v>
      </c>
      <c r="D20" s="125">
        <v>2133823</v>
      </c>
      <c r="E20" s="125">
        <v>1594284.95</v>
      </c>
      <c r="F20" s="125">
        <f t="shared" si="0"/>
        <v>3728107.95</v>
      </c>
      <c r="G20" s="131"/>
    </row>
    <row r="21" spans="1:7" ht="48.75" customHeight="1">
      <c r="A21" s="130" t="s">
        <v>254</v>
      </c>
      <c r="B21" s="121" t="s">
        <v>255</v>
      </c>
      <c r="C21" s="124" t="s">
        <v>291</v>
      </c>
      <c r="D21" s="125">
        <v>1869665</v>
      </c>
      <c r="E21" s="125">
        <v>1436142.76</v>
      </c>
      <c r="F21" s="125">
        <f t="shared" si="0"/>
        <v>3305807.76</v>
      </c>
      <c r="G21" s="131"/>
    </row>
    <row r="22" spans="1:7" ht="26.25" customHeight="1">
      <c r="A22" s="167" t="s">
        <v>256</v>
      </c>
      <c r="B22" s="168" t="s">
        <v>257</v>
      </c>
      <c r="C22" s="124" t="s">
        <v>292</v>
      </c>
      <c r="D22" s="169">
        <v>13650097.720000001</v>
      </c>
      <c r="E22" s="169">
        <v>7590146.0359999994</v>
      </c>
      <c r="F22" s="169">
        <f t="shared" si="0"/>
        <v>21240243.756000001</v>
      </c>
      <c r="G22" s="172"/>
    </row>
    <row r="23" spans="1:7" ht="26.25" customHeight="1">
      <c r="A23" s="167"/>
      <c r="B23" s="168"/>
      <c r="C23" s="124" t="s">
        <v>293</v>
      </c>
      <c r="D23" s="170"/>
      <c r="E23" s="170"/>
      <c r="F23" s="170"/>
      <c r="G23" s="173"/>
    </row>
    <row r="24" spans="1:7" ht="36" customHeight="1">
      <c r="A24" s="130" t="s">
        <v>258</v>
      </c>
      <c r="B24" s="121" t="s">
        <v>259</v>
      </c>
      <c r="C24" s="124" t="s">
        <v>294</v>
      </c>
      <c r="D24" s="125">
        <v>13747419.4</v>
      </c>
      <c r="E24" s="125">
        <v>8271759.4799999995</v>
      </c>
      <c r="F24" s="125">
        <f t="shared" si="0"/>
        <v>22019178.879999999</v>
      </c>
      <c r="G24" s="131"/>
    </row>
    <row r="25" spans="1:7" ht="36" customHeight="1">
      <c r="A25" s="130" t="s">
        <v>260</v>
      </c>
      <c r="B25" s="121" t="s">
        <v>261</v>
      </c>
      <c r="C25" s="124" t="s">
        <v>295</v>
      </c>
      <c r="D25" s="125">
        <v>4215823.3000000007</v>
      </c>
      <c r="E25" s="125">
        <v>2565167.23</v>
      </c>
      <c r="F25" s="125">
        <f t="shared" si="0"/>
        <v>6780990.5300000012</v>
      </c>
      <c r="G25" s="131"/>
    </row>
    <row r="26" spans="1:7" ht="36" customHeight="1">
      <c r="A26" s="130" t="s">
        <v>262</v>
      </c>
      <c r="B26" s="121" t="s">
        <v>263</v>
      </c>
      <c r="C26" s="124" t="s">
        <v>296</v>
      </c>
      <c r="D26" s="125">
        <v>2618773.5</v>
      </c>
      <c r="E26" s="125">
        <v>1678821.62</v>
      </c>
      <c r="F26" s="125">
        <f t="shared" si="0"/>
        <v>4297595.12</v>
      </c>
      <c r="G26" s="131"/>
    </row>
    <row r="27" spans="1:7" ht="24" customHeight="1">
      <c r="A27" s="167" t="s">
        <v>264</v>
      </c>
      <c r="B27" s="168" t="s">
        <v>265</v>
      </c>
      <c r="C27" s="124" t="s">
        <v>297</v>
      </c>
      <c r="D27" s="169">
        <v>22638143.774999999</v>
      </c>
      <c r="E27" s="169">
        <v>14642886.346999999</v>
      </c>
      <c r="F27" s="169">
        <f t="shared" ref="F27" si="3">D27+E27</f>
        <v>37281030.121999994</v>
      </c>
      <c r="G27" s="172"/>
    </row>
    <row r="28" spans="1:7" ht="24" customHeight="1">
      <c r="A28" s="167"/>
      <c r="B28" s="168"/>
      <c r="C28" s="124" t="s">
        <v>298</v>
      </c>
      <c r="D28" s="170"/>
      <c r="E28" s="170"/>
      <c r="F28" s="170"/>
      <c r="G28" s="173"/>
    </row>
    <row r="29" spans="1:7" ht="36" customHeight="1">
      <c r="A29" s="130" t="s">
        <v>266</v>
      </c>
      <c r="B29" s="121" t="s">
        <v>267</v>
      </c>
      <c r="C29" s="124" t="s">
        <v>299</v>
      </c>
      <c r="D29" s="125">
        <v>2543015.6</v>
      </c>
      <c r="E29" s="125">
        <v>1694456.57</v>
      </c>
      <c r="F29" s="125">
        <f t="shared" si="0"/>
        <v>4237472.17</v>
      </c>
      <c r="G29" s="131"/>
    </row>
    <row r="30" spans="1:7" ht="25.5" customHeight="1">
      <c r="A30" s="167" t="s">
        <v>268</v>
      </c>
      <c r="B30" s="168" t="s">
        <v>269</v>
      </c>
      <c r="C30" s="124" t="s">
        <v>300</v>
      </c>
      <c r="D30" s="169">
        <v>7361217</v>
      </c>
      <c r="E30" s="169">
        <v>4318258.16</v>
      </c>
      <c r="F30" s="169">
        <f t="shared" si="0"/>
        <v>11679475.16</v>
      </c>
      <c r="G30" s="172"/>
    </row>
    <row r="31" spans="1:7" ht="25.5" customHeight="1">
      <c r="A31" s="167"/>
      <c r="B31" s="168"/>
      <c r="C31" s="124" t="s">
        <v>301</v>
      </c>
      <c r="D31" s="170"/>
      <c r="E31" s="170"/>
      <c r="F31" s="170"/>
      <c r="G31" s="173"/>
    </row>
    <row r="32" spans="1:7" ht="26.25" customHeight="1" thickBot="1">
      <c r="A32" s="61"/>
      <c r="B32" s="62"/>
      <c r="C32" s="63"/>
      <c r="D32" s="132">
        <f>SUM(D5:D31)</f>
        <v>116148014.83500001</v>
      </c>
      <c r="E32" s="132">
        <f>SUM(E5:E31)</f>
        <v>75843245.434999973</v>
      </c>
      <c r="F32" s="132">
        <f>SUM(F5:F31)</f>
        <v>191991260.26999998</v>
      </c>
      <c r="G32" s="64"/>
    </row>
  </sheetData>
  <mergeCells count="43">
    <mergeCell ref="G22:G23"/>
    <mergeCell ref="D27:D28"/>
    <mergeCell ref="E27:E28"/>
    <mergeCell ref="F27:F28"/>
    <mergeCell ref="G27:G28"/>
    <mergeCell ref="G13:G14"/>
    <mergeCell ref="A9:A10"/>
    <mergeCell ref="B9:B10"/>
    <mergeCell ref="A11:A12"/>
    <mergeCell ref="D11:D12"/>
    <mergeCell ref="E11:E12"/>
    <mergeCell ref="A30:A31"/>
    <mergeCell ref="B30:B31"/>
    <mergeCell ref="A18:A19"/>
    <mergeCell ref="B18:B19"/>
    <mergeCell ref="G18:G19"/>
    <mergeCell ref="A27:A28"/>
    <mergeCell ref="B27:B28"/>
    <mergeCell ref="E18:E19"/>
    <mergeCell ref="F18:F19"/>
    <mergeCell ref="D22:D23"/>
    <mergeCell ref="E22:E23"/>
    <mergeCell ref="F22:F23"/>
    <mergeCell ref="D30:D31"/>
    <mergeCell ref="E30:E31"/>
    <mergeCell ref="F30:F31"/>
    <mergeCell ref="G30:G31"/>
    <mergeCell ref="A2:G2"/>
    <mergeCell ref="A3:G3"/>
    <mergeCell ref="A22:A23"/>
    <mergeCell ref="B22:B23"/>
    <mergeCell ref="D9:D10"/>
    <mergeCell ref="E9:E10"/>
    <mergeCell ref="F9:F10"/>
    <mergeCell ref="B11:B12"/>
    <mergeCell ref="A13:A14"/>
    <mergeCell ref="B13:B14"/>
    <mergeCell ref="D18:D19"/>
    <mergeCell ref="F11:F12"/>
    <mergeCell ref="G11:G12"/>
    <mergeCell ref="D13:D14"/>
    <mergeCell ref="E13:E14"/>
    <mergeCell ref="F13:F14"/>
  </mergeCells>
  <pageMargins left="0.23622047244094491" right="0.23622047244094491" top="0.74803149606299213" bottom="0.74803149606299213" header="0.31496062992125984" footer="0.31496062992125984"/>
  <pageSetup paperSize="9" scale="63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92D050"/>
  </sheetPr>
  <dimension ref="A1:K145"/>
  <sheetViews>
    <sheetView topLeftCell="A31" zoomScale="81" zoomScaleNormal="81" workbookViewId="0">
      <selection activeCell="R9" sqref="R9"/>
    </sheetView>
  </sheetViews>
  <sheetFormatPr defaultColWidth="9.140625" defaultRowHeight="12.75"/>
  <cols>
    <col min="1" max="1" width="4.140625" style="32" customWidth="1"/>
    <col min="2" max="2" width="50.28515625" customWidth="1"/>
    <col min="3" max="3" width="14" style="8" customWidth="1"/>
    <col min="4" max="4" width="7.7109375" customWidth="1"/>
    <col min="5" max="5" width="7.140625" customWidth="1"/>
    <col min="6" max="6" width="11.7109375" customWidth="1"/>
    <col min="7" max="7" width="9.42578125" customWidth="1"/>
    <col min="8" max="8" width="11.85546875" customWidth="1"/>
    <col min="9" max="9" width="11.7109375" customWidth="1"/>
    <col min="10" max="10" width="11" customWidth="1"/>
    <col min="11" max="11" width="11.7109375" customWidth="1"/>
  </cols>
  <sheetData>
    <row r="1" spans="1:11" ht="20.25">
      <c r="A1" s="9" t="s">
        <v>150</v>
      </c>
      <c r="B1" s="1"/>
      <c r="C1" s="1"/>
      <c r="D1" s="1"/>
      <c r="E1" s="1"/>
      <c r="F1" s="1"/>
      <c r="G1" s="1"/>
      <c r="H1" s="1"/>
      <c r="I1" s="10"/>
      <c r="J1" s="1"/>
      <c r="K1" s="1"/>
    </row>
    <row r="2" spans="1:11" ht="15.75">
      <c r="A2" s="11"/>
      <c r="B2" s="2"/>
      <c r="C2" s="1"/>
      <c r="D2" s="1"/>
      <c r="E2" s="1"/>
      <c r="F2" s="1"/>
      <c r="G2" s="1"/>
      <c r="H2" s="1"/>
      <c r="I2" s="10"/>
      <c r="J2" s="1"/>
      <c r="K2" s="1"/>
    </row>
    <row r="3" spans="1:11" s="13" customFormat="1" ht="19.5" collapsed="1">
      <c r="A3" s="3" t="s">
        <v>19</v>
      </c>
      <c r="B3" s="3"/>
      <c r="C3" s="3"/>
      <c r="D3" s="4"/>
      <c r="E3" s="4"/>
      <c r="F3" s="4"/>
      <c r="G3" s="4"/>
      <c r="H3" s="4"/>
      <c r="I3" s="12"/>
      <c r="J3" s="4"/>
      <c r="K3" s="4"/>
    </row>
    <row r="4" spans="1:11" s="14" customFormat="1" ht="30" customHeight="1">
      <c r="A4" s="174" t="s">
        <v>152</v>
      </c>
      <c r="B4" s="175"/>
      <c r="C4" s="175"/>
      <c r="D4" s="175"/>
      <c r="E4" s="175"/>
      <c r="F4" s="175"/>
      <c r="G4" s="175"/>
      <c r="H4" s="175"/>
      <c r="I4" s="175"/>
      <c r="J4" s="175"/>
      <c r="K4" s="175"/>
    </row>
    <row r="5" spans="1:11" s="14" customFormat="1" ht="48" customHeight="1">
      <c r="A5" s="176" t="s">
        <v>151</v>
      </c>
      <c r="B5" s="177"/>
      <c r="C5" s="177"/>
      <c r="D5" s="177"/>
      <c r="E5" s="177"/>
      <c r="F5" s="177"/>
      <c r="G5" s="177"/>
      <c r="H5" s="177"/>
      <c r="I5" s="177"/>
      <c r="J5" s="177"/>
      <c r="K5" s="177"/>
    </row>
    <row r="6" spans="1:11" s="13" customFormat="1" ht="16.5" thickBot="1">
      <c r="A6" s="15"/>
      <c r="B6" s="4"/>
      <c r="C6" s="32"/>
      <c r="D6" s="4"/>
      <c r="E6" s="4"/>
      <c r="F6" s="4"/>
      <c r="G6" s="4"/>
      <c r="H6" s="4"/>
      <c r="I6" s="12"/>
      <c r="J6" s="4"/>
      <c r="K6" s="4"/>
    </row>
    <row r="7" spans="1:11" s="56" customFormat="1" ht="13.5">
      <c r="A7" s="75" t="s">
        <v>0</v>
      </c>
      <c r="B7" s="76" t="s">
        <v>0</v>
      </c>
      <c r="C7" s="76"/>
      <c r="D7" s="77"/>
      <c r="E7" s="77"/>
      <c r="F7" s="78" t="s">
        <v>1</v>
      </c>
      <c r="G7" s="79"/>
      <c r="H7" s="79"/>
      <c r="I7" s="80" t="s">
        <v>2</v>
      </c>
      <c r="J7" s="79"/>
      <c r="K7" s="81" t="s">
        <v>3</v>
      </c>
    </row>
    <row r="8" spans="1:11" s="56" customFormat="1" ht="13.5">
      <c r="A8" s="82" t="s">
        <v>4</v>
      </c>
      <c r="B8" s="83" t="s">
        <v>0</v>
      </c>
      <c r="C8" s="84"/>
      <c r="D8" s="85" t="s">
        <v>5</v>
      </c>
      <c r="E8" s="85" t="s">
        <v>6</v>
      </c>
      <c r="F8" s="86" t="s">
        <v>7</v>
      </c>
      <c r="G8" s="87" t="s">
        <v>8</v>
      </c>
      <c r="H8" s="86" t="s">
        <v>9</v>
      </c>
      <c r="I8" s="86" t="s">
        <v>7</v>
      </c>
      <c r="J8" s="87" t="s">
        <v>8</v>
      </c>
      <c r="K8" s="88"/>
    </row>
    <row r="9" spans="1:11" s="56" customFormat="1" ht="13.5">
      <c r="A9" s="89" t="s">
        <v>10</v>
      </c>
      <c r="B9" s="90" t="s">
        <v>11</v>
      </c>
      <c r="C9" s="90"/>
      <c r="D9" s="85" t="s">
        <v>12</v>
      </c>
      <c r="E9" s="85" t="s">
        <v>13</v>
      </c>
      <c r="F9" s="91"/>
      <c r="G9" s="91"/>
      <c r="H9" s="92" t="s">
        <v>14</v>
      </c>
      <c r="I9" s="92" t="s">
        <v>15</v>
      </c>
      <c r="J9" s="93" t="s">
        <v>16</v>
      </c>
      <c r="K9" s="94" t="s">
        <v>17</v>
      </c>
    </row>
    <row r="10" spans="1:11" s="56" customFormat="1">
      <c r="A10" s="95">
        <v>1</v>
      </c>
      <c r="B10" s="96">
        <v>2</v>
      </c>
      <c r="C10" s="96"/>
      <c r="D10" s="97">
        <v>3</v>
      </c>
      <c r="E10" s="97">
        <v>4</v>
      </c>
      <c r="F10" s="97">
        <v>5</v>
      </c>
      <c r="G10" s="97">
        <v>6</v>
      </c>
      <c r="H10" s="97">
        <v>7</v>
      </c>
      <c r="I10" s="97">
        <v>8</v>
      </c>
      <c r="J10" s="97">
        <v>9</v>
      </c>
      <c r="K10" s="98">
        <v>10</v>
      </c>
    </row>
    <row r="11" spans="1:11" s="56" customFormat="1" hidden="1">
      <c r="A11" s="99"/>
      <c r="B11" s="100" t="s">
        <v>29</v>
      </c>
      <c r="C11" s="100"/>
      <c r="D11" s="101"/>
      <c r="E11" s="101"/>
      <c r="F11" s="101"/>
      <c r="G11" s="101"/>
      <c r="H11" s="101"/>
      <c r="I11" s="101"/>
      <c r="J11" s="101"/>
      <c r="K11" s="102"/>
    </row>
    <row r="12" spans="1:11" s="56" customFormat="1" ht="26.45" hidden="1" customHeight="1">
      <c r="A12" s="52">
        <v>1</v>
      </c>
      <c r="B12" s="143" t="s">
        <v>30</v>
      </c>
      <c r="C12" s="53"/>
      <c r="D12" s="53" t="s">
        <v>27</v>
      </c>
      <c r="E12" s="53">
        <v>1</v>
      </c>
      <c r="F12" s="54">
        <v>90152</v>
      </c>
      <c r="G12" s="54">
        <v>108000</v>
      </c>
      <c r="H12" s="54">
        <f t="shared" ref="H12:H24" si="0">F12+G12</f>
        <v>198152</v>
      </c>
      <c r="I12" s="54">
        <f t="shared" ref="I12:I24" si="1">F12*E12</f>
        <v>90152</v>
      </c>
      <c r="J12" s="54">
        <f t="shared" ref="J12:J24" si="2">G12*E12</f>
        <v>108000</v>
      </c>
      <c r="K12" s="55">
        <f t="shared" ref="K12:K24" si="3">I12+J12</f>
        <v>198152</v>
      </c>
    </row>
    <row r="13" spans="1:11" s="56" customFormat="1" ht="19.149999999999999" hidden="1" customHeight="1">
      <c r="A13" s="52">
        <v>2</v>
      </c>
      <c r="B13" s="143" t="s">
        <v>31</v>
      </c>
      <c r="C13" s="53"/>
      <c r="D13" s="53" t="s">
        <v>23</v>
      </c>
      <c r="E13" s="53">
        <v>4</v>
      </c>
      <c r="F13" s="54">
        <v>3878</v>
      </c>
      <c r="G13" s="54">
        <v>1668</v>
      </c>
      <c r="H13" s="54">
        <f t="shared" si="0"/>
        <v>5546</v>
      </c>
      <c r="I13" s="54">
        <f t="shared" si="1"/>
        <v>15512</v>
      </c>
      <c r="J13" s="54">
        <f t="shared" si="2"/>
        <v>6672</v>
      </c>
      <c r="K13" s="55">
        <f t="shared" si="3"/>
        <v>22184</v>
      </c>
    </row>
    <row r="14" spans="1:11" s="57" customFormat="1" ht="16.149999999999999" hidden="1" customHeight="1">
      <c r="A14" s="52">
        <v>3</v>
      </c>
      <c r="B14" s="135" t="s">
        <v>32</v>
      </c>
      <c r="C14" s="136"/>
      <c r="D14" s="136" t="s">
        <v>27</v>
      </c>
      <c r="E14" s="136">
        <v>3</v>
      </c>
      <c r="F14" s="147">
        <v>1089</v>
      </c>
      <c r="G14" s="147">
        <v>1250</v>
      </c>
      <c r="H14" s="147">
        <f t="shared" si="0"/>
        <v>2339</v>
      </c>
      <c r="I14" s="147">
        <f t="shared" si="1"/>
        <v>3267</v>
      </c>
      <c r="J14" s="147">
        <f t="shared" si="2"/>
        <v>3750</v>
      </c>
      <c r="K14" s="148">
        <f t="shared" si="3"/>
        <v>7017</v>
      </c>
    </row>
    <row r="15" spans="1:11" s="57" customFormat="1" ht="16.149999999999999" hidden="1" customHeight="1">
      <c r="A15" s="52">
        <v>4</v>
      </c>
      <c r="B15" s="135" t="s">
        <v>33</v>
      </c>
      <c r="C15" s="136"/>
      <c r="D15" s="136" t="s">
        <v>27</v>
      </c>
      <c r="E15" s="136">
        <v>4</v>
      </c>
      <c r="F15" s="147">
        <v>1255</v>
      </c>
      <c r="G15" s="147">
        <v>1250</v>
      </c>
      <c r="H15" s="147">
        <f t="shared" si="0"/>
        <v>2505</v>
      </c>
      <c r="I15" s="147">
        <f t="shared" si="1"/>
        <v>5020</v>
      </c>
      <c r="J15" s="147">
        <f t="shared" si="2"/>
        <v>5000</v>
      </c>
      <c r="K15" s="148">
        <f t="shared" si="3"/>
        <v>10020</v>
      </c>
    </row>
    <row r="16" spans="1:11" s="57" customFormat="1" ht="17.45" hidden="1" customHeight="1">
      <c r="A16" s="52">
        <v>5</v>
      </c>
      <c r="B16" s="135" t="s">
        <v>34</v>
      </c>
      <c r="C16" s="136"/>
      <c r="D16" s="136" t="s">
        <v>23</v>
      </c>
      <c r="E16" s="136">
        <v>1</v>
      </c>
      <c r="F16" s="147">
        <v>1825</v>
      </c>
      <c r="G16" s="147">
        <v>1250</v>
      </c>
      <c r="H16" s="147">
        <f t="shared" si="0"/>
        <v>3075</v>
      </c>
      <c r="I16" s="147">
        <f t="shared" si="1"/>
        <v>1825</v>
      </c>
      <c r="J16" s="147">
        <f t="shared" si="2"/>
        <v>1250</v>
      </c>
      <c r="K16" s="148">
        <f t="shared" si="3"/>
        <v>3075</v>
      </c>
    </row>
    <row r="17" spans="1:11" s="57" customFormat="1" ht="18" hidden="1" customHeight="1">
      <c r="A17" s="52">
        <v>6</v>
      </c>
      <c r="B17" s="135" t="s">
        <v>35</v>
      </c>
      <c r="C17" s="136"/>
      <c r="D17" s="136" t="s">
        <v>23</v>
      </c>
      <c r="E17" s="136">
        <v>3</v>
      </c>
      <c r="F17" s="147">
        <v>2513</v>
      </c>
      <c r="G17" s="147">
        <v>1450</v>
      </c>
      <c r="H17" s="147">
        <f t="shared" si="0"/>
        <v>3963</v>
      </c>
      <c r="I17" s="147">
        <f t="shared" si="1"/>
        <v>7539</v>
      </c>
      <c r="J17" s="147">
        <f t="shared" si="2"/>
        <v>4350</v>
      </c>
      <c r="K17" s="148">
        <f t="shared" si="3"/>
        <v>11889</v>
      </c>
    </row>
    <row r="18" spans="1:11" s="57" customFormat="1" ht="16.5" hidden="1" customHeight="1">
      <c r="A18" s="52">
        <v>7</v>
      </c>
      <c r="B18" s="135" t="s">
        <v>36</v>
      </c>
      <c r="C18" s="136"/>
      <c r="D18" s="136" t="s">
        <v>23</v>
      </c>
      <c r="E18" s="136">
        <v>1</v>
      </c>
      <c r="F18" s="147">
        <v>734</v>
      </c>
      <c r="G18" s="147">
        <v>1250</v>
      </c>
      <c r="H18" s="147">
        <f t="shared" si="0"/>
        <v>1984</v>
      </c>
      <c r="I18" s="147">
        <f t="shared" si="1"/>
        <v>734</v>
      </c>
      <c r="J18" s="147">
        <f t="shared" si="2"/>
        <v>1250</v>
      </c>
      <c r="K18" s="148">
        <f t="shared" si="3"/>
        <v>1984</v>
      </c>
    </row>
    <row r="19" spans="1:11" s="57" customFormat="1" ht="27" hidden="1" customHeight="1">
      <c r="A19" s="52">
        <v>8</v>
      </c>
      <c r="B19" s="135" t="s">
        <v>37</v>
      </c>
      <c r="C19" s="136"/>
      <c r="D19" s="136" t="s">
        <v>23</v>
      </c>
      <c r="E19" s="136">
        <v>1</v>
      </c>
      <c r="F19" s="147">
        <v>1277</v>
      </c>
      <c r="G19" s="147">
        <v>1250</v>
      </c>
      <c r="H19" s="147">
        <f t="shared" si="0"/>
        <v>2527</v>
      </c>
      <c r="I19" s="147">
        <f t="shared" si="1"/>
        <v>1277</v>
      </c>
      <c r="J19" s="147">
        <f t="shared" si="2"/>
        <v>1250</v>
      </c>
      <c r="K19" s="148">
        <f t="shared" si="3"/>
        <v>2527</v>
      </c>
    </row>
    <row r="20" spans="1:11" s="57" customFormat="1" ht="27.75" hidden="1" customHeight="1">
      <c r="A20" s="52">
        <v>9</v>
      </c>
      <c r="B20" s="135" t="s">
        <v>38</v>
      </c>
      <c r="C20" s="136"/>
      <c r="D20" s="136" t="s">
        <v>23</v>
      </c>
      <c r="E20" s="136">
        <v>1</v>
      </c>
      <c r="F20" s="147">
        <v>11633</v>
      </c>
      <c r="G20" s="147">
        <v>4072</v>
      </c>
      <c r="H20" s="147">
        <f t="shared" si="0"/>
        <v>15705</v>
      </c>
      <c r="I20" s="147">
        <f t="shared" si="1"/>
        <v>11633</v>
      </c>
      <c r="J20" s="147">
        <f t="shared" si="2"/>
        <v>4072</v>
      </c>
      <c r="K20" s="148">
        <f t="shared" si="3"/>
        <v>15705</v>
      </c>
    </row>
    <row r="21" spans="1:11" s="57" customFormat="1" ht="26.45" hidden="1" customHeight="1">
      <c r="A21" s="52">
        <v>10</v>
      </c>
      <c r="B21" s="135" t="s">
        <v>39</v>
      </c>
      <c r="C21" s="136"/>
      <c r="D21" s="136" t="s">
        <v>23</v>
      </c>
      <c r="E21" s="136">
        <v>1</v>
      </c>
      <c r="F21" s="147">
        <v>7178</v>
      </c>
      <c r="G21" s="147">
        <v>2512</v>
      </c>
      <c r="H21" s="147">
        <f t="shared" si="0"/>
        <v>9690</v>
      </c>
      <c r="I21" s="147">
        <f t="shared" si="1"/>
        <v>7178</v>
      </c>
      <c r="J21" s="147">
        <f t="shared" si="2"/>
        <v>2512</v>
      </c>
      <c r="K21" s="148">
        <f t="shared" si="3"/>
        <v>9690</v>
      </c>
    </row>
    <row r="22" spans="1:11" s="57" customFormat="1" ht="17.45" hidden="1" customHeight="1">
      <c r="A22" s="52">
        <v>11</v>
      </c>
      <c r="B22" s="135" t="s">
        <v>130</v>
      </c>
      <c r="C22" s="136"/>
      <c r="D22" s="136" t="s">
        <v>21</v>
      </c>
      <c r="E22" s="136">
        <v>1</v>
      </c>
      <c r="F22" s="147">
        <v>30074.95</v>
      </c>
      <c r="G22" s="147">
        <v>10526</v>
      </c>
      <c r="H22" s="147">
        <f t="shared" si="0"/>
        <v>40600.949999999997</v>
      </c>
      <c r="I22" s="147">
        <f t="shared" si="1"/>
        <v>30074.95</v>
      </c>
      <c r="J22" s="147">
        <f t="shared" si="2"/>
        <v>10526</v>
      </c>
      <c r="K22" s="148">
        <f t="shared" si="3"/>
        <v>40600.949999999997</v>
      </c>
    </row>
    <row r="23" spans="1:11" s="56" customFormat="1" ht="15" hidden="1" customHeight="1">
      <c r="A23" s="52">
        <v>12</v>
      </c>
      <c r="B23" s="149" t="s">
        <v>40</v>
      </c>
      <c r="C23" s="53"/>
      <c r="D23" s="136" t="s">
        <v>21</v>
      </c>
      <c r="E23" s="136">
        <v>1</v>
      </c>
      <c r="F23" s="54">
        <v>67500</v>
      </c>
      <c r="G23" s="54">
        <v>23625</v>
      </c>
      <c r="H23" s="54">
        <f t="shared" si="0"/>
        <v>91125</v>
      </c>
      <c r="I23" s="54">
        <f t="shared" si="1"/>
        <v>67500</v>
      </c>
      <c r="J23" s="54">
        <f t="shared" si="2"/>
        <v>23625</v>
      </c>
      <c r="K23" s="55">
        <f t="shared" si="3"/>
        <v>91125</v>
      </c>
    </row>
    <row r="24" spans="1:11" s="56" customFormat="1" ht="24.6" customHeight="1">
      <c r="A24" s="52">
        <v>13</v>
      </c>
      <c r="B24" s="150" t="s">
        <v>41</v>
      </c>
      <c r="C24" s="53"/>
      <c r="D24" s="53" t="s">
        <v>26</v>
      </c>
      <c r="E24" s="53">
        <v>5</v>
      </c>
      <c r="F24" s="54">
        <v>86</v>
      </c>
      <c r="G24" s="54">
        <v>650</v>
      </c>
      <c r="H24" s="54">
        <f t="shared" si="0"/>
        <v>736</v>
      </c>
      <c r="I24" s="54">
        <f t="shared" si="1"/>
        <v>430</v>
      </c>
      <c r="J24" s="54">
        <f t="shared" si="2"/>
        <v>3250</v>
      </c>
      <c r="K24" s="55">
        <f t="shared" si="3"/>
        <v>3680</v>
      </c>
    </row>
    <row r="25" spans="1:11" s="56" customFormat="1" ht="25.15" customHeight="1">
      <c r="A25" s="52">
        <v>14</v>
      </c>
      <c r="B25" s="133" t="s">
        <v>43</v>
      </c>
      <c r="C25" s="53"/>
      <c r="D25" s="53" t="s">
        <v>26</v>
      </c>
      <c r="E25" s="53">
        <v>12</v>
      </c>
      <c r="F25" s="54">
        <v>86</v>
      </c>
      <c r="G25" s="54">
        <v>650</v>
      </c>
      <c r="H25" s="54">
        <f t="shared" ref="H25" si="4">F25+G25</f>
        <v>736</v>
      </c>
      <c r="I25" s="54">
        <f t="shared" ref="I25" si="5">F25*E25</f>
        <v>1032</v>
      </c>
      <c r="J25" s="54">
        <f t="shared" ref="J25" si="6">G25*E25</f>
        <v>7800</v>
      </c>
      <c r="K25" s="55">
        <f t="shared" ref="K25" si="7">I25+J25</f>
        <v>8832</v>
      </c>
    </row>
    <row r="26" spans="1:11" s="56" customFormat="1" ht="25.9" customHeight="1">
      <c r="A26" s="52">
        <v>15</v>
      </c>
      <c r="B26" s="133" t="s">
        <v>46</v>
      </c>
      <c r="C26" s="53"/>
      <c r="D26" s="53" t="s">
        <v>26</v>
      </c>
      <c r="E26" s="53">
        <v>6</v>
      </c>
      <c r="F26" s="54">
        <v>389</v>
      </c>
      <c r="G26" s="54">
        <v>1450</v>
      </c>
      <c r="H26" s="54">
        <f t="shared" ref="H26:H30" si="8">F26+G26</f>
        <v>1839</v>
      </c>
      <c r="I26" s="54">
        <f t="shared" ref="I26:I30" si="9">F26*E26</f>
        <v>2334</v>
      </c>
      <c r="J26" s="54">
        <f t="shared" ref="J26:J30" si="10">G26*E26</f>
        <v>8700</v>
      </c>
      <c r="K26" s="55">
        <f t="shared" ref="K26:K30" si="11">I26+J26</f>
        <v>11034</v>
      </c>
    </row>
    <row r="27" spans="1:11" s="56" customFormat="1" ht="27.6" customHeight="1">
      <c r="A27" s="52">
        <v>16</v>
      </c>
      <c r="B27" s="134" t="s">
        <v>45</v>
      </c>
      <c r="C27" s="53"/>
      <c r="D27" s="53" t="s">
        <v>26</v>
      </c>
      <c r="E27" s="53">
        <v>5</v>
      </c>
      <c r="F27" s="54">
        <v>129</v>
      </c>
      <c r="G27" s="54">
        <v>750</v>
      </c>
      <c r="H27" s="54">
        <f t="shared" si="8"/>
        <v>879</v>
      </c>
      <c r="I27" s="54">
        <f t="shared" si="9"/>
        <v>645</v>
      </c>
      <c r="J27" s="54">
        <f t="shared" si="10"/>
        <v>3750</v>
      </c>
      <c r="K27" s="55">
        <f t="shared" si="11"/>
        <v>4395</v>
      </c>
    </row>
    <row r="28" spans="1:11" s="56" customFormat="1" ht="27.6" customHeight="1">
      <c r="A28" s="52">
        <v>17</v>
      </c>
      <c r="B28" s="134" t="s">
        <v>44</v>
      </c>
      <c r="C28" s="53"/>
      <c r="D28" s="53" t="s">
        <v>26</v>
      </c>
      <c r="E28" s="53">
        <v>4</v>
      </c>
      <c r="F28" s="54">
        <v>334</v>
      </c>
      <c r="G28" s="54">
        <v>850</v>
      </c>
      <c r="H28" s="54">
        <f t="shared" si="8"/>
        <v>1184</v>
      </c>
      <c r="I28" s="54">
        <f t="shared" si="9"/>
        <v>1336</v>
      </c>
      <c r="J28" s="54">
        <f t="shared" si="10"/>
        <v>3400</v>
      </c>
      <c r="K28" s="55">
        <f t="shared" si="11"/>
        <v>4736</v>
      </c>
    </row>
    <row r="29" spans="1:11" s="56" customFormat="1" ht="30" customHeight="1">
      <c r="A29" s="52">
        <v>18</v>
      </c>
      <c r="B29" s="133" t="s">
        <v>47</v>
      </c>
      <c r="C29" s="53"/>
      <c r="D29" s="53" t="s">
        <v>26</v>
      </c>
      <c r="E29" s="53">
        <v>55</v>
      </c>
      <c r="F29" s="54">
        <v>755</v>
      </c>
      <c r="G29" s="54">
        <v>1850</v>
      </c>
      <c r="H29" s="54">
        <f t="shared" si="8"/>
        <v>2605</v>
      </c>
      <c r="I29" s="54">
        <f t="shared" si="9"/>
        <v>41525</v>
      </c>
      <c r="J29" s="54">
        <f t="shared" si="10"/>
        <v>101750</v>
      </c>
      <c r="K29" s="55">
        <f t="shared" si="11"/>
        <v>143275</v>
      </c>
    </row>
    <row r="30" spans="1:11" s="56" customFormat="1" hidden="1">
      <c r="A30" s="52">
        <v>19</v>
      </c>
      <c r="B30" s="139" t="s">
        <v>128</v>
      </c>
      <c r="C30" s="140"/>
      <c r="D30" s="141" t="s">
        <v>21</v>
      </c>
      <c r="E30" s="141">
        <v>1</v>
      </c>
      <c r="F30" s="54">
        <v>9460.4</v>
      </c>
      <c r="G30" s="54">
        <v>7568.32</v>
      </c>
      <c r="H30" s="54">
        <f t="shared" si="8"/>
        <v>17028.72</v>
      </c>
      <c r="I30" s="54">
        <f t="shared" si="9"/>
        <v>9460.4</v>
      </c>
      <c r="J30" s="54">
        <f t="shared" si="10"/>
        <v>7568.32</v>
      </c>
      <c r="K30" s="55">
        <f t="shared" si="11"/>
        <v>17028.72</v>
      </c>
    </row>
    <row r="31" spans="1:11" s="56" customFormat="1" ht="15" customHeight="1">
      <c r="A31" s="52">
        <v>20</v>
      </c>
      <c r="B31" s="133" t="s">
        <v>48</v>
      </c>
      <c r="C31" s="53"/>
      <c r="D31" s="53" t="s">
        <v>26</v>
      </c>
      <c r="E31" s="53">
        <v>0.5</v>
      </c>
      <c r="F31" s="54">
        <v>296</v>
      </c>
      <c r="G31" s="54">
        <v>1250</v>
      </c>
      <c r="H31" s="54">
        <f t="shared" ref="H31:H37" si="12">F31+G31</f>
        <v>1546</v>
      </c>
      <c r="I31" s="54">
        <f t="shared" ref="I31:I37" si="13">F31*E31</f>
        <v>148</v>
      </c>
      <c r="J31" s="54">
        <f t="shared" ref="J31:J37" si="14">G31*E31</f>
        <v>625</v>
      </c>
      <c r="K31" s="55">
        <f t="shared" ref="K31:K37" si="15">I31+J31</f>
        <v>773</v>
      </c>
    </row>
    <row r="32" spans="1:11" s="56" customFormat="1" ht="15" customHeight="1">
      <c r="A32" s="52">
        <v>21</v>
      </c>
      <c r="B32" s="134" t="s">
        <v>49</v>
      </c>
      <c r="C32" s="53"/>
      <c r="D32" s="53" t="s">
        <v>26</v>
      </c>
      <c r="E32" s="53">
        <v>8</v>
      </c>
      <c r="F32" s="54">
        <v>900</v>
      </c>
      <c r="G32" s="54">
        <v>1450</v>
      </c>
      <c r="H32" s="54">
        <f t="shared" si="12"/>
        <v>2350</v>
      </c>
      <c r="I32" s="54">
        <f t="shared" si="13"/>
        <v>7200</v>
      </c>
      <c r="J32" s="54">
        <f t="shared" si="14"/>
        <v>11600</v>
      </c>
      <c r="K32" s="55">
        <f t="shared" si="15"/>
        <v>18800</v>
      </c>
    </row>
    <row r="33" spans="1:11" s="56" customFormat="1" hidden="1">
      <c r="A33" s="52">
        <v>22</v>
      </c>
      <c r="B33" s="139" t="s">
        <v>129</v>
      </c>
      <c r="C33" s="140"/>
      <c r="D33" s="141" t="s">
        <v>21</v>
      </c>
      <c r="E33" s="141">
        <v>1</v>
      </c>
      <c r="F33" s="54">
        <v>2204.4</v>
      </c>
      <c r="G33" s="54">
        <v>1763.5200000000002</v>
      </c>
      <c r="H33" s="54">
        <f t="shared" si="12"/>
        <v>3967.92</v>
      </c>
      <c r="I33" s="54">
        <f t="shared" si="13"/>
        <v>2204.4</v>
      </c>
      <c r="J33" s="54">
        <f t="shared" si="14"/>
        <v>1763.5200000000002</v>
      </c>
      <c r="K33" s="55">
        <f t="shared" si="15"/>
        <v>3967.92</v>
      </c>
    </row>
    <row r="34" spans="1:11" s="56" customFormat="1" ht="15" customHeight="1">
      <c r="A34" s="52">
        <v>23</v>
      </c>
      <c r="B34" s="134" t="s">
        <v>50</v>
      </c>
      <c r="C34" s="53"/>
      <c r="D34" s="53" t="s">
        <v>23</v>
      </c>
      <c r="E34" s="53">
        <v>1</v>
      </c>
      <c r="F34" s="54">
        <v>7500</v>
      </c>
      <c r="G34" s="54">
        <v>2625</v>
      </c>
      <c r="H34" s="54">
        <f t="shared" si="12"/>
        <v>10125</v>
      </c>
      <c r="I34" s="54">
        <f t="shared" si="13"/>
        <v>7500</v>
      </c>
      <c r="J34" s="54">
        <f t="shared" si="14"/>
        <v>2625</v>
      </c>
      <c r="K34" s="55">
        <f t="shared" si="15"/>
        <v>10125</v>
      </c>
    </row>
    <row r="35" spans="1:11" s="56" customFormat="1" ht="15" hidden="1" customHeight="1">
      <c r="A35" s="52">
        <v>24</v>
      </c>
      <c r="B35" s="133" t="s">
        <v>51</v>
      </c>
      <c r="C35" s="53"/>
      <c r="D35" s="53" t="s">
        <v>23</v>
      </c>
      <c r="E35" s="53">
        <v>1</v>
      </c>
      <c r="F35" s="54">
        <v>825</v>
      </c>
      <c r="G35" s="54">
        <v>289</v>
      </c>
      <c r="H35" s="54">
        <f t="shared" si="12"/>
        <v>1114</v>
      </c>
      <c r="I35" s="54">
        <f t="shared" si="13"/>
        <v>825</v>
      </c>
      <c r="J35" s="54">
        <f t="shared" si="14"/>
        <v>289</v>
      </c>
      <c r="K35" s="55">
        <f t="shared" si="15"/>
        <v>1114</v>
      </c>
    </row>
    <row r="36" spans="1:11" s="56" customFormat="1" ht="15" hidden="1" customHeight="1">
      <c r="A36" s="52">
        <v>25</v>
      </c>
      <c r="B36" s="149" t="s">
        <v>52</v>
      </c>
      <c r="C36" s="53"/>
      <c r="D36" s="53" t="s">
        <v>24</v>
      </c>
      <c r="E36" s="53">
        <v>0.7</v>
      </c>
      <c r="F36" s="54">
        <v>726</v>
      </c>
      <c r="G36" s="54">
        <v>4500</v>
      </c>
      <c r="H36" s="54">
        <f t="shared" si="12"/>
        <v>5226</v>
      </c>
      <c r="I36" s="54">
        <f t="shared" si="13"/>
        <v>508.2</v>
      </c>
      <c r="J36" s="54">
        <f t="shared" si="14"/>
        <v>3150</v>
      </c>
      <c r="K36" s="55">
        <f t="shared" si="15"/>
        <v>3658.2</v>
      </c>
    </row>
    <row r="37" spans="1:11" s="56" customFormat="1" ht="15" hidden="1" customHeight="1">
      <c r="A37" s="52">
        <v>26</v>
      </c>
      <c r="B37" s="149" t="s">
        <v>53</v>
      </c>
      <c r="C37" s="53"/>
      <c r="D37" s="53" t="s">
        <v>24</v>
      </c>
      <c r="E37" s="53">
        <v>1.5</v>
      </c>
      <c r="F37" s="54">
        <v>578</v>
      </c>
      <c r="G37" s="54">
        <v>4500</v>
      </c>
      <c r="H37" s="54">
        <f t="shared" si="12"/>
        <v>5078</v>
      </c>
      <c r="I37" s="54">
        <f t="shared" si="13"/>
        <v>867</v>
      </c>
      <c r="J37" s="54">
        <f t="shared" si="14"/>
        <v>6750</v>
      </c>
      <c r="K37" s="55">
        <f t="shared" si="15"/>
        <v>7617</v>
      </c>
    </row>
    <row r="38" spans="1:11" s="56" customFormat="1" ht="15" hidden="1" customHeight="1">
      <c r="A38" s="52">
        <v>27</v>
      </c>
      <c r="B38" s="58" t="s">
        <v>54</v>
      </c>
      <c r="C38" s="53"/>
      <c r="D38" s="53"/>
      <c r="E38" s="53"/>
      <c r="F38" s="54"/>
      <c r="G38" s="54"/>
      <c r="H38" s="54"/>
      <c r="I38" s="54"/>
      <c r="J38" s="54"/>
      <c r="K38" s="55"/>
    </row>
    <row r="39" spans="1:11" s="56" customFormat="1" ht="42.75" hidden="1" customHeight="1">
      <c r="A39" s="52">
        <v>28</v>
      </c>
      <c r="B39" s="133" t="s">
        <v>55</v>
      </c>
      <c r="C39" s="53" t="s">
        <v>147</v>
      </c>
      <c r="D39" s="53" t="s">
        <v>23</v>
      </c>
      <c r="E39" s="53">
        <v>149</v>
      </c>
      <c r="F39" s="54">
        <v>16104</v>
      </c>
      <c r="G39" s="54">
        <v>8535.1200000000008</v>
      </c>
      <c r="H39" s="54">
        <f t="shared" ref="H39:H40" si="16">F39+G39</f>
        <v>24639.120000000003</v>
      </c>
      <c r="I39" s="54">
        <f t="shared" ref="I39:I40" si="17">F39*E39</f>
        <v>2399496</v>
      </c>
      <c r="J39" s="54">
        <f t="shared" ref="J39:J40" si="18">G39*E39</f>
        <v>1271732.8800000001</v>
      </c>
      <c r="K39" s="55">
        <f t="shared" ref="K39:K40" si="19">I39+J39</f>
        <v>3671228.88</v>
      </c>
    </row>
    <row r="40" spans="1:11" s="56" customFormat="1" ht="64.5" hidden="1" customHeight="1">
      <c r="A40" s="52">
        <v>29</v>
      </c>
      <c r="B40" s="134" t="s">
        <v>132</v>
      </c>
      <c r="C40" s="53" t="s">
        <v>131</v>
      </c>
      <c r="D40" s="53" t="s">
        <v>23</v>
      </c>
      <c r="E40" s="53">
        <v>6</v>
      </c>
      <c r="F40" s="54">
        <v>153816</v>
      </c>
      <c r="G40" s="54">
        <v>35377.68</v>
      </c>
      <c r="H40" s="54">
        <f t="shared" si="16"/>
        <v>189193.68</v>
      </c>
      <c r="I40" s="54">
        <f t="shared" si="17"/>
        <v>922896</v>
      </c>
      <c r="J40" s="54">
        <f t="shared" si="18"/>
        <v>212266.08000000002</v>
      </c>
      <c r="K40" s="55">
        <f t="shared" si="19"/>
        <v>1135162.08</v>
      </c>
    </row>
    <row r="41" spans="1:11" s="56" customFormat="1" ht="31.15" hidden="1" customHeight="1">
      <c r="A41" s="52">
        <v>30</v>
      </c>
      <c r="B41" s="133" t="s">
        <v>127</v>
      </c>
      <c r="C41" s="53" t="s">
        <v>133</v>
      </c>
      <c r="D41" s="53" t="s">
        <v>18</v>
      </c>
      <c r="E41" s="53">
        <v>2</v>
      </c>
      <c r="F41" s="54">
        <v>106097</v>
      </c>
      <c r="G41" s="54">
        <v>24402.31</v>
      </c>
      <c r="H41" s="54">
        <f t="shared" ref="H41:H43" si="20">F41+G41</f>
        <v>130499.31</v>
      </c>
      <c r="I41" s="54">
        <f t="shared" ref="I41:I43" si="21">F41*E41</f>
        <v>212194</v>
      </c>
      <c r="J41" s="54">
        <f t="shared" ref="J41:J43" si="22">G41*E41</f>
        <v>48804.62</v>
      </c>
      <c r="K41" s="55">
        <f t="shared" ref="K41:K43" si="23">I41+J41</f>
        <v>260998.62</v>
      </c>
    </row>
    <row r="42" spans="1:11" s="56" customFormat="1" ht="16.149999999999999" hidden="1" customHeight="1">
      <c r="A42" s="52">
        <v>31</v>
      </c>
      <c r="B42" s="133" t="s">
        <v>56</v>
      </c>
      <c r="C42" s="53"/>
      <c r="D42" s="53" t="s">
        <v>28</v>
      </c>
      <c r="E42" s="53">
        <v>60</v>
      </c>
      <c r="F42" s="54"/>
      <c r="G42" s="54"/>
      <c r="H42" s="54"/>
      <c r="I42" s="54"/>
      <c r="J42" s="54"/>
      <c r="K42" s="55"/>
    </row>
    <row r="43" spans="1:11" s="56" customFormat="1" ht="16.149999999999999" hidden="1" customHeight="1">
      <c r="A43" s="52">
        <v>32</v>
      </c>
      <c r="B43" s="133" t="s">
        <v>57</v>
      </c>
      <c r="C43" s="53"/>
      <c r="D43" s="53" t="s">
        <v>18</v>
      </c>
      <c r="E43" s="53">
        <v>60</v>
      </c>
      <c r="F43" s="54">
        <v>6914</v>
      </c>
      <c r="G43" s="54">
        <v>2973.02</v>
      </c>
      <c r="H43" s="54">
        <f t="shared" si="20"/>
        <v>9887.02</v>
      </c>
      <c r="I43" s="54">
        <f t="shared" si="21"/>
        <v>414840</v>
      </c>
      <c r="J43" s="54">
        <f t="shared" si="22"/>
        <v>178381.2</v>
      </c>
      <c r="K43" s="55">
        <f t="shared" si="23"/>
        <v>593221.19999999995</v>
      </c>
    </row>
    <row r="44" spans="1:11" s="56" customFormat="1" ht="16.149999999999999" hidden="1" customHeight="1">
      <c r="A44" s="52">
        <v>33</v>
      </c>
      <c r="B44" s="133" t="s">
        <v>58</v>
      </c>
      <c r="C44" s="53"/>
      <c r="D44" s="53" t="s">
        <v>23</v>
      </c>
      <c r="E44" s="53">
        <v>60</v>
      </c>
      <c r="F44" s="54">
        <v>322</v>
      </c>
      <c r="G44" s="54">
        <v>450</v>
      </c>
      <c r="H44" s="54">
        <f t="shared" ref="H44:H46" si="24">F44+G44</f>
        <v>772</v>
      </c>
      <c r="I44" s="54">
        <f t="shared" ref="I44:I46" si="25">F44*E44</f>
        <v>19320</v>
      </c>
      <c r="J44" s="54">
        <f t="shared" ref="J44:J46" si="26">G44*E44</f>
        <v>27000</v>
      </c>
      <c r="K44" s="55">
        <f t="shared" ref="K44:K46" si="27">I44+J44</f>
        <v>46320</v>
      </c>
    </row>
    <row r="45" spans="1:11" s="56" customFormat="1" ht="16.149999999999999" hidden="1" customHeight="1">
      <c r="A45" s="52">
        <v>34</v>
      </c>
      <c r="B45" s="137" t="s">
        <v>59</v>
      </c>
      <c r="C45" s="53"/>
      <c r="D45" s="53" t="s">
        <v>23</v>
      </c>
      <c r="E45" s="53">
        <v>120</v>
      </c>
      <c r="F45" s="54"/>
      <c r="G45" s="54"/>
      <c r="H45" s="54"/>
      <c r="I45" s="54"/>
      <c r="J45" s="54"/>
      <c r="K45" s="55"/>
    </row>
    <row r="46" spans="1:11" s="56" customFormat="1" ht="28.9" hidden="1" customHeight="1">
      <c r="A46" s="52">
        <v>35</v>
      </c>
      <c r="B46" s="138" t="s">
        <v>134</v>
      </c>
      <c r="C46" s="53"/>
      <c r="D46" s="53" t="s">
        <v>23</v>
      </c>
      <c r="E46" s="53">
        <v>60</v>
      </c>
      <c r="F46" s="54">
        <v>7015</v>
      </c>
      <c r="G46" s="54">
        <v>2455</v>
      </c>
      <c r="H46" s="54">
        <f t="shared" si="24"/>
        <v>9470</v>
      </c>
      <c r="I46" s="54">
        <f t="shared" si="25"/>
        <v>420900</v>
      </c>
      <c r="J46" s="54">
        <f t="shared" si="26"/>
        <v>147300</v>
      </c>
      <c r="K46" s="55">
        <f t="shared" si="27"/>
        <v>568200</v>
      </c>
    </row>
    <row r="47" spans="1:11" s="56" customFormat="1" ht="28.5" hidden="1" customHeight="1">
      <c r="A47" s="52">
        <v>36</v>
      </c>
      <c r="B47" s="133" t="s">
        <v>60</v>
      </c>
      <c r="C47" s="53"/>
      <c r="D47" s="53" t="s">
        <v>23</v>
      </c>
      <c r="E47" s="53">
        <v>60</v>
      </c>
      <c r="F47" s="54">
        <v>10287</v>
      </c>
      <c r="G47" s="54">
        <v>4423</v>
      </c>
      <c r="H47" s="54">
        <f t="shared" ref="H47" si="28">F47+G47</f>
        <v>14710</v>
      </c>
      <c r="I47" s="54">
        <f t="shared" ref="I47" si="29">F47*E47</f>
        <v>617220</v>
      </c>
      <c r="J47" s="54">
        <f t="shared" ref="J47" si="30">G47*E47</f>
        <v>265380</v>
      </c>
      <c r="K47" s="55">
        <f t="shared" ref="K47" si="31">I47+J47</f>
        <v>882600</v>
      </c>
    </row>
    <row r="48" spans="1:11" s="56" customFormat="1" ht="27.6" hidden="1" customHeight="1">
      <c r="A48" s="52">
        <v>37</v>
      </c>
      <c r="B48" s="133" t="s">
        <v>61</v>
      </c>
      <c r="C48" s="53"/>
      <c r="D48" s="53" t="s">
        <v>23</v>
      </c>
      <c r="E48" s="53">
        <v>120</v>
      </c>
      <c r="F48" s="54">
        <v>1526</v>
      </c>
      <c r="G48" s="54">
        <v>600</v>
      </c>
      <c r="H48" s="54">
        <f t="shared" ref="H48:H50" si="32">F48+G48</f>
        <v>2126</v>
      </c>
      <c r="I48" s="54">
        <f t="shared" ref="I48:I50" si="33">F48*E48</f>
        <v>183120</v>
      </c>
      <c r="J48" s="54">
        <f t="shared" ref="J48:J50" si="34">G48*E48</f>
        <v>72000</v>
      </c>
      <c r="K48" s="55">
        <f t="shared" ref="K48:K50" si="35">I48+J48</f>
        <v>255120</v>
      </c>
    </row>
    <row r="49" spans="1:11" s="56" customFormat="1" ht="30.6" hidden="1" customHeight="1">
      <c r="A49" s="52">
        <v>38</v>
      </c>
      <c r="B49" s="133" t="s">
        <v>62</v>
      </c>
      <c r="C49" s="53"/>
      <c r="D49" s="53" t="s">
        <v>18</v>
      </c>
      <c r="E49" s="53">
        <v>4</v>
      </c>
      <c r="F49" s="54">
        <v>7758</v>
      </c>
      <c r="G49" s="54">
        <v>3335.94</v>
      </c>
      <c r="H49" s="54">
        <f t="shared" si="32"/>
        <v>11093.94</v>
      </c>
      <c r="I49" s="54">
        <f t="shared" si="33"/>
        <v>31032</v>
      </c>
      <c r="J49" s="54">
        <f t="shared" si="34"/>
        <v>13343.76</v>
      </c>
      <c r="K49" s="55">
        <f t="shared" si="35"/>
        <v>44375.76</v>
      </c>
    </row>
    <row r="50" spans="1:11" s="56" customFormat="1" ht="17.45" hidden="1" customHeight="1">
      <c r="A50" s="52">
        <v>39</v>
      </c>
      <c r="B50" s="133" t="s">
        <v>63</v>
      </c>
      <c r="C50" s="53"/>
      <c r="D50" s="53" t="s">
        <v>18</v>
      </c>
      <c r="E50" s="53">
        <v>2</v>
      </c>
      <c r="F50" s="54">
        <v>9832</v>
      </c>
      <c r="G50" s="54">
        <v>4227.76</v>
      </c>
      <c r="H50" s="54">
        <f t="shared" si="32"/>
        <v>14059.76</v>
      </c>
      <c r="I50" s="54">
        <f t="shared" si="33"/>
        <v>19664</v>
      </c>
      <c r="J50" s="54">
        <f t="shared" si="34"/>
        <v>8455.52</v>
      </c>
      <c r="K50" s="55">
        <f t="shared" si="35"/>
        <v>28119.52</v>
      </c>
    </row>
    <row r="51" spans="1:11" s="56" customFormat="1" ht="28.5" hidden="1" customHeight="1">
      <c r="A51" s="52">
        <v>40</v>
      </c>
      <c r="B51" s="142" t="s">
        <v>121</v>
      </c>
      <c r="C51" s="53"/>
      <c r="D51" s="53" t="s">
        <v>18</v>
      </c>
      <c r="E51" s="53">
        <v>167</v>
      </c>
      <c r="F51" s="54">
        <v>508</v>
      </c>
      <c r="G51" s="54">
        <v>250</v>
      </c>
      <c r="H51" s="54">
        <f t="shared" ref="H51:H58" si="36">F51+G51</f>
        <v>758</v>
      </c>
      <c r="I51" s="54">
        <f t="shared" ref="I51:I58" si="37">F51*E51</f>
        <v>84836</v>
      </c>
      <c r="J51" s="54">
        <f t="shared" ref="J51:J58" si="38">G51*E51</f>
        <v>41750</v>
      </c>
      <c r="K51" s="55">
        <f t="shared" ref="K51:K58" si="39">I51+J51</f>
        <v>126586</v>
      </c>
    </row>
    <row r="52" spans="1:11" s="56" customFormat="1" ht="28.15" hidden="1" customHeight="1">
      <c r="A52" s="52">
        <v>41</v>
      </c>
      <c r="B52" s="143" t="s">
        <v>64</v>
      </c>
      <c r="C52" s="53"/>
      <c r="D52" s="53" t="s">
        <v>18</v>
      </c>
      <c r="E52" s="53">
        <v>8</v>
      </c>
      <c r="F52" s="54">
        <v>3750</v>
      </c>
      <c r="G52" s="54">
        <v>1613</v>
      </c>
      <c r="H52" s="54">
        <f t="shared" si="36"/>
        <v>5363</v>
      </c>
      <c r="I52" s="54">
        <f t="shared" si="37"/>
        <v>30000</v>
      </c>
      <c r="J52" s="54">
        <f t="shared" si="38"/>
        <v>12904</v>
      </c>
      <c r="K52" s="55">
        <f t="shared" si="39"/>
        <v>42904</v>
      </c>
    </row>
    <row r="53" spans="1:11" s="56" customFormat="1" ht="27" hidden="1" customHeight="1">
      <c r="A53" s="52">
        <v>42</v>
      </c>
      <c r="B53" s="143" t="s">
        <v>65</v>
      </c>
      <c r="C53" s="53"/>
      <c r="D53" s="53" t="s">
        <v>18</v>
      </c>
      <c r="E53" s="53">
        <v>67</v>
      </c>
      <c r="F53" s="54">
        <v>164</v>
      </c>
      <c r="G53" s="54">
        <v>150</v>
      </c>
      <c r="H53" s="54">
        <f t="shared" si="36"/>
        <v>314</v>
      </c>
      <c r="I53" s="54">
        <f t="shared" si="37"/>
        <v>10988</v>
      </c>
      <c r="J53" s="54">
        <f t="shared" si="38"/>
        <v>10050</v>
      </c>
      <c r="K53" s="55">
        <f t="shared" si="39"/>
        <v>21038</v>
      </c>
    </row>
    <row r="54" spans="1:11" s="56" customFormat="1" ht="15" hidden="1" customHeight="1">
      <c r="A54" s="52">
        <v>43</v>
      </c>
      <c r="B54" s="134" t="s">
        <v>66</v>
      </c>
      <c r="C54" s="53"/>
      <c r="D54" s="136" t="s">
        <v>21</v>
      </c>
      <c r="E54" s="136">
        <v>1</v>
      </c>
      <c r="F54" s="54">
        <v>67500</v>
      </c>
      <c r="G54" s="54">
        <v>23625</v>
      </c>
      <c r="H54" s="54">
        <f t="shared" si="36"/>
        <v>91125</v>
      </c>
      <c r="I54" s="54">
        <f t="shared" si="37"/>
        <v>67500</v>
      </c>
      <c r="J54" s="54">
        <f t="shared" si="38"/>
        <v>23625</v>
      </c>
      <c r="K54" s="55">
        <f t="shared" si="39"/>
        <v>91125</v>
      </c>
    </row>
    <row r="55" spans="1:11" s="56" customFormat="1" ht="55.15" hidden="1" customHeight="1">
      <c r="A55" s="52">
        <v>44</v>
      </c>
      <c r="B55" s="134" t="s">
        <v>67</v>
      </c>
      <c r="C55" s="53"/>
      <c r="D55" s="53" t="s">
        <v>28</v>
      </c>
      <c r="E55" s="53">
        <v>4</v>
      </c>
      <c r="F55" s="54">
        <v>1724</v>
      </c>
      <c r="G55" s="54">
        <v>1450</v>
      </c>
      <c r="H55" s="54">
        <f t="shared" si="36"/>
        <v>3174</v>
      </c>
      <c r="I55" s="54">
        <f t="shared" si="37"/>
        <v>6896</v>
      </c>
      <c r="J55" s="54">
        <f t="shared" si="38"/>
        <v>5800</v>
      </c>
      <c r="K55" s="55">
        <f t="shared" si="39"/>
        <v>12696</v>
      </c>
    </row>
    <row r="56" spans="1:11" s="56" customFormat="1" ht="41.45" customHeight="1">
      <c r="A56" s="52">
        <v>45</v>
      </c>
      <c r="B56" s="133" t="s">
        <v>122</v>
      </c>
      <c r="C56" s="53"/>
      <c r="D56" s="53" t="s">
        <v>26</v>
      </c>
      <c r="E56" s="53">
        <v>1200</v>
      </c>
      <c r="F56" s="54">
        <v>9326</v>
      </c>
      <c r="G56" s="54">
        <v>5197</v>
      </c>
      <c r="H56" s="54">
        <f t="shared" si="36"/>
        <v>14523</v>
      </c>
      <c r="I56" s="54">
        <f t="shared" si="37"/>
        <v>11191200</v>
      </c>
      <c r="J56" s="54">
        <f t="shared" si="38"/>
        <v>6236400</v>
      </c>
      <c r="K56" s="55">
        <f t="shared" si="39"/>
        <v>17427600</v>
      </c>
    </row>
    <row r="57" spans="1:11" s="56" customFormat="1" ht="15.75" hidden="1" customHeight="1">
      <c r="A57" s="52">
        <v>46</v>
      </c>
      <c r="B57" s="139" t="s">
        <v>137</v>
      </c>
      <c r="C57" s="140"/>
      <c r="D57" s="141" t="s">
        <v>21</v>
      </c>
      <c r="E57" s="141">
        <v>1</v>
      </c>
      <c r="F57" s="54">
        <v>1566768.0000000002</v>
      </c>
      <c r="G57" s="54">
        <v>1253414.4000000001</v>
      </c>
      <c r="H57" s="54">
        <f t="shared" si="36"/>
        <v>2820182.4000000004</v>
      </c>
      <c r="I57" s="54">
        <f t="shared" si="37"/>
        <v>1566768.0000000002</v>
      </c>
      <c r="J57" s="54">
        <f t="shared" si="38"/>
        <v>1253414.4000000001</v>
      </c>
      <c r="K57" s="55">
        <f t="shared" si="39"/>
        <v>2820182.4000000004</v>
      </c>
    </row>
    <row r="58" spans="1:11" s="56" customFormat="1" ht="15" customHeight="1">
      <c r="A58" s="52">
        <v>47</v>
      </c>
      <c r="B58" s="133" t="s">
        <v>68</v>
      </c>
      <c r="C58" s="53"/>
      <c r="D58" s="53" t="s">
        <v>26</v>
      </c>
      <c r="E58" s="53">
        <v>2</v>
      </c>
      <c r="F58" s="54">
        <v>6240</v>
      </c>
      <c r="G58" s="54">
        <v>4500</v>
      </c>
      <c r="H58" s="54">
        <f t="shared" si="36"/>
        <v>10740</v>
      </c>
      <c r="I58" s="54">
        <f t="shared" si="37"/>
        <v>12480</v>
      </c>
      <c r="J58" s="54">
        <f t="shared" si="38"/>
        <v>9000</v>
      </c>
      <c r="K58" s="55">
        <f t="shared" si="39"/>
        <v>21480</v>
      </c>
    </row>
    <row r="59" spans="1:11" s="56" customFormat="1" ht="27" customHeight="1">
      <c r="A59" s="52">
        <v>48</v>
      </c>
      <c r="B59" s="134" t="s">
        <v>69</v>
      </c>
      <c r="C59" s="53"/>
      <c r="D59" s="53" t="s">
        <v>26</v>
      </c>
      <c r="E59" s="53">
        <v>2</v>
      </c>
      <c r="F59" s="54">
        <v>7818</v>
      </c>
      <c r="G59" s="54">
        <v>4500</v>
      </c>
      <c r="H59" s="54">
        <f t="shared" ref="H59:H69" si="40">F59+G59</f>
        <v>12318</v>
      </c>
      <c r="I59" s="54">
        <f t="shared" ref="I59:I69" si="41">F59*E59</f>
        <v>15636</v>
      </c>
      <c r="J59" s="54">
        <f t="shared" ref="J59:J69" si="42">G59*E59</f>
        <v>9000</v>
      </c>
      <c r="K59" s="55">
        <f t="shared" ref="K59:K69" si="43">I59+J59</f>
        <v>24636</v>
      </c>
    </row>
    <row r="60" spans="1:11" s="56" customFormat="1" ht="16.149999999999999" hidden="1" customHeight="1">
      <c r="A60" s="52">
        <v>49</v>
      </c>
      <c r="B60" s="134" t="s">
        <v>52</v>
      </c>
      <c r="C60" s="53"/>
      <c r="D60" s="53" t="s">
        <v>24</v>
      </c>
      <c r="E60" s="53">
        <v>0.2</v>
      </c>
      <c r="F60" s="54">
        <v>726</v>
      </c>
      <c r="G60" s="54">
        <v>4500</v>
      </c>
      <c r="H60" s="54">
        <f t="shared" si="40"/>
        <v>5226</v>
      </c>
      <c r="I60" s="54">
        <f t="shared" si="41"/>
        <v>145.20000000000002</v>
      </c>
      <c r="J60" s="54">
        <f t="shared" si="42"/>
        <v>900</v>
      </c>
      <c r="K60" s="55">
        <f t="shared" si="43"/>
        <v>1045.2</v>
      </c>
    </row>
    <row r="61" spans="1:11" s="56" customFormat="1" ht="16.149999999999999" hidden="1" customHeight="1">
      <c r="A61" s="52">
        <v>50</v>
      </c>
      <c r="B61" s="134" t="s">
        <v>53</v>
      </c>
      <c r="C61" s="53"/>
      <c r="D61" s="53" t="s">
        <v>24</v>
      </c>
      <c r="E61" s="53">
        <v>0.6</v>
      </c>
      <c r="F61" s="54">
        <v>578</v>
      </c>
      <c r="G61" s="54">
        <v>4500</v>
      </c>
      <c r="H61" s="54">
        <f t="shared" si="40"/>
        <v>5078</v>
      </c>
      <c r="I61" s="54">
        <f t="shared" si="41"/>
        <v>346.8</v>
      </c>
      <c r="J61" s="54">
        <f t="shared" si="42"/>
        <v>2700</v>
      </c>
      <c r="K61" s="55">
        <f t="shared" si="43"/>
        <v>3046.8</v>
      </c>
    </row>
    <row r="62" spans="1:11" s="56" customFormat="1" ht="15.6" hidden="1" customHeight="1">
      <c r="A62" s="52">
        <v>51</v>
      </c>
      <c r="B62" s="139" t="s">
        <v>136</v>
      </c>
      <c r="C62" s="140"/>
      <c r="D62" s="141" t="s">
        <v>135</v>
      </c>
      <c r="E62" s="141">
        <v>1</v>
      </c>
      <c r="F62" s="54">
        <v>639304</v>
      </c>
      <c r="G62" s="54">
        <v>0</v>
      </c>
      <c r="H62" s="54">
        <f>F62+G62</f>
        <v>639304</v>
      </c>
      <c r="I62" s="54">
        <f>F62*E62</f>
        <v>639304</v>
      </c>
      <c r="J62" s="54">
        <f>G62*E62</f>
        <v>0</v>
      </c>
      <c r="K62" s="55">
        <f>I62+J62</f>
        <v>639304</v>
      </c>
    </row>
    <row r="63" spans="1:11" s="56" customFormat="1" ht="16.149999999999999" hidden="1" customHeight="1">
      <c r="A63" s="52">
        <v>52</v>
      </c>
      <c r="B63" s="151" t="s">
        <v>70</v>
      </c>
      <c r="C63" s="53"/>
      <c r="D63" s="53"/>
      <c r="E63" s="53"/>
      <c r="F63" s="54"/>
      <c r="G63" s="54"/>
      <c r="H63" s="54"/>
      <c r="I63" s="54"/>
      <c r="J63" s="54"/>
      <c r="K63" s="55"/>
    </row>
    <row r="64" spans="1:11" s="56" customFormat="1" ht="27.75" hidden="1" customHeight="1">
      <c r="A64" s="52">
        <v>53</v>
      </c>
      <c r="B64" s="134" t="s">
        <v>139</v>
      </c>
      <c r="C64" s="53"/>
      <c r="D64" s="53" t="s">
        <v>18</v>
      </c>
      <c r="E64" s="53">
        <v>1</v>
      </c>
      <c r="F64" s="54">
        <v>11192</v>
      </c>
      <c r="G64" s="54">
        <v>4813</v>
      </c>
      <c r="H64" s="54">
        <f t="shared" si="40"/>
        <v>16005</v>
      </c>
      <c r="I64" s="54">
        <f t="shared" si="41"/>
        <v>11192</v>
      </c>
      <c r="J64" s="54">
        <f t="shared" si="42"/>
        <v>4813</v>
      </c>
      <c r="K64" s="55">
        <f t="shared" si="43"/>
        <v>16005</v>
      </c>
    </row>
    <row r="65" spans="1:11" s="56" customFormat="1" ht="26.25" hidden="1" customHeight="1">
      <c r="A65" s="52">
        <v>54</v>
      </c>
      <c r="B65" s="134" t="s">
        <v>138</v>
      </c>
      <c r="C65" s="53"/>
      <c r="D65" s="53" t="s">
        <v>18</v>
      </c>
      <c r="E65" s="53">
        <v>1</v>
      </c>
      <c r="F65" s="54">
        <v>40718</v>
      </c>
      <c r="G65" s="54">
        <v>14251</v>
      </c>
      <c r="H65" s="54">
        <f t="shared" si="40"/>
        <v>54969</v>
      </c>
      <c r="I65" s="54">
        <f t="shared" si="41"/>
        <v>40718</v>
      </c>
      <c r="J65" s="54">
        <f t="shared" si="42"/>
        <v>14251</v>
      </c>
      <c r="K65" s="55">
        <f t="shared" si="43"/>
        <v>54969</v>
      </c>
    </row>
    <row r="66" spans="1:11" s="56" customFormat="1" ht="18" hidden="1" customHeight="1">
      <c r="A66" s="52">
        <v>55</v>
      </c>
      <c r="B66" s="134" t="s">
        <v>71</v>
      </c>
      <c r="C66" s="53"/>
      <c r="D66" s="53" t="s">
        <v>18</v>
      </c>
      <c r="E66" s="53">
        <v>4</v>
      </c>
      <c r="F66" s="147">
        <v>1089</v>
      </c>
      <c r="G66" s="147">
        <v>1250</v>
      </c>
      <c r="H66" s="147">
        <f t="shared" si="40"/>
        <v>2339</v>
      </c>
      <c r="I66" s="147">
        <f t="shared" si="41"/>
        <v>4356</v>
      </c>
      <c r="J66" s="147">
        <f t="shared" si="42"/>
        <v>5000</v>
      </c>
      <c r="K66" s="148">
        <f t="shared" si="43"/>
        <v>9356</v>
      </c>
    </row>
    <row r="67" spans="1:11" s="56" customFormat="1" ht="18" hidden="1" customHeight="1">
      <c r="A67" s="52">
        <v>56</v>
      </c>
      <c r="B67" s="143" t="s">
        <v>72</v>
      </c>
      <c r="C67" s="53"/>
      <c r="D67" s="53" t="s">
        <v>18</v>
      </c>
      <c r="E67" s="53">
        <v>1</v>
      </c>
      <c r="F67" s="147">
        <v>1255</v>
      </c>
      <c r="G67" s="147">
        <v>1250</v>
      </c>
      <c r="H67" s="147">
        <f t="shared" si="40"/>
        <v>2505</v>
      </c>
      <c r="I67" s="147">
        <f t="shared" si="41"/>
        <v>1255</v>
      </c>
      <c r="J67" s="147">
        <f t="shared" si="42"/>
        <v>1250</v>
      </c>
      <c r="K67" s="148">
        <f t="shared" si="43"/>
        <v>2505</v>
      </c>
    </row>
    <row r="68" spans="1:11" s="56" customFormat="1" ht="18" hidden="1" customHeight="1">
      <c r="A68" s="52">
        <v>57</v>
      </c>
      <c r="B68" s="143" t="s">
        <v>73</v>
      </c>
      <c r="C68" s="53"/>
      <c r="D68" s="53" t="s">
        <v>18</v>
      </c>
      <c r="E68" s="53">
        <v>1</v>
      </c>
      <c r="F68" s="54">
        <v>251</v>
      </c>
      <c r="G68" s="54">
        <v>1250</v>
      </c>
      <c r="H68" s="54">
        <f t="shared" si="40"/>
        <v>1501</v>
      </c>
      <c r="I68" s="54">
        <f t="shared" si="41"/>
        <v>251</v>
      </c>
      <c r="J68" s="54">
        <f t="shared" si="42"/>
        <v>1250</v>
      </c>
      <c r="K68" s="55">
        <f t="shared" si="43"/>
        <v>1501</v>
      </c>
    </row>
    <row r="69" spans="1:11" s="56" customFormat="1" ht="18" hidden="1" customHeight="1">
      <c r="A69" s="52">
        <v>58</v>
      </c>
      <c r="B69" s="143" t="s">
        <v>74</v>
      </c>
      <c r="C69" s="53"/>
      <c r="D69" s="53" t="s">
        <v>18</v>
      </c>
      <c r="E69" s="53">
        <v>1</v>
      </c>
      <c r="F69" s="54">
        <v>314</v>
      </c>
      <c r="G69" s="54">
        <v>1250</v>
      </c>
      <c r="H69" s="54">
        <f t="shared" si="40"/>
        <v>1564</v>
      </c>
      <c r="I69" s="54">
        <f t="shared" si="41"/>
        <v>314</v>
      </c>
      <c r="J69" s="54">
        <f t="shared" si="42"/>
        <v>1250</v>
      </c>
      <c r="K69" s="55">
        <f t="shared" si="43"/>
        <v>1564</v>
      </c>
    </row>
    <row r="70" spans="1:11" s="56" customFormat="1" ht="25.5" customHeight="1">
      <c r="A70" s="52">
        <v>59</v>
      </c>
      <c r="B70" s="134" t="s">
        <v>75</v>
      </c>
      <c r="C70" s="53"/>
      <c r="D70" s="53" t="s">
        <v>26</v>
      </c>
      <c r="E70" s="53">
        <v>4</v>
      </c>
      <c r="F70" s="54">
        <v>82</v>
      </c>
      <c r="G70" s="54">
        <v>650</v>
      </c>
      <c r="H70" s="54">
        <f t="shared" ref="H70:H79" si="44">F70+G70</f>
        <v>732</v>
      </c>
      <c r="I70" s="54">
        <f t="shared" ref="I70:I79" si="45">F70*E70</f>
        <v>328</v>
      </c>
      <c r="J70" s="54">
        <f t="shared" ref="J70:J79" si="46">G70*E70</f>
        <v>2600</v>
      </c>
      <c r="K70" s="55">
        <f t="shared" ref="K70:K79" si="47">I70+J70</f>
        <v>2928</v>
      </c>
    </row>
    <row r="71" spans="1:11" s="56" customFormat="1" ht="25.5" customHeight="1">
      <c r="A71" s="52">
        <v>60</v>
      </c>
      <c r="B71" s="143" t="s">
        <v>76</v>
      </c>
      <c r="C71" s="53"/>
      <c r="D71" s="53" t="s">
        <v>26</v>
      </c>
      <c r="E71" s="53">
        <v>2</v>
      </c>
      <c r="F71" s="54">
        <v>125</v>
      </c>
      <c r="G71" s="54">
        <v>650</v>
      </c>
      <c r="H71" s="54">
        <f t="shared" si="44"/>
        <v>775</v>
      </c>
      <c r="I71" s="54">
        <f t="shared" si="45"/>
        <v>250</v>
      </c>
      <c r="J71" s="54">
        <f t="shared" si="46"/>
        <v>1300</v>
      </c>
      <c r="K71" s="55">
        <f t="shared" si="47"/>
        <v>1550</v>
      </c>
    </row>
    <row r="72" spans="1:11" s="56" customFormat="1" ht="25.5" customHeight="1">
      <c r="A72" s="52">
        <v>61</v>
      </c>
      <c r="B72" s="143" t="s">
        <v>77</v>
      </c>
      <c r="C72" s="53"/>
      <c r="D72" s="53" t="s">
        <v>26</v>
      </c>
      <c r="E72" s="53">
        <v>4</v>
      </c>
      <c r="F72" s="54">
        <v>204</v>
      </c>
      <c r="G72" s="54">
        <v>750</v>
      </c>
      <c r="H72" s="54">
        <f t="shared" si="44"/>
        <v>954</v>
      </c>
      <c r="I72" s="54">
        <f t="shared" si="45"/>
        <v>816</v>
      </c>
      <c r="J72" s="54">
        <f t="shared" si="46"/>
        <v>3000</v>
      </c>
      <c r="K72" s="55">
        <f t="shared" si="47"/>
        <v>3816</v>
      </c>
    </row>
    <row r="73" spans="1:11" s="56" customFormat="1" ht="15.6" hidden="1" customHeight="1">
      <c r="A73" s="52">
        <v>62</v>
      </c>
      <c r="B73" s="139" t="s">
        <v>136</v>
      </c>
      <c r="C73" s="140"/>
      <c r="D73" s="141" t="s">
        <v>135</v>
      </c>
      <c r="E73" s="141">
        <v>1</v>
      </c>
      <c r="F73" s="54">
        <v>4550</v>
      </c>
      <c r="G73" s="54">
        <v>0</v>
      </c>
      <c r="H73" s="54">
        <f>F73+G73</f>
        <v>4550</v>
      </c>
      <c r="I73" s="54">
        <f>F73*E73</f>
        <v>4550</v>
      </c>
      <c r="J73" s="54">
        <f>G73*E73</f>
        <v>0</v>
      </c>
      <c r="K73" s="55">
        <f>I73+J73</f>
        <v>4550</v>
      </c>
    </row>
    <row r="74" spans="1:11" s="56" customFormat="1" ht="15" hidden="1" customHeight="1">
      <c r="A74" s="52">
        <v>63</v>
      </c>
      <c r="B74" s="152" t="s">
        <v>78</v>
      </c>
      <c r="C74" s="53"/>
      <c r="D74" s="53"/>
      <c r="E74" s="53"/>
      <c r="F74" s="54"/>
      <c r="G74" s="54"/>
      <c r="H74" s="54"/>
      <c r="I74" s="54"/>
      <c r="J74" s="54"/>
      <c r="K74" s="55"/>
    </row>
    <row r="75" spans="1:11" s="56" customFormat="1" ht="25.5" hidden="1" customHeight="1">
      <c r="A75" s="52">
        <v>64</v>
      </c>
      <c r="B75" s="143" t="s">
        <v>140</v>
      </c>
      <c r="C75" s="53"/>
      <c r="D75" s="53" t="s">
        <v>27</v>
      </c>
      <c r="E75" s="53">
        <v>2</v>
      </c>
      <c r="F75" s="54">
        <v>9189</v>
      </c>
      <c r="G75" s="54">
        <v>4955</v>
      </c>
      <c r="H75" s="54">
        <f t="shared" si="44"/>
        <v>14144</v>
      </c>
      <c r="I75" s="54">
        <f t="shared" si="45"/>
        <v>18378</v>
      </c>
      <c r="J75" s="54">
        <f t="shared" si="46"/>
        <v>9910</v>
      </c>
      <c r="K75" s="55">
        <f t="shared" si="47"/>
        <v>28288</v>
      </c>
    </row>
    <row r="76" spans="1:11" s="56" customFormat="1" ht="77.25" hidden="1" customHeight="1">
      <c r="A76" s="52">
        <v>65</v>
      </c>
      <c r="B76" s="134" t="s">
        <v>79</v>
      </c>
      <c r="C76" s="53" t="s">
        <v>141</v>
      </c>
      <c r="D76" s="53" t="s">
        <v>27</v>
      </c>
      <c r="E76" s="53">
        <v>3</v>
      </c>
      <c r="F76" s="54">
        <v>10609</v>
      </c>
      <c r="G76" s="54">
        <v>3713</v>
      </c>
      <c r="H76" s="54">
        <f t="shared" si="44"/>
        <v>14322</v>
      </c>
      <c r="I76" s="54">
        <f t="shared" si="45"/>
        <v>31827</v>
      </c>
      <c r="J76" s="54">
        <f t="shared" si="46"/>
        <v>11139</v>
      </c>
      <c r="K76" s="55">
        <f t="shared" si="47"/>
        <v>42966</v>
      </c>
    </row>
    <row r="77" spans="1:11" s="56" customFormat="1" ht="18" hidden="1" customHeight="1">
      <c r="A77" s="52">
        <v>66</v>
      </c>
      <c r="B77" s="134" t="s">
        <v>80</v>
      </c>
      <c r="C77" s="53"/>
      <c r="D77" s="53" t="s">
        <v>18</v>
      </c>
      <c r="E77" s="53">
        <v>1</v>
      </c>
      <c r="F77" s="54">
        <v>5425</v>
      </c>
      <c r="G77" s="54">
        <v>4530</v>
      </c>
      <c r="H77" s="54">
        <f t="shared" si="44"/>
        <v>9955</v>
      </c>
      <c r="I77" s="54">
        <f t="shared" si="45"/>
        <v>5425</v>
      </c>
      <c r="J77" s="54">
        <f t="shared" si="46"/>
        <v>4530</v>
      </c>
      <c r="K77" s="55">
        <f t="shared" si="47"/>
        <v>9955</v>
      </c>
    </row>
    <row r="78" spans="1:11" s="56" customFormat="1" ht="25.9" hidden="1" customHeight="1">
      <c r="A78" s="52">
        <v>67</v>
      </c>
      <c r="B78" s="133" t="s">
        <v>81</v>
      </c>
      <c r="C78" s="53"/>
      <c r="D78" s="53" t="s">
        <v>18</v>
      </c>
      <c r="E78" s="53">
        <v>1</v>
      </c>
      <c r="F78" s="54">
        <v>338</v>
      </c>
      <c r="G78" s="54">
        <v>650</v>
      </c>
      <c r="H78" s="54">
        <f t="shared" si="44"/>
        <v>988</v>
      </c>
      <c r="I78" s="54">
        <f t="shared" si="45"/>
        <v>338</v>
      </c>
      <c r="J78" s="54">
        <f t="shared" si="46"/>
        <v>650</v>
      </c>
      <c r="K78" s="55">
        <f t="shared" si="47"/>
        <v>988</v>
      </c>
    </row>
    <row r="79" spans="1:11" s="56" customFormat="1" ht="29.45" hidden="1" customHeight="1">
      <c r="A79" s="52">
        <v>68</v>
      </c>
      <c r="B79" s="133" t="s">
        <v>82</v>
      </c>
      <c r="C79" s="53" t="s">
        <v>142</v>
      </c>
      <c r="D79" s="53" t="s">
        <v>18</v>
      </c>
      <c r="E79" s="53">
        <v>1</v>
      </c>
      <c r="F79" s="54">
        <v>2064</v>
      </c>
      <c r="G79" s="54">
        <v>1250</v>
      </c>
      <c r="H79" s="54">
        <f t="shared" si="44"/>
        <v>3314</v>
      </c>
      <c r="I79" s="54">
        <f t="shared" si="45"/>
        <v>2064</v>
      </c>
      <c r="J79" s="54">
        <f t="shared" si="46"/>
        <v>1250</v>
      </c>
      <c r="K79" s="55">
        <f t="shared" si="47"/>
        <v>3314</v>
      </c>
    </row>
    <row r="80" spans="1:11" s="56" customFormat="1" ht="22.9" hidden="1" customHeight="1">
      <c r="A80" s="52">
        <v>69</v>
      </c>
      <c r="B80" s="133" t="s">
        <v>83</v>
      </c>
      <c r="C80" s="53"/>
      <c r="D80" s="53" t="s">
        <v>18</v>
      </c>
      <c r="E80" s="53">
        <v>2</v>
      </c>
      <c r="F80" s="54">
        <v>183</v>
      </c>
      <c r="G80" s="54">
        <v>650</v>
      </c>
      <c r="H80" s="54">
        <f t="shared" ref="H80:H87" si="48">F80+G80</f>
        <v>833</v>
      </c>
      <c r="I80" s="54">
        <f t="shared" ref="I80:I87" si="49">F80*E80</f>
        <v>366</v>
      </c>
      <c r="J80" s="54">
        <f t="shared" ref="J80:J87" si="50">G80*E80</f>
        <v>1300</v>
      </c>
      <c r="K80" s="55">
        <f t="shared" ref="K80:K87" si="51">I80+J80</f>
        <v>1666</v>
      </c>
    </row>
    <row r="81" spans="1:11" s="56" customFormat="1" ht="30.6" hidden="1" customHeight="1">
      <c r="A81" s="52">
        <v>70</v>
      </c>
      <c r="B81" s="133" t="s">
        <v>84</v>
      </c>
      <c r="C81" s="53"/>
      <c r="D81" s="53" t="s">
        <v>18</v>
      </c>
      <c r="E81" s="53">
        <v>2</v>
      </c>
      <c r="F81" s="54">
        <v>437</v>
      </c>
      <c r="G81" s="54">
        <v>650</v>
      </c>
      <c r="H81" s="54">
        <f t="shared" si="48"/>
        <v>1087</v>
      </c>
      <c r="I81" s="54">
        <f t="shared" si="49"/>
        <v>874</v>
      </c>
      <c r="J81" s="54">
        <f t="shared" si="50"/>
        <v>1300</v>
      </c>
      <c r="K81" s="55">
        <f t="shared" si="51"/>
        <v>2174</v>
      </c>
    </row>
    <row r="82" spans="1:11" s="56" customFormat="1" ht="18.600000000000001" hidden="1" customHeight="1">
      <c r="A82" s="52">
        <v>71</v>
      </c>
      <c r="B82" s="133" t="s">
        <v>85</v>
      </c>
      <c r="C82" s="53"/>
      <c r="D82" s="53" t="s">
        <v>18</v>
      </c>
      <c r="E82" s="53">
        <v>2</v>
      </c>
      <c r="F82" s="54">
        <v>241</v>
      </c>
      <c r="G82" s="54">
        <v>1250</v>
      </c>
      <c r="H82" s="54">
        <f t="shared" si="48"/>
        <v>1491</v>
      </c>
      <c r="I82" s="54">
        <f t="shared" si="49"/>
        <v>482</v>
      </c>
      <c r="J82" s="54">
        <f t="shared" si="50"/>
        <v>2500</v>
      </c>
      <c r="K82" s="55">
        <f t="shared" si="51"/>
        <v>2982</v>
      </c>
    </row>
    <row r="83" spans="1:11" s="56" customFormat="1" ht="18.600000000000001" hidden="1" customHeight="1">
      <c r="A83" s="52">
        <v>72</v>
      </c>
      <c r="B83" s="133" t="s">
        <v>86</v>
      </c>
      <c r="C83" s="53"/>
      <c r="D83" s="53" t="s">
        <v>18</v>
      </c>
      <c r="E83" s="53">
        <v>4</v>
      </c>
      <c r="F83" s="54">
        <v>219</v>
      </c>
      <c r="G83" s="54">
        <v>1250</v>
      </c>
      <c r="H83" s="54">
        <f t="shared" si="48"/>
        <v>1469</v>
      </c>
      <c r="I83" s="54">
        <f t="shared" si="49"/>
        <v>876</v>
      </c>
      <c r="J83" s="54">
        <f t="shared" si="50"/>
        <v>5000</v>
      </c>
      <c r="K83" s="55">
        <f t="shared" si="51"/>
        <v>5876</v>
      </c>
    </row>
    <row r="84" spans="1:11" s="56" customFormat="1" ht="18.600000000000001" hidden="1" customHeight="1">
      <c r="A84" s="52">
        <v>73</v>
      </c>
      <c r="B84" s="133" t="s">
        <v>87</v>
      </c>
      <c r="C84" s="53"/>
      <c r="D84" s="53" t="s">
        <v>18</v>
      </c>
      <c r="E84" s="53">
        <v>1</v>
      </c>
      <c r="F84" s="54">
        <v>39164</v>
      </c>
      <c r="G84" s="54">
        <v>5875</v>
      </c>
      <c r="H84" s="54">
        <f t="shared" si="48"/>
        <v>45039</v>
      </c>
      <c r="I84" s="54">
        <f t="shared" si="49"/>
        <v>39164</v>
      </c>
      <c r="J84" s="54">
        <f t="shared" si="50"/>
        <v>5875</v>
      </c>
      <c r="K84" s="55">
        <f t="shared" si="51"/>
        <v>45039</v>
      </c>
    </row>
    <row r="85" spans="1:11" s="56" customFormat="1" ht="18" hidden="1" customHeight="1">
      <c r="A85" s="52">
        <v>74</v>
      </c>
      <c r="B85" s="143" t="s">
        <v>88</v>
      </c>
      <c r="C85" s="53"/>
      <c r="D85" s="53" t="s">
        <v>18</v>
      </c>
      <c r="E85" s="53">
        <v>1</v>
      </c>
      <c r="F85" s="54">
        <v>229</v>
      </c>
      <c r="G85" s="54">
        <v>850</v>
      </c>
      <c r="H85" s="54">
        <f t="shared" si="48"/>
        <v>1079</v>
      </c>
      <c r="I85" s="54">
        <f t="shared" si="49"/>
        <v>229</v>
      </c>
      <c r="J85" s="54">
        <f t="shared" si="50"/>
        <v>850</v>
      </c>
      <c r="K85" s="55">
        <f t="shared" si="51"/>
        <v>1079</v>
      </c>
    </row>
    <row r="86" spans="1:11" s="56" customFormat="1" ht="16.899999999999999" hidden="1" customHeight="1">
      <c r="A86" s="52">
        <v>75</v>
      </c>
      <c r="B86" s="134" t="s">
        <v>89</v>
      </c>
      <c r="C86" s="53"/>
      <c r="D86" s="53" t="s">
        <v>18</v>
      </c>
      <c r="E86" s="53">
        <v>3</v>
      </c>
      <c r="F86" s="54">
        <v>1305</v>
      </c>
      <c r="G86" s="54">
        <v>850</v>
      </c>
      <c r="H86" s="54">
        <f t="shared" si="48"/>
        <v>2155</v>
      </c>
      <c r="I86" s="54">
        <f t="shared" si="49"/>
        <v>3915</v>
      </c>
      <c r="J86" s="54">
        <f t="shared" si="50"/>
        <v>2550</v>
      </c>
      <c r="K86" s="55">
        <f t="shared" si="51"/>
        <v>6465</v>
      </c>
    </row>
    <row r="87" spans="1:11" s="56" customFormat="1" ht="24" customHeight="1">
      <c r="A87" s="52">
        <v>76</v>
      </c>
      <c r="B87" s="133" t="s">
        <v>90</v>
      </c>
      <c r="C87" s="53"/>
      <c r="D87" s="53" t="s">
        <v>26</v>
      </c>
      <c r="E87" s="53">
        <v>3</v>
      </c>
      <c r="F87" s="54">
        <v>175</v>
      </c>
      <c r="G87" s="54">
        <v>1200</v>
      </c>
      <c r="H87" s="54">
        <f t="shared" si="48"/>
        <v>1375</v>
      </c>
      <c r="I87" s="54">
        <f t="shared" si="49"/>
        <v>525</v>
      </c>
      <c r="J87" s="54">
        <f t="shared" si="50"/>
        <v>3600</v>
      </c>
      <c r="K87" s="55">
        <f t="shared" si="51"/>
        <v>4125</v>
      </c>
    </row>
    <row r="88" spans="1:11" s="56" customFormat="1" ht="22.9" customHeight="1">
      <c r="A88" s="52">
        <v>77</v>
      </c>
      <c r="B88" s="133" t="s">
        <v>91</v>
      </c>
      <c r="C88" s="53"/>
      <c r="D88" s="53" t="s">
        <v>26</v>
      </c>
      <c r="E88" s="53">
        <v>40</v>
      </c>
      <c r="F88" s="54">
        <v>505</v>
      </c>
      <c r="G88" s="54">
        <v>1400</v>
      </c>
      <c r="H88" s="54">
        <f t="shared" ref="H88:H94" si="52">F88+G88</f>
        <v>1905</v>
      </c>
      <c r="I88" s="54">
        <f t="shared" ref="I88:I94" si="53">F88*E88</f>
        <v>20200</v>
      </c>
      <c r="J88" s="54">
        <f t="shared" ref="J88:J94" si="54">G88*E88</f>
        <v>56000</v>
      </c>
      <c r="K88" s="55">
        <f t="shared" ref="K88:K94" si="55">I88+J88</f>
        <v>76200</v>
      </c>
    </row>
    <row r="89" spans="1:11" s="56" customFormat="1" ht="12.75" hidden="1" customHeight="1">
      <c r="A89" s="52">
        <v>78</v>
      </c>
      <c r="B89" s="139" t="s">
        <v>143</v>
      </c>
      <c r="C89" s="153"/>
      <c r="D89" s="141" t="s">
        <v>27</v>
      </c>
      <c r="E89" s="141">
        <v>1</v>
      </c>
      <c r="F89" s="54">
        <v>20725</v>
      </c>
      <c r="G89" s="54">
        <v>20725</v>
      </c>
      <c r="H89" s="54">
        <f t="shared" si="52"/>
        <v>41450</v>
      </c>
      <c r="I89" s="54">
        <f t="shared" si="53"/>
        <v>20725</v>
      </c>
      <c r="J89" s="54">
        <f t="shared" si="54"/>
        <v>20725</v>
      </c>
      <c r="K89" s="55">
        <f t="shared" si="55"/>
        <v>41450</v>
      </c>
    </row>
    <row r="90" spans="1:11" s="56" customFormat="1" hidden="1">
      <c r="A90" s="52">
        <v>79</v>
      </c>
      <c r="B90" s="143" t="s">
        <v>144</v>
      </c>
      <c r="C90" s="140"/>
      <c r="D90" s="141" t="s">
        <v>145</v>
      </c>
      <c r="E90" s="141">
        <v>1</v>
      </c>
      <c r="F90" s="54">
        <v>12435</v>
      </c>
      <c r="G90" s="54">
        <v>0</v>
      </c>
      <c r="H90" s="54">
        <f t="shared" si="52"/>
        <v>12435</v>
      </c>
      <c r="I90" s="54">
        <f t="shared" si="53"/>
        <v>12435</v>
      </c>
      <c r="J90" s="54">
        <f t="shared" si="54"/>
        <v>0</v>
      </c>
      <c r="K90" s="55">
        <f t="shared" si="55"/>
        <v>12435</v>
      </c>
    </row>
    <row r="91" spans="1:11" s="56" customFormat="1" ht="22.9" hidden="1" customHeight="1">
      <c r="A91" s="52">
        <v>80</v>
      </c>
      <c r="B91" s="144" t="s">
        <v>92</v>
      </c>
      <c r="C91" s="53"/>
      <c r="D91" s="53"/>
      <c r="E91" s="53"/>
      <c r="F91" s="54">
        <v>0</v>
      </c>
      <c r="G91" s="54"/>
      <c r="H91" s="54"/>
      <c r="I91" s="54"/>
      <c r="J91" s="54"/>
      <c r="K91" s="55"/>
    </row>
    <row r="92" spans="1:11" s="56" customFormat="1" ht="14.45" hidden="1" customHeight="1">
      <c r="A92" s="52">
        <v>81</v>
      </c>
      <c r="B92" s="133" t="s">
        <v>93</v>
      </c>
      <c r="C92" s="53"/>
      <c r="D92" s="53" t="s">
        <v>18</v>
      </c>
      <c r="E92" s="53">
        <v>3</v>
      </c>
      <c r="F92" s="54">
        <v>5245</v>
      </c>
      <c r="G92" s="54">
        <v>4985</v>
      </c>
      <c r="H92" s="54">
        <f t="shared" si="52"/>
        <v>10230</v>
      </c>
      <c r="I92" s="54">
        <f t="shared" si="53"/>
        <v>15735</v>
      </c>
      <c r="J92" s="54">
        <f t="shared" si="54"/>
        <v>14955</v>
      </c>
      <c r="K92" s="55">
        <f t="shared" si="55"/>
        <v>30690</v>
      </c>
    </row>
    <row r="93" spans="1:11" s="56" customFormat="1" ht="18.600000000000001" hidden="1" customHeight="1">
      <c r="A93" s="52">
        <v>82</v>
      </c>
      <c r="B93" s="133" t="s">
        <v>85</v>
      </c>
      <c r="C93" s="53"/>
      <c r="D93" s="53" t="s">
        <v>18</v>
      </c>
      <c r="E93" s="53">
        <v>2</v>
      </c>
      <c r="F93" s="54">
        <v>241</v>
      </c>
      <c r="G93" s="54">
        <v>1250</v>
      </c>
      <c r="H93" s="54">
        <f t="shared" si="52"/>
        <v>1491</v>
      </c>
      <c r="I93" s="54">
        <f t="shared" si="53"/>
        <v>482</v>
      </c>
      <c r="J93" s="54">
        <f t="shared" si="54"/>
        <v>2500</v>
      </c>
      <c r="K93" s="55">
        <f t="shared" si="55"/>
        <v>2982</v>
      </c>
    </row>
    <row r="94" spans="1:11" s="56" customFormat="1" ht="18.600000000000001" hidden="1" customHeight="1">
      <c r="A94" s="52">
        <v>83</v>
      </c>
      <c r="B94" s="133" t="s">
        <v>146</v>
      </c>
      <c r="C94" s="53"/>
      <c r="D94" s="53" t="s">
        <v>18</v>
      </c>
      <c r="E94" s="53">
        <v>3</v>
      </c>
      <c r="F94" s="54">
        <v>39164</v>
      </c>
      <c r="G94" s="54">
        <v>5875</v>
      </c>
      <c r="H94" s="54">
        <f t="shared" si="52"/>
        <v>45039</v>
      </c>
      <c r="I94" s="54">
        <f t="shared" si="53"/>
        <v>117492</v>
      </c>
      <c r="J94" s="54">
        <f t="shared" si="54"/>
        <v>17625</v>
      </c>
      <c r="K94" s="55">
        <f t="shared" si="55"/>
        <v>135117</v>
      </c>
    </row>
    <row r="95" spans="1:11" s="56" customFormat="1" ht="18.600000000000001" customHeight="1">
      <c r="A95" s="52">
        <v>84</v>
      </c>
      <c r="B95" s="133" t="s">
        <v>91</v>
      </c>
      <c r="C95" s="53"/>
      <c r="D95" s="53" t="s">
        <v>26</v>
      </c>
      <c r="E95" s="53">
        <v>30</v>
      </c>
      <c r="F95" s="54">
        <v>175</v>
      </c>
      <c r="G95" s="54">
        <v>1200</v>
      </c>
      <c r="H95" s="54">
        <f t="shared" ref="H95:H105" si="56">F95+G95</f>
        <v>1375</v>
      </c>
      <c r="I95" s="54">
        <f t="shared" ref="I95:I105" si="57">F95*E95</f>
        <v>5250</v>
      </c>
      <c r="J95" s="54">
        <f t="shared" ref="J95:J105" si="58">G95*E95</f>
        <v>36000</v>
      </c>
      <c r="K95" s="55">
        <f t="shared" ref="K95:K105" si="59">I95+J95</f>
        <v>41250</v>
      </c>
    </row>
    <row r="96" spans="1:11" s="56" customFormat="1" ht="18.600000000000001" customHeight="1">
      <c r="A96" s="52">
        <v>85</v>
      </c>
      <c r="B96" s="133" t="s">
        <v>94</v>
      </c>
      <c r="C96" s="53"/>
      <c r="D96" s="53" t="s">
        <v>26</v>
      </c>
      <c r="E96" s="53">
        <v>28</v>
      </c>
      <c r="F96" s="54">
        <v>505</v>
      </c>
      <c r="G96" s="54">
        <v>1400</v>
      </c>
      <c r="H96" s="54">
        <f t="shared" si="56"/>
        <v>1905</v>
      </c>
      <c r="I96" s="54">
        <f t="shared" si="57"/>
        <v>14140</v>
      </c>
      <c r="J96" s="54">
        <f t="shared" si="58"/>
        <v>39200</v>
      </c>
      <c r="K96" s="55">
        <f t="shared" si="59"/>
        <v>53340</v>
      </c>
    </row>
    <row r="97" spans="1:11" s="56" customFormat="1" ht="12.75" hidden="1" customHeight="1">
      <c r="A97" s="52">
        <v>86</v>
      </c>
      <c r="B97" s="139" t="s">
        <v>143</v>
      </c>
      <c r="C97" s="153"/>
      <c r="D97" s="141" t="s">
        <v>27</v>
      </c>
      <c r="E97" s="141">
        <v>1</v>
      </c>
      <c r="F97" s="54">
        <v>19390</v>
      </c>
      <c r="G97" s="54">
        <v>19390</v>
      </c>
      <c r="H97" s="54">
        <f t="shared" si="56"/>
        <v>38780</v>
      </c>
      <c r="I97" s="54">
        <f t="shared" si="57"/>
        <v>19390</v>
      </c>
      <c r="J97" s="54">
        <f t="shared" si="58"/>
        <v>19390</v>
      </c>
      <c r="K97" s="55">
        <f t="shared" si="59"/>
        <v>38780</v>
      </c>
    </row>
    <row r="98" spans="1:11" s="56" customFormat="1" ht="29.25" hidden="1" customHeight="1">
      <c r="A98" s="52">
        <v>87</v>
      </c>
      <c r="B98" s="133" t="s">
        <v>95</v>
      </c>
      <c r="C98" s="53"/>
      <c r="D98" s="53" t="s">
        <v>42</v>
      </c>
      <c r="E98" s="53">
        <v>0.3</v>
      </c>
      <c r="F98" s="54">
        <v>136905</v>
      </c>
      <c r="G98" s="54">
        <v>47917</v>
      </c>
      <c r="H98" s="54">
        <f t="shared" si="56"/>
        <v>184822</v>
      </c>
      <c r="I98" s="54">
        <f t="shared" si="57"/>
        <v>41071.5</v>
      </c>
      <c r="J98" s="54">
        <f t="shared" si="58"/>
        <v>14375.1</v>
      </c>
      <c r="K98" s="55">
        <f t="shared" si="59"/>
        <v>55446.6</v>
      </c>
    </row>
    <row r="99" spans="1:11" s="56" customFormat="1" hidden="1">
      <c r="A99" s="52">
        <v>88</v>
      </c>
      <c r="B99" s="143" t="s">
        <v>144</v>
      </c>
      <c r="C99" s="140"/>
      <c r="D99" s="141" t="s">
        <v>145</v>
      </c>
      <c r="E99" s="141">
        <v>1</v>
      </c>
      <c r="F99" s="54">
        <v>11634</v>
      </c>
      <c r="G99" s="54">
        <v>0</v>
      </c>
      <c r="H99" s="54">
        <f t="shared" si="56"/>
        <v>11634</v>
      </c>
      <c r="I99" s="54">
        <f t="shared" si="57"/>
        <v>11634</v>
      </c>
      <c r="J99" s="54">
        <f t="shared" si="58"/>
        <v>0</v>
      </c>
      <c r="K99" s="55">
        <f t="shared" si="59"/>
        <v>11634</v>
      </c>
    </row>
    <row r="100" spans="1:11" s="56" customFormat="1" ht="18.600000000000001" hidden="1" customHeight="1">
      <c r="A100" s="52">
        <v>89</v>
      </c>
      <c r="B100" s="144" t="s">
        <v>96</v>
      </c>
      <c r="C100" s="53"/>
      <c r="D100" s="53"/>
      <c r="E100" s="53"/>
      <c r="F100" s="54"/>
      <c r="G100" s="54"/>
      <c r="H100" s="54"/>
      <c r="I100" s="54"/>
      <c r="J100" s="54"/>
      <c r="K100" s="55"/>
    </row>
    <row r="101" spans="1:11" s="56" customFormat="1" ht="42.6" hidden="1" customHeight="1">
      <c r="A101" s="52">
        <v>90</v>
      </c>
      <c r="B101" s="133" t="s">
        <v>97</v>
      </c>
      <c r="C101" s="53"/>
      <c r="D101" s="53" t="s">
        <v>18</v>
      </c>
      <c r="E101" s="53">
        <v>2</v>
      </c>
      <c r="F101" s="54">
        <v>79498</v>
      </c>
      <c r="G101" s="54">
        <v>34184</v>
      </c>
      <c r="H101" s="54">
        <f t="shared" si="56"/>
        <v>113682</v>
      </c>
      <c r="I101" s="54">
        <f t="shared" si="57"/>
        <v>158996</v>
      </c>
      <c r="J101" s="54">
        <f t="shared" si="58"/>
        <v>68368</v>
      </c>
      <c r="K101" s="55">
        <f t="shared" si="59"/>
        <v>227364</v>
      </c>
    </row>
    <row r="102" spans="1:11" s="56" customFormat="1" ht="54" hidden="1" customHeight="1">
      <c r="A102" s="52">
        <v>91</v>
      </c>
      <c r="B102" s="133" t="s">
        <v>98</v>
      </c>
      <c r="C102" s="53" t="s">
        <v>149</v>
      </c>
      <c r="D102" s="53" t="s">
        <v>18</v>
      </c>
      <c r="E102" s="53">
        <v>2</v>
      </c>
      <c r="F102" s="54">
        <v>14128</v>
      </c>
      <c r="G102" s="54">
        <v>6075</v>
      </c>
      <c r="H102" s="54">
        <f t="shared" si="56"/>
        <v>20203</v>
      </c>
      <c r="I102" s="54">
        <f t="shared" si="57"/>
        <v>28256</v>
      </c>
      <c r="J102" s="54">
        <f t="shared" si="58"/>
        <v>12150</v>
      </c>
      <c r="K102" s="55">
        <f t="shared" si="59"/>
        <v>40406</v>
      </c>
    </row>
    <row r="103" spans="1:11" s="56" customFormat="1" ht="27" hidden="1" customHeight="1">
      <c r="A103" s="52">
        <v>92</v>
      </c>
      <c r="B103" s="133" t="s">
        <v>99</v>
      </c>
      <c r="C103" s="53"/>
      <c r="D103" s="53" t="s">
        <v>18</v>
      </c>
      <c r="E103" s="53">
        <v>2</v>
      </c>
      <c r="F103" s="54">
        <v>9390</v>
      </c>
      <c r="G103" s="54">
        <v>4038</v>
      </c>
      <c r="H103" s="54">
        <f t="shared" si="56"/>
        <v>13428</v>
      </c>
      <c r="I103" s="54">
        <f t="shared" si="57"/>
        <v>18780</v>
      </c>
      <c r="J103" s="54">
        <f t="shared" si="58"/>
        <v>8076</v>
      </c>
      <c r="K103" s="55">
        <f t="shared" si="59"/>
        <v>26856</v>
      </c>
    </row>
    <row r="104" spans="1:11" s="56" customFormat="1" ht="29.25" hidden="1" customHeight="1">
      <c r="A104" s="52">
        <v>93</v>
      </c>
      <c r="B104" s="133" t="s">
        <v>100</v>
      </c>
      <c r="C104" s="53"/>
      <c r="D104" s="53" t="s">
        <v>18</v>
      </c>
      <c r="E104" s="53">
        <v>2</v>
      </c>
      <c r="F104" s="54">
        <v>7512</v>
      </c>
      <c r="G104" s="54">
        <v>3230</v>
      </c>
      <c r="H104" s="54">
        <f t="shared" si="56"/>
        <v>10742</v>
      </c>
      <c r="I104" s="54">
        <f t="shared" si="57"/>
        <v>15024</v>
      </c>
      <c r="J104" s="54">
        <f t="shared" si="58"/>
        <v>6460</v>
      </c>
      <c r="K104" s="55">
        <f t="shared" si="59"/>
        <v>21484</v>
      </c>
    </row>
    <row r="105" spans="1:11" s="56" customFormat="1" ht="14.45" hidden="1" customHeight="1">
      <c r="A105" s="52">
        <v>94</v>
      </c>
      <c r="B105" s="133" t="s">
        <v>34</v>
      </c>
      <c r="C105" s="53"/>
      <c r="D105" s="53" t="s">
        <v>18</v>
      </c>
      <c r="E105" s="53">
        <v>2</v>
      </c>
      <c r="F105" s="147">
        <v>1825</v>
      </c>
      <c r="G105" s="147">
        <v>1250</v>
      </c>
      <c r="H105" s="147">
        <f t="shared" si="56"/>
        <v>3075</v>
      </c>
      <c r="I105" s="147">
        <f t="shared" si="57"/>
        <v>3650</v>
      </c>
      <c r="J105" s="147">
        <f t="shared" si="58"/>
        <v>2500</v>
      </c>
      <c r="K105" s="148">
        <f t="shared" si="59"/>
        <v>6150</v>
      </c>
    </row>
    <row r="106" spans="1:11" s="56" customFormat="1" ht="18.600000000000001" hidden="1" customHeight="1">
      <c r="A106" s="52">
        <v>95</v>
      </c>
      <c r="B106" s="133" t="s">
        <v>101</v>
      </c>
      <c r="C106" s="53"/>
      <c r="D106" s="53" t="s">
        <v>18</v>
      </c>
      <c r="E106" s="53">
        <v>5</v>
      </c>
      <c r="F106" s="54">
        <v>2137</v>
      </c>
      <c r="G106" s="54">
        <v>2250</v>
      </c>
      <c r="H106" s="54">
        <f t="shared" ref="H106:H109" si="60">F106+G106</f>
        <v>4387</v>
      </c>
      <c r="I106" s="54">
        <f t="shared" ref="I106:I109" si="61">F106*E106</f>
        <v>10685</v>
      </c>
      <c r="J106" s="54">
        <f t="shared" ref="J106:J109" si="62">G106*E106</f>
        <v>11250</v>
      </c>
      <c r="K106" s="55">
        <f t="shared" ref="K106:K109" si="63">I106+J106</f>
        <v>21935</v>
      </c>
    </row>
    <row r="107" spans="1:11" s="56" customFormat="1" ht="18.600000000000001" hidden="1" customHeight="1">
      <c r="A107" s="52">
        <v>96</v>
      </c>
      <c r="B107" s="133" t="s">
        <v>102</v>
      </c>
      <c r="C107" s="53"/>
      <c r="D107" s="53" t="s">
        <v>18</v>
      </c>
      <c r="E107" s="53">
        <v>1</v>
      </c>
      <c r="F107" s="54">
        <v>851</v>
      </c>
      <c r="G107" s="54">
        <v>1250</v>
      </c>
      <c r="H107" s="54">
        <f t="shared" si="60"/>
        <v>2101</v>
      </c>
      <c r="I107" s="54">
        <f t="shared" si="61"/>
        <v>851</v>
      </c>
      <c r="J107" s="54">
        <f t="shared" si="62"/>
        <v>1250</v>
      </c>
      <c r="K107" s="55">
        <f t="shared" si="63"/>
        <v>2101</v>
      </c>
    </row>
    <row r="108" spans="1:11" s="56" customFormat="1" ht="13.5" hidden="1" customHeight="1">
      <c r="A108" s="52">
        <v>97</v>
      </c>
      <c r="B108" s="133" t="s">
        <v>103</v>
      </c>
      <c r="C108" s="53"/>
      <c r="D108" s="53" t="s">
        <v>42</v>
      </c>
      <c r="E108" s="53">
        <v>2.4E-2</v>
      </c>
      <c r="F108" s="54">
        <v>142500</v>
      </c>
      <c r="G108" s="54">
        <v>49875</v>
      </c>
      <c r="H108" s="54">
        <f t="shared" si="60"/>
        <v>192375</v>
      </c>
      <c r="I108" s="54">
        <f t="shared" si="61"/>
        <v>3420</v>
      </c>
      <c r="J108" s="54">
        <f t="shared" si="62"/>
        <v>1197</v>
      </c>
      <c r="K108" s="55">
        <f t="shared" si="63"/>
        <v>4617</v>
      </c>
    </row>
    <row r="109" spans="1:11" s="56" customFormat="1" hidden="1">
      <c r="A109" s="52">
        <v>98</v>
      </c>
      <c r="B109" s="143" t="s">
        <v>144</v>
      </c>
      <c r="C109" s="140"/>
      <c r="D109" s="141" t="s">
        <v>145</v>
      </c>
      <c r="E109" s="141">
        <v>1</v>
      </c>
      <c r="F109" s="54">
        <v>26136</v>
      </c>
      <c r="G109" s="54">
        <v>0</v>
      </c>
      <c r="H109" s="54">
        <f t="shared" si="60"/>
        <v>26136</v>
      </c>
      <c r="I109" s="54">
        <f t="shared" si="61"/>
        <v>26136</v>
      </c>
      <c r="J109" s="54">
        <f t="shared" si="62"/>
        <v>0</v>
      </c>
      <c r="K109" s="55">
        <f t="shared" si="63"/>
        <v>26136</v>
      </c>
    </row>
    <row r="110" spans="1:11" s="56" customFormat="1" ht="33" customHeight="1">
      <c r="A110" s="52">
        <v>99</v>
      </c>
      <c r="B110" s="133" t="s">
        <v>104</v>
      </c>
      <c r="C110" s="53"/>
      <c r="D110" s="53" t="s">
        <v>26</v>
      </c>
      <c r="E110" s="53">
        <v>20</v>
      </c>
      <c r="F110" s="54">
        <v>363</v>
      </c>
      <c r="G110" s="54">
        <v>1050</v>
      </c>
      <c r="H110" s="54">
        <f t="shared" ref="H110:H130" si="64">F110+G110</f>
        <v>1413</v>
      </c>
      <c r="I110" s="54">
        <f t="shared" ref="I110:I130" si="65">F110*E110</f>
        <v>7260</v>
      </c>
      <c r="J110" s="54">
        <f t="shared" ref="J110:J130" si="66">G110*E110</f>
        <v>21000</v>
      </c>
      <c r="K110" s="55">
        <f t="shared" ref="K110:K130" si="67">I110+J110</f>
        <v>28260</v>
      </c>
    </row>
    <row r="111" spans="1:11" s="56" customFormat="1" ht="28.9" customHeight="1">
      <c r="A111" s="52">
        <v>100</v>
      </c>
      <c r="B111" s="133" t="s">
        <v>123</v>
      </c>
      <c r="C111" s="53"/>
      <c r="D111" s="53" t="s">
        <v>26</v>
      </c>
      <c r="E111" s="53">
        <v>60</v>
      </c>
      <c r="F111" s="54">
        <v>363</v>
      </c>
      <c r="G111" s="54">
        <v>2050</v>
      </c>
      <c r="H111" s="54">
        <f t="shared" si="64"/>
        <v>2413</v>
      </c>
      <c r="I111" s="54">
        <f t="shared" si="65"/>
        <v>21780</v>
      </c>
      <c r="J111" s="54">
        <f t="shared" si="66"/>
        <v>123000</v>
      </c>
      <c r="K111" s="55">
        <f t="shared" si="67"/>
        <v>144780</v>
      </c>
    </row>
    <row r="112" spans="1:11" s="56" customFormat="1" hidden="1">
      <c r="A112" s="52">
        <v>101</v>
      </c>
      <c r="B112" s="139" t="s">
        <v>128</v>
      </c>
      <c r="C112" s="140"/>
      <c r="D112" s="141" t="s">
        <v>21</v>
      </c>
      <c r="E112" s="141">
        <v>1</v>
      </c>
      <c r="F112" s="54">
        <v>5808</v>
      </c>
      <c r="G112" s="54">
        <v>4646.4000000000005</v>
      </c>
      <c r="H112" s="54">
        <f t="shared" si="64"/>
        <v>10454.400000000001</v>
      </c>
      <c r="I112" s="54">
        <f t="shared" si="65"/>
        <v>5808</v>
      </c>
      <c r="J112" s="54">
        <f t="shared" si="66"/>
        <v>4646.4000000000005</v>
      </c>
      <c r="K112" s="55">
        <f t="shared" si="67"/>
        <v>10454.400000000001</v>
      </c>
    </row>
    <row r="113" spans="1:11" s="56" customFormat="1" ht="25.9" hidden="1" customHeight="1">
      <c r="A113" s="52">
        <v>102</v>
      </c>
      <c r="B113" s="133" t="s">
        <v>105</v>
      </c>
      <c r="C113" s="53"/>
      <c r="D113" s="53" t="s">
        <v>42</v>
      </c>
      <c r="E113" s="53">
        <v>0.27</v>
      </c>
      <c r="F113" s="54">
        <v>136905</v>
      </c>
      <c r="G113" s="54">
        <v>47917</v>
      </c>
      <c r="H113" s="54">
        <f t="shared" si="64"/>
        <v>184822</v>
      </c>
      <c r="I113" s="54">
        <f t="shared" si="65"/>
        <v>36964.350000000006</v>
      </c>
      <c r="J113" s="54">
        <f t="shared" si="66"/>
        <v>12937.59</v>
      </c>
      <c r="K113" s="55">
        <f t="shared" si="67"/>
        <v>49901.94</v>
      </c>
    </row>
    <row r="114" spans="1:11" s="56" customFormat="1" ht="16.5" hidden="1" customHeight="1">
      <c r="A114" s="52">
        <v>103</v>
      </c>
      <c r="B114" s="144" t="s">
        <v>106</v>
      </c>
      <c r="C114" s="53"/>
      <c r="D114" s="53"/>
      <c r="E114" s="53"/>
      <c r="F114" s="54"/>
      <c r="G114" s="54"/>
      <c r="H114" s="54"/>
      <c r="I114" s="54"/>
      <c r="J114" s="54"/>
      <c r="K114" s="55"/>
    </row>
    <row r="115" spans="1:11" s="56" customFormat="1" ht="28.15" hidden="1" customHeight="1">
      <c r="A115" s="52">
        <v>104</v>
      </c>
      <c r="B115" s="133" t="s">
        <v>93</v>
      </c>
      <c r="C115" s="53"/>
      <c r="D115" s="53" t="s">
        <v>18</v>
      </c>
      <c r="E115" s="53">
        <v>2</v>
      </c>
      <c r="F115" s="54">
        <v>5245</v>
      </c>
      <c r="G115" s="54">
        <v>4985</v>
      </c>
      <c r="H115" s="54">
        <f t="shared" ref="H115" si="68">F115+G115</f>
        <v>10230</v>
      </c>
      <c r="I115" s="54">
        <f t="shared" ref="I115" si="69">F115*E115</f>
        <v>10490</v>
      </c>
      <c r="J115" s="54">
        <f t="shared" ref="J115" si="70">G115*E115</f>
        <v>9970</v>
      </c>
      <c r="K115" s="55">
        <f t="shared" ref="K115" si="71">I115+J115</f>
        <v>20460</v>
      </c>
    </row>
    <row r="116" spans="1:11" s="56" customFormat="1" ht="39" customHeight="1">
      <c r="A116" s="52">
        <v>105</v>
      </c>
      <c r="B116" s="133" t="s">
        <v>107</v>
      </c>
      <c r="C116" s="53"/>
      <c r="D116" s="53" t="s">
        <v>26</v>
      </c>
      <c r="E116" s="53">
        <v>15</v>
      </c>
      <c r="F116" s="54">
        <v>19263</v>
      </c>
      <c r="G116" s="54">
        <v>9668</v>
      </c>
      <c r="H116" s="54">
        <f t="shared" ref="H116:H117" si="72">F116+G116</f>
        <v>28931</v>
      </c>
      <c r="I116" s="54">
        <f t="shared" ref="I116:I117" si="73">F116*E116</f>
        <v>288945</v>
      </c>
      <c r="J116" s="54">
        <f t="shared" ref="J116:J117" si="74">G116*E116</f>
        <v>145020</v>
      </c>
      <c r="K116" s="55">
        <f t="shared" ref="K116:K117" si="75">I116+J116</f>
        <v>433965</v>
      </c>
    </row>
    <row r="117" spans="1:11" s="56" customFormat="1" ht="15.75" hidden="1" customHeight="1">
      <c r="A117" s="52">
        <v>106</v>
      </c>
      <c r="B117" s="139" t="s">
        <v>137</v>
      </c>
      <c r="C117" s="140"/>
      <c r="D117" s="141" t="s">
        <v>21</v>
      </c>
      <c r="E117" s="141">
        <v>1</v>
      </c>
      <c r="F117" s="54">
        <v>34673.4</v>
      </c>
      <c r="G117" s="54">
        <v>27738.720000000001</v>
      </c>
      <c r="H117" s="54">
        <f t="shared" si="72"/>
        <v>62412.12</v>
      </c>
      <c r="I117" s="54">
        <f t="shared" si="73"/>
        <v>34673.4</v>
      </c>
      <c r="J117" s="54">
        <f t="shared" si="74"/>
        <v>27738.720000000001</v>
      </c>
      <c r="K117" s="55">
        <f t="shared" si="75"/>
        <v>62412.12</v>
      </c>
    </row>
    <row r="118" spans="1:11" s="56" customFormat="1" ht="15.6" hidden="1" customHeight="1">
      <c r="A118" s="52">
        <v>107</v>
      </c>
      <c r="B118" s="139" t="s">
        <v>136</v>
      </c>
      <c r="C118" s="140"/>
      <c r="D118" s="141" t="s">
        <v>135</v>
      </c>
      <c r="E118" s="141">
        <v>1</v>
      </c>
      <c r="F118" s="54">
        <v>26005</v>
      </c>
      <c r="G118" s="54">
        <v>0</v>
      </c>
      <c r="H118" s="54">
        <f>F118+G118</f>
        <v>26005</v>
      </c>
      <c r="I118" s="54">
        <f>F118*E118</f>
        <v>26005</v>
      </c>
      <c r="J118" s="54">
        <f>G118*E118</f>
        <v>0</v>
      </c>
      <c r="K118" s="55">
        <f>I118+J118</f>
        <v>26005</v>
      </c>
    </row>
    <row r="119" spans="1:11" s="56" customFormat="1" ht="16.899999999999999" hidden="1" customHeight="1">
      <c r="A119" s="52">
        <v>108</v>
      </c>
      <c r="B119" s="144" t="s">
        <v>108</v>
      </c>
      <c r="C119" s="53"/>
      <c r="D119" s="53"/>
      <c r="E119" s="53"/>
      <c r="F119" s="54">
        <v>0</v>
      </c>
      <c r="G119" s="54"/>
      <c r="H119" s="54"/>
      <c r="I119" s="54"/>
      <c r="J119" s="54"/>
      <c r="K119" s="55"/>
    </row>
    <row r="120" spans="1:11" s="56" customFormat="1" ht="44.45" hidden="1" customHeight="1">
      <c r="A120" s="52">
        <v>109</v>
      </c>
      <c r="B120" s="133" t="s">
        <v>109</v>
      </c>
      <c r="C120" s="53"/>
      <c r="D120" s="53" t="s">
        <v>18</v>
      </c>
      <c r="E120" s="53">
        <v>2</v>
      </c>
      <c r="F120" s="54">
        <v>386357</v>
      </c>
      <c r="G120" s="54">
        <v>57954</v>
      </c>
      <c r="H120" s="54">
        <f t="shared" si="64"/>
        <v>444311</v>
      </c>
      <c r="I120" s="54">
        <f t="shared" si="65"/>
        <v>772714</v>
      </c>
      <c r="J120" s="54">
        <f t="shared" si="66"/>
        <v>115908</v>
      </c>
      <c r="K120" s="55">
        <f t="shared" si="67"/>
        <v>888622</v>
      </c>
    </row>
    <row r="121" spans="1:11" s="56" customFormat="1" ht="44.45" hidden="1" customHeight="1">
      <c r="A121" s="52">
        <v>110</v>
      </c>
      <c r="B121" s="133" t="s">
        <v>109</v>
      </c>
      <c r="C121" s="53"/>
      <c r="D121" s="53" t="s">
        <v>18</v>
      </c>
      <c r="E121" s="53">
        <v>1</v>
      </c>
      <c r="F121" s="54">
        <v>386357</v>
      </c>
      <c r="G121" s="54">
        <v>0</v>
      </c>
      <c r="H121" s="54">
        <f t="shared" ref="H121" si="76">F121+G121</f>
        <v>386357</v>
      </c>
      <c r="I121" s="54">
        <f t="shared" ref="I121" si="77">F121*E121</f>
        <v>386357</v>
      </c>
      <c r="J121" s="54">
        <f t="shared" ref="J121" si="78">G121*E121</f>
        <v>0</v>
      </c>
      <c r="K121" s="55">
        <f t="shared" ref="K121" si="79">I121+J121</f>
        <v>386357</v>
      </c>
    </row>
    <row r="122" spans="1:11" s="56" customFormat="1" ht="39.6" hidden="1" customHeight="1">
      <c r="A122" s="52">
        <v>111</v>
      </c>
      <c r="B122" s="133" t="s">
        <v>110</v>
      </c>
      <c r="C122" s="53"/>
      <c r="D122" s="53" t="s">
        <v>18</v>
      </c>
      <c r="E122" s="53">
        <v>2</v>
      </c>
      <c r="F122" s="54">
        <v>21033</v>
      </c>
      <c r="G122" s="54">
        <v>9044</v>
      </c>
      <c r="H122" s="54">
        <f t="shared" si="64"/>
        <v>30077</v>
      </c>
      <c r="I122" s="54">
        <f t="shared" si="65"/>
        <v>42066</v>
      </c>
      <c r="J122" s="54">
        <f t="shared" si="66"/>
        <v>18088</v>
      </c>
      <c r="K122" s="55">
        <f t="shared" si="67"/>
        <v>60154</v>
      </c>
    </row>
    <row r="123" spans="1:11" s="56" customFormat="1" ht="80.25" hidden="1" customHeight="1">
      <c r="A123" s="52">
        <v>112</v>
      </c>
      <c r="B123" s="133" t="s">
        <v>112</v>
      </c>
      <c r="C123" s="53" t="s">
        <v>148</v>
      </c>
      <c r="D123" s="53" t="s">
        <v>18</v>
      </c>
      <c r="E123" s="53">
        <v>2</v>
      </c>
      <c r="F123" s="54">
        <v>66821</v>
      </c>
      <c r="G123" s="54">
        <v>12696</v>
      </c>
      <c r="H123" s="54">
        <f t="shared" si="64"/>
        <v>79517</v>
      </c>
      <c r="I123" s="54">
        <f t="shared" si="65"/>
        <v>133642</v>
      </c>
      <c r="J123" s="54">
        <f t="shared" si="66"/>
        <v>25392</v>
      </c>
      <c r="K123" s="55">
        <f t="shared" si="67"/>
        <v>159034</v>
      </c>
    </row>
    <row r="124" spans="1:11" s="56" customFormat="1" ht="25.5" hidden="1" customHeight="1">
      <c r="A124" s="52">
        <v>113</v>
      </c>
      <c r="B124" s="133" t="s">
        <v>111</v>
      </c>
      <c r="C124" s="53"/>
      <c r="D124" s="53" t="s">
        <v>18</v>
      </c>
      <c r="E124" s="53">
        <v>1</v>
      </c>
      <c r="F124" s="54">
        <v>5588</v>
      </c>
      <c r="G124" s="54">
        <v>2403</v>
      </c>
      <c r="H124" s="54">
        <f t="shared" si="64"/>
        <v>7991</v>
      </c>
      <c r="I124" s="54">
        <f t="shared" si="65"/>
        <v>5588</v>
      </c>
      <c r="J124" s="54">
        <f t="shared" si="66"/>
        <v>2403</v>
      </c>
      <c r="K124" s="55">
        <f t="shared" si="67"/>
        <v>7991</v>
      </c>
    </row>
    <row r="125" spans="1:11" s="56" customFormat="1" ht="30.6" hidden="1" customHeight="1">
      <c r="A125" s="52">
        <v>114</v>
      </c>
      <c r="B125" s="133" t="s">
        <v>113</v>
      </c>
      <c r="C125" s="53"/>
      <c r="D125" s="53" t="s">
        <v>18</v>
      </c>
      <c r="E125" s="53">
        <v>2</v>
      </c>
      <c r="F125" s="54">
        <v>7574</v>
      </c>
      <c r="G125" s="54">
        <v>3257</v>
      </c>
      <c r="H125" s="54">
        <f t="shared" si="64"/>
        <v>10831</v>
      </c>
      <c r="I125" s="54">
        <f t="shared" si="65"/>
        <v>15148</v>
      </c>
      <c r="J125" s="54">
        <f t="shared" si="66"/>
        <v>6514</v>
      </c>
      <c r="K125" s="55">
        <f t="shared" si="67"/>
        <v>21662</v>
      </c>
    </row>
    <row r="126" spans="1:11" s="56" customFormat="1" ht="14.45" hidden="1" customHeight="1">
      <c r="A126" s="52">
        <v>115</v>
      </c>
      <c r="B126" s="133" t="s">
        <v>114</v>
      </c>
      <c r="C126" s="53"/>
      <c r="D126" s="53" t="s">
        <v>18</v>
      </c>
      <c r="E126" s="53">
        <v>2</v>
      </c>
      <c r="F126" s="54">
        <v>531</v>
      </c>
      <c r="G126" s="54">
        <v>650</v>
      </c>
      <c r="H126" s="54">
        <f t="shared" si="64"/>
        <v>1181</v>
      </c>
      <c r="I126" s="54">
        <f t="shared" si="65"/>
        <v>1062</v>
      </c>
      <c r="J126" s="54">
        <f t="shared" si="66"/>
        <v>1300</v>
      </c>
      <c r="K126" s="55">
        <f t="shared" si="67"/>
        <v>2362</v>
      </c>
    </row>
    <row r="127" spans="1:11" s="56" customFormat="1" ht="28.15" hidden="1" customHeight="1">
      <c r="A127" s="52">
        <v>116</v>
      </c>
      <c r="B127" s="133" t="s">
        <v>115</v>
      </c>
      <c r="C127" s="53"/>
      <c r="D127" s="53" t="s">
        <v>18</v>
      </c>
      <c r="E127" s="53">
        <v>2</v>
      </c>
      <c r="F127" s="54">
        <v>33</v>
      </c>
      <c r="G127" s="54">
        <v>150</v>
      </c>
      <c r="H127" s="54">
        <f t="shared" si="64"/>
        <v>183</v>
      </c>
      <c r="I127" s="54">
        <f t="shared" si="65"/>
        <v>66</v>
      </c>
      <c r="J127" s="54">
        <f t="shared" si="66"/>
        <v>300</v>
      </c>
      <c r="K127" s="55">
        <f t="shared" si="67"/>
        <v>366</v>
      </c>
    </row>
    <row r="128" spans="1:11" s="56" customFormat="1" ht="39.6" customHeight="1">
      <c r="A128" s="52">
        <v>117</v>
      </c>
      <c r="B128" s="133" t="s">
        <v>124</v>
      </c>
      <c r="C128" s="53"/>
      <c r="D128" s="53" t="s">
        <v>18</v>
      </c>
      <c r="E128" s="53">
        <v>1</v>
      </c>
      <c r="F128" s="54">
        <v>6954</v>
      </c>
      <c r="G128" s="54">
        <v>4129</v>
      </c>
      <c r="H128" s="54">
        <f t="shared" si="64"/>
        <v>11083</v>
      </c>
      <c r="I128" s="54">
        <f t="shared" si="65"/>
        <v>6954</v>
      </c>
      <c r="J128" s="54">
        <f t="shared" si="66"/>
        <v>4129</v>
      </c>
      <c r="K128" s="55">
        <f t="shared" si="67"/>
        <v>11083</v>
      </c>
    </row>
    <row r="129" spans="1:11" s="56" customFormat="1" ht="40.15" customHeight="1">
      <c r="A129" s="52">
        <v>118</v>
      </c>
      <c r="B129" s="133" t="s">
        <v>125</v>
      </c>
      <c r="C129" s="53"/>
      <c r="D129" s="53" t="s">
        <v>26</v>
      </c>
      <c r="E129" s="53">
        <v>47</v>
      </c>
      <c r="F129" s="54">
        <v>16113</v>
      </c>
      <c r="G129" s="54">
        <v>8251</v>
      </c>
      <c r="H129" s="54">
        <f t="shared" si="64"/>
        <v>24364</v>
      </c>
      <c r="I129" s="54">
        <f t="shared" si="65"/>
        <v>757311</v>
      </c>
      <c r="J129" s="54">
        <f t="shared" si="66"/>
        <v>387797</v>
      </c>
      <c r="K129" s="55">
        <f t="shared" si="67"/>
        <v>1145108</v>
      </c>
    </row>
    <row r="130" spans="1:11" s="56" customFormat="1" ht="15.75" hidden="1" customHeight="1">
      <c r="A130" s="52">
        <v>119</v>
      </c>
      <c r="B130" s="139" t="s">
        <v>137</v>
      </c>
      <c r="C130" s="140"/>
      <c r="D130" s="141" t="s">
        <v>21</v>
      </c>
      <c r="E130" s="141">
        <v>1</v>
      </c>
      <c r="F130" s="54">
        <v>91711.8</v>
      </c>
      <c r="G130" s="54">
        <v>73369.440000000002</v>
      </c>
      <c r="H130" s="54">
        <f t="shared" si="64"/>
        <v>165081.24</v>
      </c>
      <c r="I130" s="54">
        <f t="shared" si="65"/>
        <v>91711.8</v>
      </c>
      <c r="J130" s="54">
        <f t="shared" si="66"/>
        <v>73369.440000000002</v>
      </c>
      <c r="K130" s="55">
        <f t="shared" si="67"/>
        <v>165081.24</v>
      </c>
    </row>
    <row r="131" spans="1:11" s="56" customFormat="1" ht="15.6" hidden="1" customHeight="1">
      <c r="A131" s="52">
        <v>120</v>
      </c>
      <c r="B131" s="139" t="s">
        <v>136</v>
      </c>
      <c r="C131" s="140"/>
      <c r="D131" s="141" t="s">
        <v>135</v>
      </c>
      <c r="E131" s="141">
        <v>1</v>
      </c>
      <c r="F131" s="54">
        <v>68784</v>
      </c>
      <c r="G131" s="54">
        <v>0</v>
      </c>
      <c r="H131" s="54">
        <f>F131+G131</f>
        <v>68784</v>
      </c>
      <c r="I131" s="54">
        <f>F131*E131</f>
        <v>68784</v>
      </c>
      <c r="J131" s="54">
        <f>G131*E131</f>
        <v>0</v>
      </c>
      <c r="K131" s="55">
        <f>I131+J131</f>
        <v>68784</v>
      </c>
    </row>
    <row r="132" spans="1:11" s="56" customFormat="1" ht="13.9" hidden="1" customHeight="1">
      <c r="A132" s="52">
        <v>121</v>
      </c>
      <c r="B132" s="144" t="s">
        <v>116</v>
      </c>
      <c r="C132" s="53"/>
      <c r="D132" s="53"/>
      <c r="E132" s="53"/>
      <c r="F132" s="54"/>
      <c r="G132" s="54"/>
      <c r="H132" s="54"/>
      <c r="I132" s="54"/>
      <c r="J132" s="54"/>
      <c r="K132" s="55"/>
    </row>
    <row r="133" spans="1:11" s="56" customFormat="1" ht="14.45" customHeight="1">
      <c r="A133" s="52">
        <v>122</v>
      </c>
      <c r="B133" s="133" t="s">
        <v>117</v>
      </c>
      <c r="C133" s="53"/>
      <c r="D133" s="53" t="s">
        <v>26</v>
      </c>
      <c r="E133" s="53">
        <v>4</v>
      </c>
      <c r="F133" s="54">
        <v>86</v>
      </c>
      <c r="G133" s="54">
        <v>650</v>
      </c>
      <c r="H133" s="54">
        <f t="shared" ref="H133:H137" si="80">F133+G133</f>
        <v>736</v>
      </c>
      <c r="I133" s="54">
        <f t="shared" ref="I133:I137" si="81">F133*E133</f>
        <v>344</v>
      </c>
      <c r="J133" s="54">
        <f t="shared" ref="J133:J137" si="82">G133*E133</f>
        <v>2600</v>
      </c>
      <c r="K133" s="55">
        <f t="shared" ref="K133:K137" si="83">I133+J133</f>
        <v>2944</v>
      </c>
    </row>
    <row r="134" spans="1:11" s="56" customFormat="1" ht="14.45" customHeight="1">
      <c r="A134" s="52">
        <v>123</v>
      </c>
      <c r="B134" s="133" t="s">
        <v>118</v>
      </c>
      <c r="C134" s="53"/>
      <c r="D134" s="53" t="s">
        <v>26</v>
      </c>
      <c r="E134" s="53">
        <v>24</v>
      </c>
      <c r="F134" s="54">
        <v>129</v>
      </c>
      <c r="G134" s="54">
        <v>750</v>
      </c>
      <c r="H134" s="54">
        <f t="shared" si="80"/>
        <v>879</v>
      </c>
      <c r="I134" s="54">
        <f t="shared" si="81"/>
        <v>3096</v>
      </c>
      <c r="J134" s="54">
        <f t="shared" si="82"/>
        <v>18000</v>
      </c>
      <c r="K134" s="55">
        <f t="shared" si="83"/>
        <v>21096</v>
      </c>
    </row>
    <row r="135" spans="1:11" s="56" customFormat="1" ht="28.15" customHeight="1">
      <c r="A135" s="52">
        <v>124</v>
      </c>
      <c r="B135" s="133" t="s">
        <v>119</v>
      </c>
      <c r="C135" s="53"/>
      <c r="D135" s="53" t="s">
        <v>26</v>
      </c>
      <c r="E135" s="53">
        <v>13</v>
      </c>
      <c r="F135" s="54">
        <v>129</v>
      </c>
      <c r="G135" s="54">
        <v>1450</v>
      </c>
      <c r="H135" s="54">
        <f t="shared" si="80"/>
        <v>1579</v>
      </c>
      <c r="I135" s="54">
        <f t="shared" si="81"/>
        <v>1677</v>
      </c>
      <c r="J135" s="54">
        <f t="shared" si="82"/>
        <v>18850</v>
      </c>
      <c r="K135" s="55">
        <f t="shared" si="83"/>
        <v>20527</v>
      </c>
    </row>
    <row r="136" spans="1:11" s="56" customFormat="1" ht="16.149999999999999" customHeight="1">
      <c r="A136" s="52">
        <v>125</v>
      </c>
      <c r="B136" s="133" t="s">
        <v>120</v>
      </c>
      <c r="C136" s="53"/>
      <c r="D136" s="53" t="s">
        <v>26</v>
      </c>
      <c r="E136" s="53">
        <v>28</v>
      </c>
      <c r="F136" s="54">
        <v>334</v>
      </c>
      <c r="G136" s="54">
        <v>850</v>
      </c>
      <c r="H136" s="54">
        <f t="shared" si="80"/>
        <v>1184</v>
      </c>
      <c r="I136" s="54">
        <f t="shared" si="81"/>
        <v>9352</v>
      </c>
      <c r="J136" s="54">
        <f t="shared" si="82"/>
        <v>23800</v>
      </c>
      <c r="K136" s="55">
        <f t="shared" si="83"/>
        <v>33152</v>
      </c>
    </row>
    <row r="137" spans="1:11" s="56" customFormat="1" hidden="1">
      <c r="A137" s="52">
        <v>126</v>
      </c>
      <c r="B137" s="139" t="s">
        <v>128</v>
      </c>
      <c r="C137" s="140"/>
      <c r="D137" s="141" t="s">
        <v>21</v>
      </c>
      <c r="E137" s="141">
        <v>1</v>
      </c>
      <c r="F137" s="54">
        <v>2893.8</v>
      </c>
      <c r="G137" s="54">
        <v>2315.0400000000004</v>
      </c>
      <c r="H137" s="54">
        <f t="shared" si="80"/>
        <v>5208.84</v>
      </c>
      <c r="I137" s="54">
        <f t="shared" si="81"/>
        <v>2893.8</v>
      </c>
      <c r="J137" s="54">
        <f t="shared" si="82"/>
        <v>2315.0400000000004</v>
      </c>
      <c r="K137" s="55">
        <f t="shared" si="83"/>
        <v>5208.84</v>
      </c>
    </row>
    <row r="138" spans="1:11" s="56" customFormat="1" ht="29.45" hidden="1" customHeight="1">
      <c r="A138" s="52">
        <v>127</v>
      </c>
      <c r="B138" s="133" t="s">
        <v>126</v>
      </c>
      <c r="C138" s="53"/>
      <c r="D138" s="53" t="s">
        <v>42</v>
      </c>
      <c r="E138" s="53">
        <v>3.6999999999999998E-2</v>
      </c>
      <c r="F138" s="54">
        <v>124460</v>
      </c>
      <c r="G138" s="54">
        <v>43561</v>
      </c>
      <c r="H138" s="54">
        <f t="shared" ref="H138:H139" si="84">F138+G138</f>
        <v>168021</v>
      </c>
      <c r="I138" s="54">
        <f t="shared" ref="I138:I139" si="85">F138*E138</f>
        <v>4605.0199999999995</v>
      </c>
      <c r="J138" s="54">
        <f t="shared" ref="J138:J139" si="86">G138*E138</f>
        <v>1611.7569999999998</v>
      </c>
      <c r="K138" s="55">
        <f t="shared" ref="K138:K139" si="87">I138+J138</f>
        <v>6216.7769999999991</v>
      </c>
    </row>
    <row r="139" spans="1:11" s="57" customFormat="1" ht="17.45" hidden="1" customHeight="1">
      <c r="A139" s="52">
        <v>128</v>
      </c>
      <c r="B139" s="135" t="s">
        <v>130</v>
      </c>
      <c r="C139" s="136"/>
      <c r="D139" s="136" t="s">
        <v>21</v>
      </c>
      <c r="E139" s="136">
        <v>1</v>
      </c>
      <c r="F139" s="147">
        <v>5491.9549999999999</v>
      </c>
      <c r="G139" s="147">
        <v>1922</v>
      </c>
      <c r="H139" s="147">
        <f t="shared" si="84"/>
        <v>7413.9549999999999</v>
      </c>
      <c r="I139" s="147">
        <f t="shared" si="85"/>
        <v>5491.9549999999999</v>
      </c>
      <c r="J139" s="147">
        <f t="shared" si="86"/>
        <v>1922</v>
      </c>
      <c r="K139" s="148">
        <f t="shared" si="87"/>
        <v>7413.9549999999999</v>
      </c>
    </row>
    <row r="140" spans="1:11" s="56" customFormat="1" hidden="1">
      <c r="A140" s="52">
        <v>129</v>
      </c>
      <c r="B140" s="143"/>
      <c r="C140" s="53"/>
      <c r="D140" s="53"/>
      <c r="E140" s="53"/>
      <c r="F140" s="54"/>
      <c r="G140" s="54"/>
      <c r="H140" s="54"/>
      <c r="I140" s="54"/>
      <c r="J140" s="54"/>
      <c r="K140" s="55"/>
    </row>
    <row r="141" spans="1:11" s="57" customFormat="1" ht="16.149999999999999" hidden="1" customHeight="1">
      <c r="A141" s="52">
        <v>130</v>
      </c>
      <c r="B141" s="154" t="s">
        <v>25</v>
      </c>
      <c r="C141" s="136"/>
      <c r="D141" s="136" t="s">
        <v>21</v>
      </c>
      <c r="E141" s="136">
        <v>1</v>
      </c>
      <c r="F141" s="147">
        <v>0</v>
      </c>
      <c r="G141" s="147">
        <v>1728000</v>
      </c>
      <c r="H141" s="147">
        <f t="shared" ref="H141:H142" si="88">F141+G141</f>
        <v>1728000</v>
      </c>
      <c r="I141" s="147">
        <f t="shared" ref="I141:I142" si="89">F141*E141</f>
        <v>0</v>
      </c>
      <c r="J141" s="147">
        <f t="shared" ref="J141:J142" si="90">G141*E141</f>
        <v>1728000</v>
      </c>
      <c r="K141" s="148">
        <f t="shared" ref="K141:K142" si="91">I141+J141</f>
        <v>1728000</v>
      </c>
    </row>
    <row r="142" spans="1:11" s="57" customFormat="1" ht="16.149999999999999" hidden="1" customHeight="1">
      <c r="A142" s="52">
        <v>131</v>
      </c>
      <c r="B142" s="145" t="s">
        <v>22</v>
      </c>
      <c r="C142" s="146"/>
      <c r="D142" s="146" t="s">
        <v>21</v>
      </c>
      <c r="E142" s="146">
        <v>1</v>
      </c>
      <c r="F142" s="147">
        <v>0</v>
      </c>
      <c r="G142" s="147">
        <v>1263600</v>
      </c>
      <c r="H142" s="54">
        <f t="shared" si="88"/>
        <v>1263600</v>
      </c>
      <c r="I142" s="54">
        <f t="shared" si="89"/>
        <v>0</v>
      </c>
      <c r="J142" s="54">
        <f t="shared" si="90"/>
        <v>1263600</v>
      </c>
      <c r="K142" s="55">
        <f t="shared" si="91"/>
        <v>1263600</v>
      </c>
    </row>
    <row r="143" spans="1:11" s="56" customFormat="1" ht="13.5" thickBot="1">
      <c r="A143" s="103"/>
      <c r="B143" s="104"/>
      <c r="C143" s="105"/>
      <c r="D143" s="106"/>
      <c r="E143" s="107"/>
      <c r="F143" s="108"/>
      <c r="G143" s="108"/>
      <c r="H143" s="109"/>
      <c r="I143" s="110"/>
      <c r="J143" s="110"/>
      <c r="K143" s="111"/>
    </row>
    <row r="144" spans="1:11" s="56" customFormat="1" ht="14.25" thickTop="1" thickBot="1">
      <c r="A144" s="112"/>
      <c r="B144" s="113" t="s">
        <v>20</v>
      </c>
      <c r="C144" s="114"/>
      <c r="D144" s="115"/>
      <c r="E144" s="116"/>
      <c r="F144" s="117"/>
      <c r="G144" s="117"/>
      <c r="H144" s="118"/>
      <c r="I144" s="119">
        <f>SUM(I12:I143)</f>
        <v>22638143.774999999</v>
      </c>
      <c r="J144" s="119">
        <f>SUM(J12:J143)</f>
        <v>14642886.346999999</v>
      </c>
      <c r="K144" s="120">
        <f>SUM(K12:K143)</f>
        <v>37281030.122000009</v>
      </c>
    </row>
    <row r="145" spans="1:3" s="56" customFormat="1">
      <c r="A145" s="74"/>
      <c r="C145" s="122"/>
    </row>
  </sheetData>
  <autoFilter ref="A10:K142">
    <filterColumn colId="1">
      <filters>
        <filter val="Труба PP-RСT для горячей воды S2,5(SDR6) PN20 16×2,7"/>
        <filter val="Труба PP-RСT для горячей воды S2,5(SDR6) PN20 20×3,4"/>
        <filter val="Труба PP-RСT для горячей воды S2,5(SDR6) PN20 25×4,2"/>
        <filter val="Труба PP-RСT для холодной воды S5(SDR11) PN10 20×1,9 в изоляции"/>
        <filter val="Труба PP-RСT для холодной воды S5(SDR11) PN10 25×2,3"/>
        <filter val="Труба PP-RСT для холодной воды S5(SDR11) PN10 40×3,7"/>
        <filter val="Труба PP-RСT для холодной воды S5(SDR11) PN10 40×3,7 в тепловой изоляции с электрообогревом"/>
        <filter val="Труба PP-RСT для холодной воды S5(SDR11) PN10 50×4,7"/>
        <filter val="Труба PP-RСT для холодной воды S5(SDR11) PN10 50×4,7 в изоляции"/>
        <filter val="Труба PP-RСT для холодной воды S5(SDR11) PN10_x000a_16×1,8"/>
        <filter val="Труба PP-RСT для холодной воды S5(SDR11) PN10_x000a_20×1,9"/>
        <filter val="Труба бесшовная горячедеформированная 108х4,0_x000a_из коррозионно-стойкой высоколегированной стали марки 03Х17Н14М3"/>
        <filter val="Труба бесшовная горячедеформированная 76х3,0_x000a_из коррозионно-стойкой высоколегированной стали марки 03Х17Н14М3"/>
        <filter val="Труба водогазопроводная оцинкованная Ц-20х2,8"/>
        <filter val="Труба водогазопроводная оцинкованная Ц-50х3,5"/>
        <filter val="Труба полиэтиленовая напорная ПЭ100 SDR11 Ø315х28,6"/>
        <filter val="Труба полиэтиленовая ПЭ100 SDR17 63х3,8"/>
        <filter val="Труба ППР для холодной воды (SDR11) PN10 25×2,3"/>
        <filter val="Труба ППР для холодной воды (SDR11) PN10 25×2,3_x000a_в изоляции"/>
        <filter val="Труба ППР для холодной воды (SDR11) PN10 40х3,7"/>
        <filter val="Труба ППР для холодной воды(SDR11) PN10 16x1,8"/>
        <filter val="Труба ППР раструбная DN110 мм S16"/>
        <filter val="Труба ППР раструбная DN110 мм S16 в изоляции"/>
        <filter val="Труба ППР раструбная DN50 мм S16"/>
        <filter val="Труба стальная бесшовная горячедеформированная Ø57х3,0 из коррозионно-стойкой высоколегированной стали марки 03Х17Н14М3м3"/>
        <filter val="Труба стальная бесшовная горячедеформированная Ø89х4,0 из коррозионно-стойкой высоколегированной стали марки 03Х17Н14М3"/>
        <filter val="Труба стальная электросварная Ø325х6,0"/>
      </filters>
    </filterColumn>
  </autoFilter>
  <mergeCells count="2">
    <mergeCell ref="A4:K4"/>
    <mergeCell ref="A5:K5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92D050"/>
  </sheetPr>
  <dimension ref="A1:K53"/>
  <sheetViews>
    <sheetView zoomScale="80" zoomScaleNormal="80" workbookViewId="0">
      <selection activeCell="A7" sqref="A7:K10"/>
    </sheetView>
  </sheetViews>
  <sheetFormatPr defaultColWidth="9.140625" defaultRowHeight="12.75"/>
  <cols>
    <col min="1" max="1" width="4.140625" style="32" customWidth="1"/>
    <col min="2" max="2" width="50.28515625" customWidth="1"/>
    <col min="3" max="3" width="14" style="51" customWidth="1"/>
    <col min="4" max="4" width="7.7109375" customWidth="1"/>
    <col min="5" max="5" width="7.140625" customWidth="1"/>
    <col min="6" max="6" width="11.7109375" customWidth="1"/>
    <col min="7" max="7" width="9.42578125" customWidth="1"/>
    <col min="8" max="8" width="11.85546875" customWidth="1"/>
    <col min="9" max="9" width="11.7109375" customWidth="1"/>
    <col min="10" max="10" width="11" customWidth="1"/>
    <col min="11" max="11" width="11.7109375" customWidth="1"/>
  </cols>
  <sheetData>
    <row r="1" spans="1:11" s="56" customFormat="1" ht="20.25">
      <c r="A1" s="65" t="s">
        <v>150</v>
      </c>
      <c r="B1" s="60"/>
      <c r="C1" s="60"/>
      <c r="D1" s="60"/>
      <c r="E1" s="60"/>
      <c r="F1" s="60"/>
      <c r="G1" s="60"/>
      <c r="H1" s="60"/>
      <c r="I1" s="66"/>
      <c r="J1" s="60"/>
      <c r="K1" s="60"/>
    </row>
    <row r="2" spans="1:11" s="56" customFormat="1" ht="15.75">
      <c r="A2" s="67"/>
      <c r="B2" s="68"/>
      <c r="C2" s="60"/>
      <c r="D2" s="60"/>
      <c r="E2" s="60"/>
      <c r="F2" s="60"/>
      <c r="G2" s="60"/>
      <c r="H2" s="60"/>
      <c r="I2" s="66"/>
      <c r="J2" s="60"/>
      <c r="K2" s="60"/>
    </row>
    <row r="3" spans="1:11" s="57" customFormat="1" ht="19.5" collapsed="1">
      <c r="A3" s="69" t="s">
        <v>19</v>
      </c>
      <c r="B3" s="69"/>
      <c r="C3" s="69"/>
      <c r="D3" s="70"/>
      <c r="E3" s="70"/>
      <c r="F3" s="70"/>
      <c r="G3" s="70"/>
      <c r="H3" s="70"/>
      <c r="I3" s="71"/>
      <c r="J3" s="70"/>
      <c r="K3" s="70"/>
    </row>
    <row r="4" spans="1:11" s="72" customFormat="1" ht="17.25" customHeight="1">
      <c r="A4" s="178" t="s">
        <v>210</v>
      </c>
      <c r="B4" s="179"/>
      <c r="C4" s="179"/>
      <c r="D4" s="179"/>
      <c r="E4" s="179"/>
      <c r="F4" s="179"/>
      <c r="G4" s="179"/>
      <c r="H4" s="179"/>
      <c r="I4" s="179"/>
      <c r="J4" s="179"/>
      <c r="K4" s="179"/>
    </row>
    <row r="5" spans="1:11" s="72" customFormat="1" ht="48" customHeight="1">
      <c r="A5" s="180" t="s">
        <v>151</v>
      </c>
      <c r="B5" s="181"/>
      <c r="C5" s="181"/>
      <c r="D5" s="181"/>
      <c r="E5" s="181"/>
      <c r="F5" s="181"/>
      <c r="G5" s="181"/>
      <c r="H5" s="181"/>
      <c r="I5" s="181"/>
      <c r="J5" s="181"/>
      <c r="K5" s="181"/>
    </row>
    <row r="6" spans="1:11" s="57" customFormat="1" ht="16.5" thickBot="1">
      <c r="A6" s="73"/>
      <c r="B6" s="70"/>
      <c r="C6" s="74"/>
      <c r="D6" s="70"/>
      <c r="E6" s="70"/>
      <c r="F6" s="70"/>
      <c r="G6" s="70"/>
      <c r="H6" s="70"/>
      <c r="I6" s="71"/>
      <c r="J6" s="70"/>
      <c r="K6" s="70"/>
    </row>
    <row r="7" spans="1:11" s="56" customFormat="1" ht="13.5">
      <c r="A7" s="75" t="s">
        <v>0</v>
      </c>
      <c r="B7" s="76" t="s">
        <v>0</v>
      </c>
      <c r="C7" s="76"/>
      <c r="D7" s="77"/>
      <c r="E7" s="77"/>
      <c r="F7" s="78" t="s">
        <v>1</v>
      </c>
      <c r="G7" s="79"/>
      <c r="H7" s="79"/>
      <c r="I7" s="80" t="s">
        <v>2</v>
      </c>
      <c r="J7" s="79"/>
      <c r="K7" s="81" t="s">
        <v>3</v>
      </c>
    </row>
    <row r="8" spans="1:11" s="56" customFormat="1" ht="13.5" hidden="1">
      <c r="A8" s="82" t="s">
        <v>4</v>
      </c>
      <c r="B8" s="83" t="s">
        <v>0</v>
      </c>
      <c r="C8" s="84"/>
      <c r="D8" s="85" t="s">
        <v>5</v>
      </c>
      <c r="E8" s="85" t="s">
        <v>6</v>
      </c>
      <c r="F8" s="86" t="s">
        <v>7</v>
      </c>
      <c r="G8" s="87" t="s">
        <v>8</v>
      </c>
      <c r="H8" s="86" t="s">
        <v>9</v>
      </c>
      <c r="I8" s="86" t="s">
        <v>7</v>
      </c>
      <c r="J8" s="87" t="s">
        <v>8</v>
      </c>
      <c r="K8" s="88"/>
    </row>
    <row r="9" spans="1:11" s="56" customFormat="1" ht="13.5" hidden="1">
      <c r="A9" s="89" t="s">
        <v>10</v>
      </c>
      <c r="B9" s="90" t="s">
        <v>11</v>
      </c>
      <c r="C9" s="90"/>
      <c r="D9" s="85" t="s">
        <v>12</v>
      </c>
      <c r="E9" s="85" t="s">
        <v>13</v>
      </c>
      <c r="F9" s="91"/>
      <c r="G9" s="91"/>
      <c r="H9" s="92" t="s">
        <v>14</v>
      </c>
      <c r="I9" s="92" t="s">
        <v>15</v>
      </c>
      <c r="J9" s="93" t="s">
        <v>16</v>
      </c>
      <c r="K9" s="94" t="s">
        <v>17</v>
      </c>
    </row>
    <row r="10" spans="1:11" s="56" customFormat="1" hidden="1">
      <c r="A10" s="95">
        <v>1</v>
      </c>
      <c r="B10" s="96">
        <v>2</v>
      </c>
      <c r="C10" s="96"/>
      <c r="D10" s="97">
        <v>3</v>
      </c>
      <c r="E10" s="97">
        <v>4</v>
      </c>
      <c r="F10" s="97">
        <v>5</v>
      </c>
      <c r="G10" s="97">
        <v>6</v>
      </c>
      <c r="H10" s="97">
        <v>7</v>
      </c>
      <c r="I10" s="97">
        <v>8</v>
      </c>
      <c r="J10" s="97">
        <v>9</v>
      </c>
      <c r="K10" s="98">
        <v>10</v>
      </c>
    </row>
    <row r="11" spans="1:11" s="56" customFormat="1" ht="15" hidden="1" customHeight="1">
      <c r="A11" s="52"/>
      <c r="B11" s="58" t="s">
        <v>54</v>
      </c>
      <c r="C11" s="53"/>
      <c r="D11" s="53"/>
      <c r="E11" s="53"/>
      <c r="F11" s="54"/>
      <c r="G11" s="54"/>
      <c r="H11" s="54"/>
      <c r="I11" s="54"/>
      <c r="J11" s="54"/>
      <c r="K11" s="55"/>
    </row>
    <row r="12" spans="1:11" s="56" customFormat="1" ht="42.75" hidden="1" customHeight="1">
      <c r="A12" s="52">
        <v>1</v>
      </c>
      <c r="B12" s="133" t="s">
        <v>55</v>
      </c>
      <c r="C12" s="53" t="s">
        <v>147</v>
      </c>
      <c r="D12" s="53" t="s">
        <v>23</v>
      </c>
      <c r="E12" s="53">
        <v>11</v>
      </c>
      <c r="F12" s="54">
        <v>15031</v>
      </c>
      <c r="G12" s="54">
        <v>7966.43</v>
      </c>
      <c r="H12" s="54">
        <f t="shared" ref="H12:H42" si="0">F12+G12</f>
        <v>22997.43</v>
      </c>
      <c r="I12" s="54">
        <f t="shared" ref="I12:I42" si="1">F12*E12</f>
        <v>165341</v>
      </c>
      <c r="J12" s="54">
        <f t="shared" ref="J12:J42" si="2">G12*E12</f>
        <v>87630.73000000001</v>
      </c>
      <c r="K12" s="55">
        <f t="shared" ref="K12:K42" si="3">I12+J12</f>
        <v>252971.73</v>
      </c>
    </row>
    <row r="13" spans="1:11" s="56" customFormat="1" ht="64.5" hidden="1" customHeight="1">
      <c r="A13" s="52">
        <v>2</v>
      </c>
      <c r="B13" s="134" t="s">
        <v>132</v>
      </c>
      <c r="C13" s="53" t="s">
        <v>131</v>
      </c>
      <c r="D13" s="53" t="s">
        <v>23</v>
      </c>
      <c r="E13" s="53">
        <v>3</v>
      </c>
      <c r="F13" s="54">
        <v>143561</v>
      </c>
      <c r="G13" s="54">
        <v>33019.03</v>
      </c>
      <c r="H13" s="54">
        <f t="shared" si="0"/>
        <v>176580.03</v>
      </c>
      <c r="I13" s="54">
        <f t="shared" si="1"/>
        <v>430683</v>
      </c>
      <c r="J13" s="54">
        <f t="shared" si="2"/>
        <v>99057.09</v>
      </c>
      <c r="K13" s="55">
        <f t="shared" si="3"/>
        <v>529740.09</v>
      </c>
    </row>
    <row r="14" spans="1:11" s="56" customFormat="1" ht="31.15" hidden="1" customHeight="1">
      <c r="A14" s="52">
        <v>3</v>
      </c>
      <c r="B14" s="133" t="s">
        <v>127</v>
      </c>
      <c r="C14" s="53" t="s">
        <v>133</v>
      </c>
      <c r="D14" s="53" t="s">
        <v>18</v>
      </c>
      <c r="E14" s="53">
        <v>1</v>
      </c>
      <c r="F14" s="54">
        <v>99023</v>
      </c>
      <c r="G14" s="54">
        <v>22775.29</v>
      </c>
      <c r="H14" s="54">
        <f t="shared" si="0"/>
        <v>121798.29000000001</v>
      </c>
      <c r="I14" s="54">
        <f t="shared" si="1"/>
        <v>99023</v>
      </c>
      <c r="J14" s="54">
        <f t="shared" si="2"/>
        <v>22775.29</v>
      </c>
      <c r="K14" s="55">
        <f t="shared" si="3"/>
        <v>121798.29000000001</v>
      </c>
    </row>
    <row r="15" spans="1:11" s="56" customFormat="1" ht="31.15" hidden="1" customHeight="1">
      <c r="A15" s="52">
        <v>4</v>
      </c>
      <c r="B15" s="133" t="s">
        <v>127</v>
      </c>
      <c r="C15" s="53" t="s">
        <v>133</v>
      </c>
      <c r="D15" s="53" t="s">
        <v>18</v>
      </c>
      <c r="E15" s="53">
        <v>2</v>
      </c>
      <c r="F15" s="54">
        <v>99023</v>
      </c>
      <c r="G15" s="54">
        <v>22775.29</v>
      </c>
      <c r="H15" s="54">
        <f t="shared" si="0"/>
        <v>121798.29000000001</v>
      </c>
      <c r="I15" s="54">
        <f t="shared" si="1"/>
        <v>198046</v>
      </c>
      <c r="J15" s="54">
        <f t="shared" si="2"/>
        <v>45550.58</v>
      </c>
      <c r="K15" s="55">
        <f t="shared" si="3"/>
        <v>243596.58000000002</v>
      </c>
    </row>
    <row r="16" spans="1:11" s="57" customFormat="1" ht="26.45" hidden="1" customHeight="1">
      <c r="A16" s="52">
        <v>5</v>
      </c>
      <c r="B16" s="135" t="s">
        <v>211</v>
      </c>
      <c r="C16" s="136"/>
      <c r="D16" s="136" t="s">
        <v>23</v>
      </c>
      <c r="E16" s="136">
        <v>3</v>
      </c>
      <c r="F16" s="54">
        <v>15924</v>
      </c>
      <c r="G16" s="54">
        <v>5422</v>
      </c>
      <c r="H16" s="54">
        <f t="shared" si="0"/>
        <v>21346</v>
      </c>
      <c r="I16" s="54">
        <f t="shared" si="1"/>
        <v>47772</v>
      </c>
      <c r="J16" s="54">
        <f t="shared" si="2"/>
        <v>16266</v>
      </c>
      <c r="K16" s="55">
        <f t="shared" si="3"/>
        <v>64038</v>
      </c>
    </row>
    <row r="17" spans="1:11" s="57" customFormat="1" ht="16.5" hidden="1" customHeight="1">
      <c r="A17" s="52">
        <v>6</v>
      </c>
      <c r="B17" s="135" t="s">
        <v>155</v>
      </c>
      <c r="C17" s="136"/>
      <c r="D17" s="136" t="s">
        <v>23</v>
      </c>
      <c r="E17" s="136">
        <v>2</v>
      </c>
      <c r="F17" s="54">
        <v>5322</v>
      </c>
      <c r="G17" s="54">
        <v>2250</v>
      </c>
      <c r="H17" s="54">
        <f t="shared" si="0"/>
        <v>7572</v>
      </c>
      <c r="I17" s="54">
        <f t="shared" si="1"/>
        <v>10644</v>
      </c>
      <c r="J17" s="54">
        <f t="shared" si="2"/>
        <v>4500</v>
      </c>
      <c r="K17" s="55">
        <f t="shared" si="3"/>
        <v>15144</v>
      </c>
    </row>
    <row r="18" spans="1:11" s="56" customFormat="1" ht="16.149999999999999" hidden="1" customHeight="1">
      <c r="A18" s="52">
        <v>7</v>
      </c>
      <c r="B18" s="133" t="s">
        <v>56</v>
      </c>
      <c r="C18" s="53"/>
      <c r="D18" s="53" t="s">
        <v>28</v>
      </c>
      <c r="E18" s="53">
        <v>2</v>
      </c>
      <c r="F18" s="54"/>
      <c r="G18" s="54"/>
      <c r="H18" s="54"/>
      <c r="I18" s="54"/>
      <c r="J18" s="54"/>
      <c r="K18" s="55"/>
    </row>
    <row r="19" spans="1:11" s="56" customFormat="1" ht="16.149999999999999" hidden="1" customHeight="1">
      <c r="A19" s="52">
        <v>8</v>
      </c>
      <c r="B19" s="133" t="s">
        <v>57</v>
      </c>
      <c r="C19" s="53"/>
      <c r="D19" s="53" t="s">
        <v>18</v>
      </c>
      <c r="E19" s="53">
        <v>2</v>
      </c>
      <c r="F19" s="54">
        <v>6453</v>
      </c>
      <c r="G19" s="54">
        <v>2774.79</v>
      </c>
      <c r="H19" s="54">
        <f t="shared" si="0"/>
        <v>9227.7900000000009</v>
      </c>
      <c r="I19" s="54">
        <f t="shared" si="1"/>
        <v>12906</v>
      </c>
      <c r="J19" s="54">
        <f t="shared" si="2"/>
        <v>5549.58</v>
      </c>
      <c r="K19" s="55">
        <f t="shared" si="3"/>
        <v>18455.580000000002</v>
      </c>
    </row>
    <row r="20" spans="1:11" s="56" customFormat="1" ht="16.149999999999999" hidden="1" customHeight="1">
      <c r="A20" s="52">
        <v>9</v>
      </c>
      <c r="B20" s="133" t="s">
        <v>58</v>
      </c>
      <c r="C20" s="53"/>
      <c r="D20" s="53" t="s">
        <v>23</v>
      </c>
      <c r="E20" s="53">
        <v>2</v>
      </c>
      <c r="F20" s="54">
        <v>301</v>
      </c>
      <c r="G20" s="54">
        <v>450</v>
      </c>
      <c r="H20" s="54">
        <f t="shared" si="0"/>
        <v>751</v>
      </c>
      <c r="I20" s="54">
        <f t="shared" si="1"/>
        <v>602</v>
      </c>
      <c r="J20" s="54">
        <f t="shared" si="2"/>
        <v>900</v>
      </c>
      <c r="K20" s="55">
        <f t="shared" si="3"/>
        <v>1502</v>
      </c>
    </row>
    <row r="21" spans="1:11" s="56" customFormat="1" ht="16.149999999999999" hidden="1" customHeight="1">
      <c r="A21" s="52">
        <v>10</v>
      </c>
      <c r="B21" s="137" t="s">
        <v>59</v>
      </c>
      <c r="C21" s="53"/>
      <c r="D21" s="53" t="s">
        <v>23</v>
      </c>
      <c r="E21" s="53">
        <v>4</v>
      </c>
      <c r="F21" s="54"/>
      <c r="G21" s="54"/>
      <c r="H21" s="54"/>
      <c r="I21" s="54"/>
      <c r="J21" s="54"/>
      <c r="K21" s="55"/>
    </row>
    <row r="22" spans="1:11" s="56" customFormat="1" ht="28.9" hidden="1" customHeight="1">
      <c r="A22" s="52">
        <v>11</v>
      </c>
      <c r="B22" s="138" t="s">
        <v>134</v>
      </c>
      <c r="C22" s="53"/>
      <c r="D22" s="53" t="s">
        <v>23</v>
      </c>
      <c r="E22" s="53">
        <v>2</v>
      </c>
      <c r="F22" s="54">
        <v>6547</v>
      </c>
      <c r="G22" s="54">
        <v>2291</v>
      </c>
      <c r="H22" s="54">
        <f t="shared" si="0"/>
        <v>8838</v>
      </c>
      <c r="I22" s="54">
        <f t="shared" si="1"/>
        <v>13094</v>
      </c>
      <c r="J22" s="54">
        <f t="shared" si="2"/>
        <v>4582</v>
      </c>
      <c r="K22" s="55">
        <f t="shared" si="3"/>
        <v>17676</v>
      </c>
    </row>
    <row r="23" spans="1:11" s="56" customFormat="1" ht="28.5" hidden="1" customHeight="1">
      <c r="A23" s="52">
        <v>12</v>
      </c>
      <c r="B23" s="133" t="s">
        <v>60</v>
      </c>
      <c r="C23" s="53"/>
      <c r="D23" s="53" t="s">
        <v>23</v>
      </c>
      <c r="E23" s="53">
        <v>2</v>
      </c>
      <c r="F23" s="54">
        <v>9601</v>
      </c>
      <c r="G23" s="54">
        <v>4128</v>
      </c>
      <c r="H23" s="54">
        <f t="shared" si="0"/>
        <v>13729</v>
      </c>
      <c r="I23" s="54">
        <f t="shared" si="1"/>
        <v>19202</v>
      </c>
      <c r="J23" s="54">
        <f t="shared" si="2"/>
        <v>8256</v>
      </c>
      <c r="K23" s="55">
        <f t="shared" si="3"/>
        <v>27458</v>
      </c>
    </row>
    <row r="24" spans="1:11" s="56" customFormat="1" ht="27.6" hidden="1" customHeight="1">
      <c r="A24" s="52">
        <v>13</v>
      </c>
      <c r="B24" s="133" t="s">
        <v>61</v>
      </c>
      <c r="C24" s="53"/>
      <c r="D24" s="53" t="s">
        <v>23</v>
      </c>
      <c r="E24" s="53">
        <v>4</v>
      </c>
      <c r="F24" s="54">
        <v>1526</v>
      </c>
      <c r="G24" s="54">
        <v>600</v>
      </c>
      <c r="H24" s="54">
        <f t="shared" si="0"/>
        <v>2126</v>
      </c>
      <c r="I24" s="54">
        <f t="shared" si="1"/>
        <v>6104</v>
      </c>
      <c r="J24" s="54">
        <f t="shared" si="2"/>
        <v>2400</v>
      </c>
      <c r="K24" s="55">
        <f t="shared" si="3"/>
        <v>8504</v>
      </c>
    </row>
    <row r="25" spans="1:11" s="56" customFormat="1" ht="15" hidden="1" customHeight="1">
      <c r="A25" s="52">
        <v>14</v>
      </c>
      <c r="B25" s="134" t="s">
        <v>66</v>
      </c>
      <c r="C25" s="53"/>
      <c r="D25" s="136" t="s">
        <v>21</v>
      </c>
      <c r="E25" s="136">
        <v>1</v>
      </c>
      <c r="F25" s="54">
        <v>63000</v>
      </c>
      <c r="G25" s="54">
        <v>22050</v>
      </c>
      <c r="H25" s="54">
        <f t="shared" si="0"/>
        <v>85050</v>
      </c>
      <c r="I25" s="54">
        <f t="shared" si="1"/>
        <v>63000</v>
      </c>
      <c r="J25" s="54">
        <f t="shared" si="2"/>
        <v>22050</v>
      </c>
      <c r="K25" s="55">
        <f t="shared" si="3"/>
        <v>85050</v>
      </c>
    </row>
    <row r="26" spans="1:11" s="56" customFormat="1" ht="55.15" hidden="1" customHeight="1">
      <c r="A26" s="52">
        <v>15</v>
      </c>
      <c r="B26" s="134" t="s">
        <v>67</v>
      </c>
      <c r="C26" s="53"/>
      <c r="D26" s="53" t="s">
        <v>28</v>
      </c>
      <c r="E26" s="53">
        <v>6</v>
      </c>
      <c r="F26" s="54">
        <v>1609</v>
      </c>
      <c r="G26" s="54">
        <v>1450</v>
      </c>
      <c r="H26" s="54">
        <f t="shared" si="0"/>
        <v>3059</v>
      </c>
      <c r="I26" s="54">
        <f t="shared" si="1"/>
        <v>9654</v>
      </c>
      <c r="J26" s="54">
        <f t="shared" si="2"/>
        <v>8700</v>
      </c>
      <c r="K26" s="55">
        <f t="shared" si="3"/>
        <v>18354</v>
      </c>
    </row>
    <row r="27" spans="1:11" s="56" customFormat="1" ht="18" hidden="1" customHeight="1">
      <c r="A27" s="52">
        <v>16</v>
      </c>
      <c r="B27" s="133" t="s">
        <v>156</v>
      </c>
      <c r="C27" s="53"/>
      <c r="D27" s="53" t="s">
        <v>23</v>
      </c>
      <c r="E27" s="53">
        <v>3</v>
      </c>
      <c r="F27" s="54">
        <v>1043</v>
      </c>
      <c r="G27" s="54">
        <v>1250</v>
      </c>
      <c r="H27" s="54">
        <f t="shared" si="0"/>
        <v>2293</v>
      </c>
      <c r="I27" s="54">
        <f t="shared" si="1"/>
        <v>3129</v>
      </c>
      <c r="J27" s="54">
        <f t="shared" si="2"/>
        <v>3750</v>
      </c>
      <c r="K27" s="55">
        <f t="shared" si="3"/>
        <v>6879</v>
      </c>
    </row>
    <row r="28" spans="1:11" s="56" customFormat="1" ht="41.45" customHeight="1">
      <c r="A28" s="52">
        <v>17</v>
      </c>
      <c r="B28" s="133" t="s">
        <v>212</v>
      </c>
      <c r="C28" s="53"/>
      <c r="D28" s="53" t="s">
        <v>26</v>
      </c>
      <c r="E28" s="53">
        <v>3</v>
      </c>
      <c r="F28" s="54">
        <v>6954</v>
      </c>
      <c r="G28" s="54">
        <v>4129</v>
      </c>
      <c r="H28" s="54">
        <f t="shared" si="0"/>
        <v>11083</v>
      </c>
      <c r="I28" s="54">
        <f t="shared" si="1"/>
        <v>20862</v>
      </c>
      <c r="J28" s="54">
        <f t="shared" si="2"/>
        <v>12387</v>
      </c>
      <c r="K28" s="55">
        <f t="shared" si="3"/>
        <v>33249</v>
      </c>
    </row>
    <row r="29" spans="1:11" s="56" customFormat="1" ht="41.45" customHeight="1">
      <c r="A29" s="52">
        <v>18</v>
      </c>
      <c r="B29" s="133" t="s">
        <v>122</v>
      </c>
      <c r="C29" s="53"/>
      <c r="D29" s="53" t="s">
        <v>26</v>
      </c>
      <c r="E29" s="53">
        <v>110</v>
      </c>
      <c r="F29" s="54">
        <v>9326</v>
      </c>
      <c r="G29" s="54">
        <v>5197</v>
      </c>
      <c r="H29" s="54">
        <f t="shared" si="0"/>
        <v>14523</v>
      </c>
      <c r="I29" s="54">
        <f t="shared" si="1"/>
        <v>1025860</v>
      </c>
      <c r="J29" s="54">
        <f t="shared" si="2"/>
        <v>571670</v>
      </c>
      <c r="K29" s="55">
        <f t="shared" si="3"/>
        <v>1597530</v>
      </c>
    </row>
    <row r="30" spans="1:11" s="56" customFormat="1" ht="15.75" hidden="1" customHeight="1">
      <c r="A30" s="52">
        <v>19</v>
      </c>
      <c r="B30" s="139" t="s">
        <v>137</v>
      </c>
      <c r="C30" s="140"/>
      <c r="D30" s="141" t="s">
        <v>21</v>
      </c>
      <c r="E30" s="141">
        <v>1</v>
      </c>
      <c r="F30" s="54">
        <v>240746</v>
      </c>
      <c r="G30" s="54">
        <v>192596.80000000002</v>
      </c>
      <c r="H30" s="54">
        <f t="shared" si="0"/>
        <v>433342.80000000005</v>
      </c>
      <c r="I30" s="54">
        <f t="shared" si="1"/>
        <v>240746</v>
      </c>
      <c r="J30" s="54">
        <f t="shared" si="2"/>
        <v>192596.80000000002</v>
      </c>
      <c r="K30" s="55">
        <f t="shared" si="3"/>
        <v>433342.80000000005</v>
      </c>
    </row>
    <row r="31" spans="1:11" s="56" customFormat="1" ht="15" customHeight="1">
      <c r="A31" s="52">
        <v>20</v>
      </c>
      <c r="B31" s="133" t="s">
        <v>158</v>
      </c>
      <c r="C31" s="53"/>
      <c r="D31" s="53" t="s">
        <v>26</v>
      </c>
      <c r="E31" s="53">
        <v>1</v>
      </c>
      <c r="F31" s="54">
        <v>596</v>
      </c>
      <c r="G31" s="54">
        <v>4500</v>
      </c>
      <c r="H31" s="54">
        <f t="shared" si="0"/>
        <v>5096</v>
      </c>
      <c r="I31" s="54">
        <f t="shared" si="1"/>
        <v>596</v>
      </c>
      <c r="J31" s="54">
        <f t="shared" si="2"/>
        <v>4500</v>
      </c>
      <c r="K31" s="55">
        <f t="shared" si="3"/>
        <v>5096</v>
      </c>
    </row>
    <row r="32" spans="1:11" s="56" customFormat="1" ht="15" customHeight="1">
      <c r="A32" s="52">
        <v>21</v>
      </c>
      <c r="B32" s="133" t="s">
        <v>205</v>
      </c>
      <c r="C32" s="53"/>
      <c r="D32" s="53" t="s">
        <v>26</v>
      </c>
      <c r="E32" s="53">
        <v>2</v>
      </c>
      <c r="F32" s="54">
        <v>4415</v>
      </c>
      <c r="G32" s="54">
        <v>4500</v>
      </c>
      <c r="H32" s="54">
        <f t="shared" si="0"/>
        <v>8915</v>
      </c>
      <c r="I32" s="54">
        <f t="shared" si="1"/>
        <v>8830</v>
      </c>
      <c r="J32" s="54">
        <f t="shared" si="2"/>
        <v>9000</v>
      </c>
      <c r="K32" s="55">
        <f t="shared" si="3"/>
        <v>17830</v>
      </c>
    </row>
    <row r="33" spans="1:11" s="56" customFormat="1" ht="27" customHeight="1">
      <c r="A33" s="52">
        <v>22</v>
      </c>
      <c r="B33" s="134" t="s">
        <v>213</v>
      </c>
      <c r="C33" s="53"/>
      <c r="D33" s="53" t="s">
        <v>26</v>
      </c>
      <c r="E33" s="53">
        <v>16</v>
      </c>
      <c r="F33" s="54">
        <v>3748</v>
      </c>
      <c r="G33" s="54">
        <v>4500</v>
      </c>
      <c r="H33" s="54">
        <f t="shared" si="0"/>
        <v>8248</v>
      </c>
      <c r="I33" s="54">
        <f t="shared" si="1"/>
        <v>59968</v>
      </c>
      <c r="J33" s="54">
        <f t="shared" si="2"/>
        <v>72000</v>
      </c>
      <c r="K33" s="55">
        <f t="shared" si="3"/>
        <v>131968</v>
      </c>
    </row>
    <row r="34" spans="1:11" s="56" customFormat="1" ht="27" hidden="1" customHeight="1">
      <c r="A34" s="52">
        <v>23</v>
      </c>
      <c r="B34" s="142" t="s">
        <v>214</v>
      </c>
      <c r="C34" s="53"/>
      <c r="D34" s="53" t="s">
        <v>18</v>
      </c>
      <c r="E34" s="53">
        <v>2</v>
      </c>
      <c r="F34" s="54">
        <v>2439</v>
      </c>
      <c r="G34" s="54">
        <v>3946</v>
      </c>
      <c r="H34" s="54">
        <f t="shared" si="0"/>
        <v>6385</v>
      </c>
      <c r="I34" s="54">
        <f t="shared" si="1"/>
        <v>4878</v>
      </c>
      <c r="J34" s="54">
        <f t="shared" si="2"/>
        <v>7892</v>
      </c>
      <c r="K34" s="55">
        <f t="shared" si="3"/>
        <v>12770</v>
      </c>
    </row>
    <row r="35" spans="1:11" s="56" customFormat="1" ht="27" hidden="1" customHeight="1">
      <c r="A35" s="52">
        <v>24</v>
      </c>
      <c r="B35" s="143" t="s">
        <v>206</v>
      </c>
      <c r="C35" s="53"/>
      <c r="D35" s="53" t="s">
        <v>18</v>
      </c>
      <c r="E35" s="53">
        <v>4</v>
      </c>
      <c r="F35" s="54">
        <v>4019</v>
      </c>
      <c r="G35" s="54">
        <v>3113</v>
      </c>
      <c r="H35" s="54">
        <f t="shared" si="0"/>
        <v>7132</v>
      </c>
      <c r="I35" s="54">
        <f t="shared" si="1"/>
        <v>16076</v>
      </c>
      <c r="J35" s="54">
        <f t="shared" si="2"/>
        <v>12452</v>
      </c>
      <c r="K35" s="55">
        <f t="shared" si="3"/>
        <v>28528</v>
      </c>
    </row>
    <row r="36" spans="1:11" s="56" customFormat="1" ht="16.149999999999999" hidden="1" customHeight="1">
      <c r="A36" s="52">
        <v>25</v>
      </c>
      <c r="B36" s="134" t="s">
        <v>52</v>
      </c>
      <c r="C36" s="53"/>
      <c r="D36" s="53" t="s">
        <v>24</v>
      </c>
      <c r="E36" s="53">
        <v>0.3</v>
      </c>
      <c r="F36" s="54">
        <v>678</v>
      </c>
      <c r="G36" s="54">
        <v>4500</v>
      </c>
      <c r="H36" s="54">
        <f t="shared" si="0"/>
        <v>5178</v>
      </c>
      <c r="I36" s="54">
        <f t="shared" si="1"/>
        <v>203.4</v>
      </c>
      <c r="J36" s="54">
        <f t="shared" si="2"/>
        <v>1350</v>
      </c>
      <c r="K36" s="55">
        <f t="shared" si="3"/>
        <v>1553.4</v>
      </c>
    </row>
    <row r="37" spans="1:11" s="56" customFormat="1" ht="18.75" hidden="1" customHeight="1">
      <c r="A37" s="52">
        <v>26</v>
      </c>
      <c r="B37" s="134" t="s">
        <v>53</v>
      </c>
      <c r="C37" s="53"/>
      <c r="D37" s="53" t="s">
        <v>24</v>
      </c>
      <c r="E37" s="53">
        <v>0.8</v>
      </c>
      <c r="F37" s="54">
        <v>539</v>
      </c>
      <c r="G37" s="54">
        <v>4500</v>
      </c>
      <c r="H37" s="54">
        <f t="shared" si="0"/>
        <v>5039</v>
      </c>
      <c r="I37" s="54">
        <f t="shared" si="1"/>
        <v>431.20000000000005</v>
      </c>
      <c r="J37" s="54">
        <f t="shared" si="2"/>
        <v>3600</v>
      </c>
      <c r="K37" s="55">
        <f t="shared" si="3"/>
        <v>4031.2</v>
      </c>
    </row>
    <row r="38" spans="1:11" s="56" customFormat="1" ht="15.6" hidden="1" customHeight="1">
      <c r="A38" s="52">
        <v>27</v>
      </c>
      <c r="B38" s="139" t="s">
        <v>136</v>
      </c>
      <c r="C38" s="140"/>
      <c r="D38" s="141" t="s">
        <v>135</v>
      </c>
      <c r="E38" s="141">
        <v>1</v>
      </c>
      <c r="F38" s="54">
        <v>68891</v>
      </c>
      <c r="G38" s="54">
        <v>0</v>
      </c>
      <c r="H38" s="54">
        <f t="shared" si="0"/>
        <v>68891</v>
      </c>
      <c r="I38" s="54">
        <f t="shared" si="1"/>
        <v>68891</v>
      </c>
      <c r="J38" s="54">
        <f t="shared" si="2"/>
        <v>0</v>
      </c>
      <c r="K38" s="55">
        <f>I38+J38</f>
        <v>68891</v>
      </c>
    </row>
    <row r="39" spans="1:11" s="56" customFormat="1" ht="16.5" hidden="1" customHeight="1">
      <c r="A39" s="52">
        <v>28</v>
      </c>
      <c r="B39" s="144" t="s">
        <v>92</v>
      </c>
      <c r="C39" s="53"/>
      <c r="D39" s="53"/>
      <c r="E39" s="53"/>
      <c r="F39" s="54"/>
      <c r="G39" s="54"/>
      <c r="H39" s="54"/>
      <c r="I39" s="54"/>
      <c r="J39" s="54"/>
      <c r="K39" s="55"/>
    </row>
    <row r="40" spans="1:11" s="56" customFormat="1" ht="14.45" hidden="1" customHeight="1">
      <c r="A40" s="52">
        <v>29</v>
      </c>
      <c r="B40" s="133" t="s">
        <v>93</v>
      </c>
      <c r="C40" s="53"/>
      <c r="D40" s="53" t="s">
        <v>18</v>
      </c>
      <c r="E40" s="53">
        <v>1</v>
      </c>
      <c r="F40" s="54">
        <v>4896</v>
      </c>
      <c r="G40" s="54">
        <v>4985</v>
      </c>
      <c r="H40" s="54">
        <f t="shared" si="0"/>
        <v>9881</v>
      </c>
      <c r="I40" s="54">
        <f t="shared" si="1"/>
        <v>4896</v>
      </c>
      <c r="J40" s="54">
        <f t="shared" si="2"/>
        <v>4985</v>
      </c>
      <c r="K40" s="55">
        <f t="shared" si="3"/>
        <v>9881</v>
      </c>
    </row>
    <row r="41" spans="1:11" s="56" customFormat="1" ht="18.600000000000001" customHeight="1">
      <c r="A41" s="52">
        <v>30</v>
      </c>
      <c r="B41" s="133" t="s">
        <v>91</v>
      </c>
      <c r="C41" s="53"/>
      <c r="D41" s="53" t="s">
        <v>26</v>
      </c>
      <c r="E41" s="53">
        <v>6</v>
      </c>
      <c r="F41" s="54">
        <v>163</v>
      </c>
      <c r="G41" s="54">
        <v>1200</v>
      </c>
      <c r="H41" s="54">
        <f t="shared" si="0"/>
        <v>1363</v>
      </c>
      <c r="I41" s="54">
        <f t="shared" si="1"/>
        <v>978</v>
      </c>
      <c r="J41" s="54">
        <f t="shared" si="2"/>
        <v>7200</v>
      </c>
      <c r="K41" s="55">
        <f t="shared" si="3"/>
        <v>8178</v>
      </c>
    </row>
    <row r="42" spans="1:11" s="56" customFormat="1" hidden="1">
      <c r="A42" s="52">
        <v>31</v>
      </c>
      <c r="B42" s="143" t="s">
        <v>144</v>
      </c>
      <c r="C42" s="140"/>
      <c r="D42" s="141" t="s">
        <v>145</v>
      </c>
      <c r="E42" s="141">
        <v>1</v>
      </c>
      <c r="F42" s="54">
        <v>7500</v>
      </c>
      <c r="G42" s="54">
        <v>0</v>
      </c>
      <c r="H42" s="54">
        <f t="shared" si="0"/>
        <v>7500</v>
      </c>
      <c r="I42" s="54">
        <f t="shared" si="1"/>
        <v>7500</v>
      </c>
      <c r="J42" s="54">
        <f t="shared" si="2"/>
        <v>0</v>
      </c>
      <c r="K42" s="55">
        <f t="shared" si="3"/>
        <v>7500</v>
      </c>
    </row>
    <row r="43" spans="1:11" s="56" customFormat="1" ht="13.9" hidden="1" customHeight="1">
      <c r="A43" s="52">
        <v>32</v>
      </c>
      <c r="B43" s="144" t="s">
        <v>116</v>
      </c>
      <c r="C43" s="53"/>
      <c r="D43" s="53"/>
      <c r="E43" s="53"/>
      <c r="F43" s="54"/>
      <c r="G43" s="54"/>
      <c r="H43" s="54"/>
      <c r="I43" s="54"/>
      <c r="J43" s="54"/>
      <c r="K43" s="55"/>
    </row>
    <row r="44" spans="1:11" s="56" customFormat="1" ht="14.45" customHeight="1">
      <c r="A44" s="52">
        <v>33</v>
      </c>
      <c r="B44" s="133" t="s">
        <v>192</v>
      </c>
      <c r="C44" s="53"/>
      <c r="D44" s="53" t="s">
        <v>26</v>
      </c>
      <c r="E44" s="53">
        <v>0.5</v>
      </c>
      <c r="F44" s="54">
        <v>80</v>
      </c>
      <c r="G44" s="54">
        <v>3813</v>
      </c>
      <c r="H44" s="54">
        <f t="shared" ref="H44:H46" si="4">F44+G44</f>
        <v>3893</v>
      </c>
      <c r="I44" s="54">
        <f t="shared" ref="I44:I46" si="5">F44*E44</f>
        <v>40</v>
      </c>
      <c r="J44" s="54">
        <f t="shared" ref="J44:J46" si="6">G44*E44</f>
        <v>1906.5</v>
      </c>
      <c r="K44" s="55">
        <f t="shared" ref="K44:K46" si="7">I44+J44</f>
        <v>1946.5</v>
      </c>
    </row>
    <row r="45" spans="1:11" s="56" customFormat="1" ht="14.45" customHeight="1">
      <c r="A45" s="52">
        <v>34</v>
      </c>
      <c r="B45" s="133" t="s">
        <v>118</v>
      </c>
      <c r="C45" s="53"/>
      <c r="D45" s="53" t="s">
        <v>26</v>
      </c>
      <c r="E45" s="53">
        <v>10</v>
      </c>
      <c r="F45" s="54">
        <v>120</v>
      </c>
      <c r="G45" s="54">
        <v>3813</v>
      </c>
      <c r="H45" s="54">
        <f t="shared" si="4"/>
        <v>3933</v>
      </c>
      <c r="I45" s="54">
        <f t="shared" si="5"/>
        <v>1200</v>
      </c>
      <c r="J45" s="54">
        <f t="shared" si="6"/>
        <v>38130</v>
      </c>
      <c r="K45" s="55">
        <f t="shared" si="7"/>
        <v>39330</v>
      </c>
    </row>
    <row r="46" spans="1:11" s="57" customFormat="1" ht="17.45" hidden="1" customHeight="1">
      <c r="A46" s="52">
        <v>35</v>
      </c>
      <c r="B46" s="135" t="s">
        <v>324</v>
      </c>
      <c r="C46" s="136"/>
      <c r="D46" s="136" t="s">
        <v>21</v>
      </c>
      <c r="E46" s="136">
        <v>1</v>
      </c>
      <c r="F46" s="54">
        <v>1860</v>
      </c>
      <c r="G46" s="54">
        <v>0</v>
      </c>
      <c r="H46" s="54">
        <f t="shared" si="4"/>
        <v>1860</v>
      </c>
      <c r="I46" s="54">
        <f t="shared" si="5"/>
        <v>1860</v>
      </c>
      <c r="J46" s="54">
        <f t="shared" si="6"/>
        <v>0</v>
      </c>
      <c r="K46" s="55">
        <f t="shared" si="7"/>
        <v>1860</v>
      </c>
    </row>
    <row r="47" spans="1:11" s="56" customFormat="1" hidden="1">
      <c r="A47" s="52">
        <v>36</v>
      </c>
      <c r="B47" s="143"/>
      <c r="C47" s="53"/>
      <c r="D47" s="53"/>
      <c r="E47" s="53"/>
      <c r="F47" s="54"/>
      <c r="G47" s="54"/>
      <c r="H47" s="54"/>
      <c r="I47" s="54"/>
      <c r="J47" s="54"/>
      <c r="K47" s="55"/>
    </row>
    <row r="48" spans="1:11" s="57" customFormat="1" ht="16.5" hidden="1" customHeight="1">
      <c r="A48" s="52">
        <v>37</v>
      </c>
      <c r="B48" s="145" t="s">
        <v>312</v>
      </c>
      <c r="C48" s="146"/>
      <c r="D48" s="146" t="s">
        <v>21</v>
      </c>
      <c r="E48" s="146">
        <v>1</v>
      </c>
      <c r="F48" s="54">
        <v>0</v>
      </c>
      <c r="G48" s="147">
        <v>170100</v>
      </c>
      <c r="H48" s="54">
        <f t="shared" ref="H48:H49" si="8">F48+G48</f>
        <v>170100</v>
      </c>
      <c r="I48" s="54">
        <f t="shared" ref="I48:I49" si="9">F48*E48</f>
        <v>0</v>
      </c>
      <c r="J48" s="54">
        <f t="shared" ref="J48:J49" si="10">G48*E48</f>
        <v>170100</v>
      </c>
      <c r="K48" s="55">
        <f t="shared" ref="K48:K49" si="11">I48+J48</f>
        <v>170100</v>
      </c>
    </row>
    <row r="49" spans="1:11" s="57" customFormat="1" ht="16.149999999999999" hidden="1" customHeight="1">
      <c r="A49" s="52">
        <v>38</v>
      </c>
      <c r="B49" s="145" t="s">
        <v>22</v>
      </c>
      <c r="C49" s="146"/>
      <c r="D49" s="146" t="s">
        <v>21</v>
      </c>
      <c r="E49" s="146">
        <v>1</v>
      </c>
      <c r="F49" s="54">
        <v>0</v>
      </c>
      <c r="G49" s="147">
        <v>252720</v>
      </c>
      <c r="H49" s="54">
        <f t="shared" si="8"/>
        <v>252720</v>
      </c>
      <c r="I49" s="54">
        <f t="shared" si="9"/>
        <v>0</v>
      </c>
      <c r="J49" s="54">
        <f t="shared" si="10"/>
        <v>252720</v>
      </c>
      <c r="K49" s="55">
        <f t="shared" si="11"/>
        <v>252720</v>
      </c>
    </row>
    <row r="50" spans="1:11" s="56" customFormat="1" ht="13.5" thickBot="1">
      <c r="A50" s="103"/>
      <c r="B50" s="104"/>
      <c r="C50" s="105"/>
      <c r="D50" s="106"/>
      <c r="E50" s="107"/>
      <c r="F50" s="108"/>
      <c r="G50" s="108"/>
      <c r="H50" s="109"/>
      <c r="I50" s="110"/>
      <c r="J50" s="110"/>
      <c r="K50" s="111"/>
    </row>
    <row r="51" spans="1:11" s="56" customFormat="1" ht="14.25" thickTop="1" thickBot="1">
      <c r="A51" s="112"/>
      <c r="B51" s="113" t="s">
        <v>20</v>
      </c>
      <c r="C51" s="114"/>
      <c r="D51" s="115"/>
      <c r="E51" s="116"/>
      <c r="F51" s="117"/>
      <c r="G51" s="117"/>
      <c r="H51" s="118"/>
      <c r="I51" s="119">
        <f>SUM(I11:I50)</f>
        <v>2543015.6</v>
      </c>
      <c r="J51" s="119">
        <f>SUM(J11:J50)</f>
        <v>1694456.57</v>
      </c>
      <c r="K51" s="120">
        <f>SUM(K11:K50)</f>
        <v>4237472.17</v>
      </c>
    </row>
    <row r="52" spans="1:11" s="56" customFormat="1">
      <c r="A52" s="74"/>
      <c r="C52" s="122"/>
    </row>
    <row r="53" spans="1:11" s="56" customFormat="1">
      <c r="A53" s="74"/>
      <c r="C53" s="122"/>
    </row>
  </sheetData>
  <autoFilter ref="A7:K49">
    <filterColumn colId="1">
      <filters>
        <filter val="Труба бесшовная горячедеформированная 57х3,0_x000a_из коррозионно-стойкой высоколегированной стали марки 03Х17Н14М3"/>
        <filter val="Труба бесшовная горячедеформированная 76х3,0_x000a_из коррозионно-стойкой высоколегированной стали марки 03Х17Н14М3"/>
        <filter val="Труба полиэтиленовая напорная ПЭ100 SDR11 Ø200х18,2"/>
        <filter val="Труба ППР для холодной воды (SDR11) PN10 25×2,3"/>
        <filter val="Труба ППР для холодной воды(SDR11) PN10 20x1,9"/>
        <filter val="Труба ППР раструбная DN110 мм S16"/>
        <filter val="Труба стальная электросварная Ø219х5,0"/>
        <filter val="Труба стальная электросварная Ø57х3,0"/>
      </filters>
    </filterColumn>
  </autoFilter>
  <mergeCells count="2">
    <mergeCell ref="A4:K4"/>
    <mergeCell ref="A5:K5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92D050"/>
  </sheetPr>
  <dimension ref="A1:K62"/>
  <sheetViews>
    <sheetView zoomScale="80" zoomScaleNormal="80" workbookViewId="0">
      <selection activeCell="A7" sqref="A7:K10"/>
    </sheetView>
  </sheetViews>
  <sheetFormatPr defaultColWidth="9.140625" defaultRowHeight="12.75"/>
  <cols>
    <col min="1" max="1" width="4.140625" style="32" customWidth="1"/>
    <col min="2" max="2" width="50.28515625" customWidth="1"/>
    <col min="3" max="3" width="14" style="51" customWidth="1"/>
    <col min="4" max="4" width="7.7109375" customWidth="1"/>
    <col min="5" max="5" width="7.140625" customWidth="1"/>
    <col min="6" max="6" width="11.7109375" customWidth="1"/>
    <col min="7" max="7" width="9.42578125" customWidth="1"/>
    <col min="8" max="8" width="11.85546875" customWidth="1"/>
    <col min="9" max="9" width="11.7109375" customWidth="1"/>
    <col min="10" max="10" width="11" customWidth="1"/>
    <col min="11" max="11" width="11.7109375" customWidth="1"/>
  </cols>
  <sheetData>
    <row r="1" spans="1:11" s="56" customFormat="1" ht="20.25">
      <c r="A1" s="65" t="s">
        <v>150</v>
      </c>
      <c r="B1" s="60"/>
      <c r="C1" s="60"/>
      <c r="D1" s="60"/>
      <c r="E1" s="60"/>
      <c r="F1" s="60"/>
      <c r="G1" s="60"/>
      <c r="H1" s="60"/>
      <c r="I1" s="66"/>
      <c r="J1" s="60"/>
      <c r="K1" s="60"/>
    </row>
    <row r="2" spans="1:11" s="56" customFormat="1" ht="15.75">
      <c r="A2" s="67"/>
      <c r="B2" s="68"/>
      <c r="C2" s="60"/>
      <c r="D2" s="60"/>
      <c r="E2" s="60"/>
      <c r="F2" s="60"/>
      <c r="G2" s="60"/>
      <c r="H2" s="60"/>
      <c r="I2" s="66"/>
      <c r="J2" s="60"/>
      <c r="K2" s="60"/>
    </row>
    <row r="3" spans="1:11" s="57" customFormat="1" ht="19.5" collapsed="1">
      <c r="A3" s="69" t="s">
        <v>19</v>
      </c>
      <c r="B3" s="69"/>
      <c r="C3" s="69"/>
      <c r="D3" s="70"/>
      <c r="E3" s="70"/>
      <c r="F3" s="70"/>
      <c r="G3" s="70"/>
      <c r="H3" s="70"/>
      <c r="I3" s="71"/>
      <c r="J3" s="70"/>
      <c r="K3" s="70"/>
    </row>
    <row r="4" spans="1:11" s="72" customFormat="1" ht="30" customHeight="1">
      <c r="A4" s="178" t="s">
        <v>204</v>
      </c>
      <c r="B4" s="179"/>
      <c r="C4" s="179"/>
      <c r="D4" s="179"/>
      <c r="E4" s="179"/>
      <c r="F4" s="179"/>
      <c r="G4" s="179"/>
      <c r="H4" s="179"/>
      <c r="I4" s="179"/>
      <c r="J4" s="179"/>
      <c r="K4" s="179"/>
    </row>
    <row r="5" spans="1:11" s="72" customFormat="1" ht="48" customHeight="1">
      <c r="A5" s="180" t="s">
        <v>151</v>
      </c>
      <c r="B5" s="181"/>
      <c r="C5" s="181"/>
      <c r="D5" s="181"/>
      <c r="E5" s="181"/>
      <c r="F5" s="181"/>
      <c r="G5" s="181"/>
      <c r="H5" s="181"/>
      <c r="I5" s="181"/>
      <c r="J5" s="181"/>
      <c r="K5" s="181"/>
    </row>
    <row r="6" spans="1:11" s="57" customFormat="1" ht="16.5" thickBot="1">
      <c r="A6" s="73"/>
      <c r="B6" s="70"/>
      <c r="C6" s="74"/>
      <c r="D6" s="70"/>
      <c r="E6" s="70"/>
      <c r="F6" s="70"/>
      <c r="G6" s="70"/>
      <c r="H6" s="70"/>
      <c r="I6" s="71"/>
      <c r="J6" s="70"/>
      <c r="K6" s="70"/>
    </row>
    <row r="7" spans="1:11" s="56" customFormat="1" ht="13.5">
      <c r="A7" s="75" t="s">
        <v>0</v>
      </c>
      <c r="B7" s="76" t="s">
        <v>0</v>
      </c>
      <c r="C7" s="76"/>
      <c r="D7" s="77"/>
      <c r="E7" s="77"/>
      <c r="F7" s="78" t="s">
        <v>1</v>
      </c>
      <c r="G7" s="79"/>
      <c r="H7" s="79"/>
      <c r="I7" s="80" t="s">
        <v>2</v>
      </c>
      <c r="J7" s="79"/>
      <c r="K7" s="81" t="s">
        <v>3</v>
      </c>
    </row>
    <row r="8" spans="1:11" s="56" customFormat="1" ht="13.5" hidden="1">
      <c r="A8" s="82" t="s">
        <v>4</v>
      </c>
      <c r="B8" s="83" t="s">
        <v>0</v>
      </c>
      <c r="C8" s="84"/>
      <c r="D8" s="85" t="s">
        <v>5</v>
      </c>
      <c r="E8" s="85" t="s">
        <v>6</v>
      </c>
      <c r="F8" s="86" t="s">
        <v>7</v>
      </c>
      <c r="G8" s="87" t="s">
        <v>8</v>
      </c>
      <c r="H8" s="86" t="s">
        <v>9</v>
      </c>
      <c r="I8" s="86" t="s">
        <v>7</v>
      </c>
      <c r="J8" s="87" t="s">
        <v>8</v>
      </c>
      <c r="K8" s="88"/>
    </row>
    <row r="9" spans="1:11" s="56" customFormat="1" ht="13.5" hidden="1">
      <c r="A9" s="89" t="s">
        <v>10</v>
      </c>
      <c r="B9" s="90" t="s">
        <v>11</v>
      </c>
      <c r="C9" s="90"/>
      <c r="D9" s="85" t="s">
        <v>12</v>
      </c>
      <c r="E9" s="85" t="s">
        <v>13</v>
      </c>
      <c r="F9" s="91"/>
      <c r="G9" s="91"/>
      <c r="H9" s="92" t="s">
        <v>14</v>
      </c>
      <c r="I9" s="92" t="s">
        <v>15</v>
      </c>
      <c r="J9" s="93" t="s">
        <v>16</v>
      </c>
      <c r="K9" s="94" t="s">
        <v>17</v>
      </c>
    </row>
    <row r="10" spans="1:11" s="56" customFormat="1" hidden="1">
      <c r="A10" s="95">
        <v>1</v>
      </c>
      <c r="B10" s="96">
        <v>2</v>
      </c>
      <c r="C10" s="96"/>
      <c r="D10" s="97">
        <v>3</v>
      </c>
      <c r="E10" s="97">
        <v>4</v>
      </c>
      <c r="F10" s="97">
        <v>5</v>
      </c>
      <c r="G10" s="97">
        <v>6</v>
      </c>
      <c r="H10" s="97">
        <v>7</v>
      </c>
      <c r="I10" s="97">
        <v>8</v>
      </c>
      <c r="J10" s="97">
        <v>9</v>
      </c>
      <c r="K10" s="98">
        <v>10</v>
      </c>
    </row>
    <row r="11" spans="1:11" s="56" customFormat="1" ht="15" hidden="1" customHeight="1">
      <c r="A11" s="52"/>
      <c r="B11" s="58" t="s">
        <v>54</v>
      </c>
      <c r="C11" s="53"/>
      <c r="D11" s="53"/>
      <c r="E11" s="53"/>
      <c r="F11" s="54"/>
      <c r="G11" s="54"/>
      <c r="H11" s="54"/>
      <c r="I11" s="54"/>
      <c r="J11" s="54"/>
      <c r="K11" s="55"/>
    </row>
    <row r="12" spans="1:11" s="56" customFormat="1" ht="42.75" hidden="1" customHeight="1">
      <c r="A12" s="52">
        <v>1</v>
      </c>
      <c r="B12" s="133" t="s">
        <v>55</v>
      </c>
      <c r="C12" s="53" t="s">
        <v>147</v>
      </c>
      <c r="D12" s="53" t="s">
        <v>23</v>
      </c>
      <c r="E12" s="53">
        <v>16</v>
      </c>
      <c r="F12" s="54">
        <v>16104</v>
      </c>
      <c r="G12" s="54">
        <v>8535.1200000000008</v>
      </c>
      <c r="H12" s="54">
        <f t="shared" ref="H12:H47" si="0">F12+G12</f>
        <v>24639.120000000003</v>
      </c>
      <c r="I12" s="54">
        <f t="shared" ref="I12:I47" si="1">F12*E12</f>
        <v>257664</v>
      </c>
      <c r="J12" s="54">
        <f t="shared" ref="J12:J47" si="2">G12*E12</f>
        <v>136561.92000000001</v>
      </c>
      <c r="K12" s="55">
        <f t="shared" ref="K12:K47" si="3">I12+J12</f>
        <v>394225.92000000004</v>
      </c>
    </row>
    <row r="13" spans="1:11" s="56" customFormat="1" ht="45.75" hidden="1" customHeight="1">
      <c r="A13" s="52">
        <v>2</v>
      </c>
      <c r="B13" s="133" t="s">
        <v>168</v>
      </c>
      <c r="C13" s="53"/>
      <c r="D13" s="53" t="s">
        <v>23</v>
      </c>
      <c r="E13" s="53">
        <v>16</v>
      </c>
      <c r="F13" s="54">
        <v>17610</v>
      </c>
      <c r="G13" s="54">
        <v>9333.3000000000011</v>
      </c>
      <c r="H13" s="54">
        <f t="shared" si="0"/>
        <v>26943.300000000003</v>
      </c>
      <c r="I13" s="54">
        <f t="shared" si="1"/>
        <v>281760</v>
      </c>
      <c r="J13" s="54">
        <f t="shared" si="2"/>
        <v>149332.80000000002</v>
      </c>
      <c r="K13" s="55">
        <f t="shared" si="3"/>
        <v>431092.80000000005</v>
      </c>
    </row>
    <row r="14" spans="1:11" s="56" customFormat="1" ht="64.5" hidden="1" customHeight="1">
      <c r="A14" s="52">
        <v>3</v>
      </c>
      <c r="B14" s="134" t="s">
        <v>323</v>
      </c>
      <c r="C14" s="53" t="s">
        <v>131</v>
      </c>
      <c r="D14" s="53" t="s">
        <v>23</v>
      </c>
      <c r="E14" s="53">
        <v>4</v>
      </c>
      <c r="F14" s="54">
        <v>158666</v>
      </c>
      <c r="G14" s="54">
        <v>36493.18</v>
      </c>
      <c r="H14" s="54">
        <f t="shared" si="0"/>
        <v>195159.18</v>
      </c>
      <c r="I14" s="54">
        <f t="shared" si="1"/>
        <v>634664</v>
      </c>
      <c r="J14" s="54">
        <f t="shared" si="2"/>
        <v>145972.72</v>
      </c>
      <c r="K14" s="55">
        <f t="shared" si="3"/>
        <v>780636.72</v>
      </c>
    </row>
    <row r="15" spans="1:11" s="56" customFormat="1" ht="31.15" hidden="1" customHeight="1">
      <c r="A15" s="52">
        <v>4</v>
      </c>
      <c r="B15" s="133" t="s">
        <v>169</v>
      </c>
      <c r="C15" s="53"/>
      <c r="D15" s="53" t="s">
        <v>18</v>
      </c>
      <c r="E15" s="53">
        <v>2</v>
      </c>
      <c r="F15" s="54">
        <v>126150</v>
      </c>
      <c r="G15" s="54">
        <v>29014.5</v>
      </c>
      <c r="H15" s="54">
        <f t="shared" si="0"/>
        <v>155164.5</v>
      </c>
      <c r="I15" s="54">
        <f t="shared" si="1"/>
        <v>252300</v>
      </c>
      <c r="J15" s="54">
        <f t="shared" si="2"/>
        <v>58029</v>
      </c>
      <c r="K15" s="55">
        <f t="shared" si="3"/>
        <v>310329</v>
      </c>
    </row>
    <row r="16" spans="1:11" s="57" customFormat="1" ht="26.45" hidden="1" customHeight="1">
      <c r="A16" s="52">
        <v>5</v>
      </c>
      <c r="B16" s="135" t="s">
        <v>170</v>
      </c>
      <c r="C16" s="136"/>
      <c r="D16" s="136" t="s">
        <v>23</v>
      </c>
      <c r="E16" s="136">
        <v>2</v>
      </c>
      <c r="F16" s="54">
        <v>19335</v>
      </c>
      <c r="G16" s="54">
        <v>8711</v>
      </c>
      <c r="H16" s="54">
        <f t="shared" si="0"/>
        <v>28046</v>
      </c>
      <c r="I16" s="54">
        <f t="shared" si="1"/>
        <v>38670</v>
      </c>
      <c r="J16" s="54">
        <f t="shared" si="2"/>
        <v>17422</v>
      </c>
      <c r="K16" s="55">
        <f t="shared" si="3"/>
        <v>56092</v>
      </c>
    </row>
    <row r="17" spans="1:11" s="57" customFormat="1" ht="16.5" hidden="1" customHeight="1">
      <c r="A17" s="52">
        <v>6</v>
      </c>
      <c r="B17" s="135" t="s">
        <v>157</v>
      </c>
      <c r="C17" s="136"/>
      <c r="D17" s="136" t="s">
        <v>23</v>
      </c>
      <c r="E17" s="136">
        <v>8</v>
      </c>
      <c r="F17" s="54">
        <v>505</v>
      </c>
      <c r="G17" s="54">
        <v>1250</v>
      </c>
      <c r="H17" s="54">
        <f t="shared" si="0"/>
        <v>1755</v>
      </c>
      <c r="I17" s="54">
        <f t="shared" si="1"/>
        <v>4040</v>
      </c>
      <c r="J17" s="54">
        <f t="shared" si="2"/>
        <v>10000</v>
      </c>
      <c r="K17" s="55">
        <f t="shared" si="3"/>
        <v>14040</v>
      </c>
    </row>
    <row r="18" spans="1:11" s="57" customFormat="1" ht="16.5" hidden="1" customHeight="1">
      <c r="A18" s="52">
        <v>7</v>
      </c>
      <c r="B18" s="135" t="s">
        <v>155</v>
      </c>
      <c r="C18" s="136"/>
      <c r="D18" s="136" t="s">
        <v>23</v>
      </c>
      <c r="E18" s="136">
        <v>2</v>
      </c>
      <c r="F18" s="54">
        <v>5702</v>
      </c>
      <c r="G18" s="54">
        <v>2250</v>
      </c>
      <c r="H18" s="54">
        <f t="shared" si="0"/>
        <v>7952</v>
      </c>
      <c r="I18" s="54">
        <f t="shared" si="1"/>
        <v>11404</v>
      </c>
      <c r="J18" s="54">
        <f t="shared" si="2"/>
        <v>4500</v>
      </c>
      <c r="K18" s="55">
        <f t="shared" si="3"/>
        <v>15904</v>
      </c>
    </row>
    <row r="19" spans="1:11" s="56" customFormat="1" ht="16.149999999999999" hidden="1" customHeight="1">
      <c r="A19" s="52">
        <v>8</v>
      </c>
      <c r="B19" s="133" t="s">
        <v>56</v>
      </c>
      <c r="C19" s="53"/>
      <c r="D19" s="53" t="s">
        <v>28</v>
      </c>
      <c r="E19" s="53">
        <v>16</v>
      </c>
      <c r="F19" s="54"/>
      <c r="G19" s="54"/>
      <c r="H19" s="54"/>
      <c r="I19" s="54"/>
      <c r="J19" s="54"/>
      <c r="K19" s="55"/>
    </row>
    <row r="20" spans="1:11" s="56" customFormat="1" ht="16.149999999999999" hidden="1" customHeight="1">
      <c r="A20" s="52">
        <v>9</v>
      </c>
      <c r="B20" s="133" t="s">
        <v>57</v>
      </c>
      <c r="C20" s="53"/>
      <c r="D20" s="53" t="s">
        <v>18</v>
      </c>
      <c r="E20" s="53">
        <v>16</v>
      </c>
      <c r="F20" s="54">
        <v>6914</v>
      </c>
      <c r="G20" s="54">
        <v>2973.02</v>
      </c>
      <c r="H20" s="54">
        <f t="shared" si="0"/>
        <v>9887.02</v>
      </c>
      <c r="I20" s="54">
        <f t="shared" si="1"/>
        <v>110624</v>
      </c>
      <c r="J20" s="54">
        <f t="shared" si="2"/>
        <v>47568.32</v>
      </c>
      <c r="K20" s="55">
        <f t="shared" si="3"/>
        <v>158192.32000000001</v>
      </c>
    </row>
    <row r="21" spans="1:11" s="56" customFormat="1" ht="16.149999999999999" hidden="1" customHeight="1">
      <c r="A21" s="52">
        <v>10</v>
      </c>
      <c r="B21" s="133" t="s">
        <v>58</v>
      </c>
      <c r="C21" s="53"/>
      <c r="D21" s="53" t="s">
        <v>23</v>
      </c>
      <c r="E21" s="53">
        <v>16</v>
      </c>
      <c r="F21" s="54">
        <v>322</v>
      </c>
      <c r="G21" s="54">
        <v>450</v>
      </c>
      <c r="H21" s="54">
        <f t="shared" si="0"/>
        <v>772</v>
      </c>
      <c r="I21" s="54">
        <f t="shared" si="1"/>
        <v>5152</v>
      </c>
      <c r="J21" s="54">
        <f t="shared" si="2"/>
        <v>7200</v>
      </c>
      <c r="K21" s="55">
        <f t="shared" si="3"/>
        <v>12352</v>
      </c>
    </row>
    <row r="22" spans="1:11" s="56" customFormat="1" ht="16.149999999999999" hidden="1" customHeight="1">
      <c r="A22" s="52">
        <v>11</v>
      </c>
      <c r="B22" s="137" t="s">
        <v>59</v>
      </c>
      <c r="C22" s="53"/>
      <c r="D22" s="53" t="s">
        <v>23</v>
      </c>
      <c r="E22" s="53">
        <v>32</v>
      </c>
      <c r="F22" s="54"/>
      <c r="G22" s="54"/>
      <c r="H22" s="54"/>
      <c r="I22" s="54"/>
      <c r="J22" s="54"/>
      <c r="K22" s="55"/>
    </row>
    <row r="23" spans="1:11" s="56" customFormat="1" ht="28.9" hidden="1" customHeight="1">
      <c r="A23" s="52">
        <v>12</v>
      </c>
      <c r="B23" s="138" t="s">
        <v>134</v>
      </c>
      <c r="C23" s="53"/>
      <c r="D23" s="53" t="s">
        <v>23</v>
      </c>
      <c r="E23" s="53">
        <v>16</v>
      </c>
      <c r="F23" s="54">
        <v>7015</v>
      </c>
      <c r="G23" s="54">
        <v>2455</v>
      </c>
      <c r="H23" s="54">
        <f t="shared" si="0"/>
        <v>9470</v>
      </c>
      <c r="I23" s="54">
        <f t="shared" si="1"/>
        <v>112240</v>
      </c>
      <c r="J23" s="54">
        <f t="shared" si="2"/>
        <v>39280</v>
      </c>
      <c r="K23" s="55">
        <f t="shared" si="3"/>
        <v>151520</v>
      </c>
    </row>
    <row r="24" spans="1:11" s="56" customFormat="1" ht="28.5" hidden="1" customHeight="1">
      <c r="A24" s="52">
        <v>13</v>
      </c>
      <c r="B24" s="133" t="s">
        <v>60</v>
      </c>
      <c r="C24" s="53"/>
      <c r="D24" s="53" t="s">
        <v>23</v>
      </c>
      <c r="E24" s="53">
        <v>16</v>
      </c>
      <c r="F24" s="54">
        <v>10287</v>
      </c>
      <c r="G24" s="54">
        <v>4423</v>
      </c>
      <c r="H24" s="54">
        <f t="shared" si="0"/>
        <v>14710</v>
      </c>
      <c r="I24" s="54">
        <f t="shared" si="1"/>
        <v>164592</v>
      </c>
      <c r="J24" s="54">
        <f t="shared" si="2"/>
        <v>70768</v>
      </c>
      <c r="K24" s="55">
        <f t="shared" si="3"/>
        <v>235360</v>
      </c>
    </row>
    <row r="25" spans="1:11" s="56" customFormat="1" ht="27.6" hidden="1" customHeight="1">
      <c r="A25" s="52">
        <v>14</v>
      </c>
      <c r="B25" s="133" t="s">
        <v>61</v>
      </c>
      <c r="C25" s="53"/>
      <c r="D25" s="53" t="s">
        <v>23</v>
      </c>
      <c r="E25" s="53">
        <v>32</v>
      </c>
      <c r="F25" s="54">
        <v>1526</v>
      </c>
      <c r="G25" s="54">
        <v>600</v>
      </c>
      <c r="H25" s="54">
        <f t="shared" si="0"/>
        <v>2126</v>
      </c>
      <c r="I25" s="54">
        <f t="shared" si="1"/>
        <v>48832</v>
      </c>
      <c r="J25" s="54">
        <f t="shared" si="2"/>
        <v>19200</v>
      </c>
      <c r="K25" s="55">
        <f t="shared" si="3"/>
        <v>68032</v>
      </c>
    </row>
    <row r="26" spans="1:11" s="56" customFormat="1" ht="15" hidden="1" customHeight="1">
      <c r="A26" s="52">
        <v>15</v>
      </c>
      <c r="B26" s="134" t="s">
        <v>66</v>
      </c>
      <c r="C26" s="53"/>
      <c r="D26" s="136" t="s">
        <v>21</v>
      </c>
      <c r="E26" s="136">
        <v>1</v>
      </c>
      <c r="F26" s="54">
        <v>67500</v>
      </c>
      <c r="G26" s="54">
        <v>23625</v>
      </c>
      <c r="H26" s="54">
        <f t="shared" si="0"/>
        <v>91125</v>
      </c>
      <c r="I26" s="54">
        <f t="shared" si="1"/>
        <v>67500</v>
      </c>
      <c r="J26" s="54">
        <f t="shared" si="2"/>
        <v>23625</v>
      </c>
      <c r="K26" s="55">
        <f t="shared" si="3"/>
        <v>91125</v>
      </c>
    </row>
    <row r="27" spans="1:11" s="56" customFormat="1" ht="55.15" hidden="1" customHeight="1">
      <c r="A27" s="52">
        <v>16</v>
      </c>
      <c r="B27" s="134" t="s">
        <v>67</v>
      </c>
      <c r="C27" s="53"/>
      <c r="D27" s="53" t="s">
        <v>28</v>
      </c>
      <c r="E27" s="53">
        <v>4</v>
      </c>
      <c r="F27" s="54">
        <v>1724</v>
      </c>
      <c r="G27" s="54">
        <v>1450</v>
      </c>
      <c r="H27" s="54">
        <f t="shared" si="0"/>
        <v>3174</v>
      </c>
      <c r="I27" s="54">
        <f t="shared" si="1"/>
        <v>6896</v>
      </c>
      <c r="J27" s="54">
        <f t="shared" si="2"/>
        <v>5800</v>
      </c>
      <c r="K27" s="55">
        <f t="shared" si="3"/>
        <v>12696</v>
      </c>
    </row>
    <row r="28" spans="1:11" s="56" customFormat="1" ht="18" hidden="1" customHeight="1">
      <c r="A28" s="52">
        <v>17</v>
      </c>
      <c r="B28" s="133" t="s">
        <v>156</v>
      </c>
      <c r="C28" s="53"/>
      <c r="D28" s="53" t="s">
        <v>23</v>
      </c>
      <c r="E28" s="53">
        <v>8</v>
      </c>
      <c r="F28" s="54">
        <v>1117</v>
      </c>
      <c r="G28" s="54">
        <v>1250</v>
      </c>
      <c r="H28" s="54">
        <f t="shared" si="0"/>
        <v>2367</v>
      </c>
      <c r="I28" s="54">
        <f t="shared" si="1"/>
        <v>8936</v>
      </c>
      <c r="J28" s="54">
        <f t="shared" si="2"/>
        <v>10000</v>
      </c>
      <c r="K28" s="55">
        <f t="shared" si="3"/>
        <v>18936</v>
      </c>
    </row>
    <row r="29" spans="1:11" s="56" customFormat="1" ht="41.45" customHeight="1">
      <c r="A29" s="52">
        <v>18</v>
      </c>
      <c r="B29" s="133" t="s">
        <v>122</v>
      </c>
      <c r="C29" s="53"/>
      <c r="D29" s="53" t="s">
        <v>26</v>
      </c>
      <c r="E29" s="53">
        <v>130</v>
      </c>
      <c r="F29" s="54">
        <v>9326</v>
      </c>
      <c r="G29" s="54">
        <v>5197</v>
      </c>
      <c r="H29" s="54">
        <f t="shared" si="0"/>
        <v>14523</v>
      </c>
      <c r="I29" s="54">
        <f t="shared" si="1"/>
        <v>1212380</v>
      </c>
      <c r="J29" s="54">
        <f t="shared" si="2"/>
        <v>675610</v>
      </c>
      <c r="K29" s="55">
        <f t="shared" si="3"/>
        <v>1887990</v>
      </c>
    </row>
    <row r="30" spans="1:11" s="56" customFormat="1" ht="41.45" customHeight="1">
      <c r="A30" s="52">
        <v>19</v>
      </c>
      <c r="B30" s="133" t="s">
        <v>200</v>
      </c>
      <c r="C30" s="53"/>
      <c r="D30" s="53" t="s">
        <v>26</v>
      </c>
      <c r="E30" s="53">
        <v>200</v>
      </c>
      <c r="F30" s="54">
        <v>16113</v>
      </c>
      <c r="G30" s="54">
        <v>8251</v>
      </c>
      <c r="H30" s="54">
        <f t="shared" si="0"/>
        <v>24364</v>
      </c>
      <c r="I30" s="54">
        <f t="shared" si="1"/>
        <v>3222600</v>
      </c>
      <c r="J30" s="54">
        <f t="shared" si="2"/>
        <v>1650200</v>
      </c>
      <c r="K30" s="55">
        <f t="shared" si="3"/>
        <v>4872800</v>
      </c>
    </row>
    <row r="31" spans="1:11" s="56" customFormat="1" ht="15.75" hidden="1" customHeight="1">
      <c r="A31" s="52">
        <v>20</v>
      </c>
      <c r="B31" s="139" t="s">
        <v>137</v>
      </c>
      <c r="C31" s="140"/>
      <c r="D31" s="141" t="s">
        <v>21</v>
      </c>
      <c r="E31" s="141">
        <v>1</v>
      </c>
      <c r="F31" s="54">
        <v>532198</v>
      </c>
      <c r="G31" s="54">
        <v>425758.4</v>
      </c>
      <c r="H31" s="54">
        <f t="shared" si="0"/>
        <v>957956.4</v>
      </c>
      <c r="I31" s="54">
        <f t="shared" si="1"/>
        <v>532198</v>
      </c>
      <c r="J31" s="54">
        <f t="shared" si="2"/>
        <v>425758.4</v>
      </c>
      <c r="K31" s="55">
        <f t="shared" si="3"/>
        <v>957956.4</v>
      </c>
    </row>
    <row r="32" spans="1:11" s="56" customFormat="1" ht="15" customHeight="1">
      <c r="A32" s="52">
        <v>21</v>
      </c>
      <c r="B32" s="133" t="s">
        <v>158</v>
      </c>
      <c r="C32" s="53"/>
      <c r="D32" s="53" t="s">
        <v>26</v>
      </c>
      <c r="E32" s="53">
        <v>1</v>
      </c>
      <c r="F32" s="54">
        <v>596</v>
      </c>
      <c r="G32" s="54">
        <v>4500</v>
      </c>
      <c r="H32" s="54">
        <f t="shared" si="0"/>
        <v>5096</v>
      </c>
      <c r="I32" s="54">
        <f t="shared" si="1"/>
        <v>596</v>
      </c>
      <c r="J32" s="54">
        <f t="shared" si="2"/>
        <v>4500</v>
      </c>
      <c r="K32" s="55">
        <f t="shared" si="3"/>
        <v>5096</v>
      </c>
    </row>
    <row r="33" spans="1:11" s="56" customFormat="1" ht="15" customHeight="1">
      <c r="A33" s="52">
        <v>22</v>
      </c>
      <c r="B33" s="133" t="s">
        <v>205</v>
      </c>
      <c r="C33" s="53"/>
      <c r="D33" s="53" t="s">
        <v>26</v>
      </c>
      <c r="E33" s="53">
        <v>2</v>
      </c>
      <c r="F33" s="54">
        <v>4415</v>
      </c>
      <c r="G33" s="54">
        <v>4500</v>
      </c>
      <c r="H33" s="54">
        <f t="shared" si="0"/>
        <v>8915</v>
      </c>
      <c r="I33" s="54">
        <f t="shared" si="1"/>
        <v>8830</v>
      </c>
      <c r="J33" s="54">
        <f t="shared" si="2"/>
        <v>9000</v>
      </c>
      <c r="K33" s="55">
        <f t="shared" si="3"/>
        <v>17830</v>
      </c>
    </row>
    <row r="34" spans="1:11" s="56" customFormat="1" ht="15" customHeight="1">
      <c r="A34" s="52">
        <v>23</v>
      </c>
      <c r="B34" s="133" t="s">
        <v>68</v>
      </c>
      <c r="C34" s="53"/>
      <c r="D34" s="53" t="s">
        <v>26</v>
      </c>
      <c r="E34" s="53">
        <v>5</v>
      </c>
      <c r="F34" s="54">
        <v>6240</v>
      </c>
      <c r="G34" s="54">
        <v>4500</v>
      </c>
      <c r="H34" s="54">
        <f t="shared" si="0"/>
        <v>10740</v>
      </c>
      <c r="I34" s="54">
        <f t="shared" si="1"/>
        <v>31200</v>
      </c>
      <c r="J34" s="54">
        <f t="shared" si="2"/>
        <v>22500</v>
      </c>
      <c r="K34" s="55">
        <f t="shared" si="3"/>
        <v>53700</v>
      </c>
    </row>
    <row r="35" spans="1:11" s="56" customFormat="1" ht="27" customHeight="1">
      <c r="A35" s="52">
        <v>24</v>
      </c>
      <c r="B35" s="134" t="s">
        <v>196</v>
      </c>
      <c r="C35" s="53"/>
      <c r="D35" s="53" t="s">
        <v>26</v>
      </c>
      <c r="E35" s="53">
        <v>2</v>
      </c>
      <c r="F35" s="54">
        <v>4016</v>
      </c>
      <c r="G35" s="54">
        <v>4500</v>
      </c>
      <c r="H35" s="54">
        <f t="shared" si="0"/>
        <v>8516</v>
      </c>
      <c r="I35" s="54">
        <f t="shared" si="1"/>
        <v>8032</v>
      </c>
      <c r="J35" s="54">
        <f t="shared" si="2"/>
        <v>9000</v>
      </c>
      <c r="K35" s="55">
        <f t="shared" si="3"/>
        <v>17032</v>
      </c>
    </row>
    <row r="36" spans="1:11" s="56" customFormat="1" ht="27" hidden="1" customHeight="1">
      <c r="A36" s="52">
        <v>25</v>
      </c>
      <c r="B36" s="142" t="s">
        <v>197</v>
      </c>
      <c r="C36" s="53"/>
      <c r="D36" s="53" t="s">
        <v>18</v>
      </c>
      <c r="E36" s="53">
        <v>2</v>
      </c>
      <c r="F36" s="54">
        <v>2613</v>
      </c>
      <c r="G36" s="54">
        <v>3946</v>
      </c>
      <c r="H36" s="54">
        <f t="shared" si="0"/>
        <v>6559</v>
      </c>
      <c r="I36" s="54">
        <f t="shared" si="1"/>
        <v>5226</v>
      </c>
      <c r="J36" s="54">
        <f t="shared" si="2"/>
        <v>7892</v>
      </c>
      <c r="K36" s="55">
        <f t="shared" si="3"/>
        <v>13118</v>
      </c>
    </row>
    <row r="37" spans="1:11" s="56" customFormat="1" ht="27" hidden="1" customHeight="1">
      <c r="A37" s="52">
        <v>26</v>
      </c>
      <c r="B37" s="143" t="s">
        <v>207</v>
      </c>
      <c r="C37" s="53"/>
      <c r="D37" s="53" t="s">
        <v>18</v>
      </c>
      <c r="E37" s="53">
        <v>2</v>
      </c>
      <c r="F37" s="54">
        <v>4307</v>
      </c>
      <c r="G37" s="54">
        <v>3113</v>
      </c>
      <c r="H37" s="54">
        <f t="shared" si="0"/>
        <v>7420</v>
      </c>
      <c r="I37" s="54">
        <f t="shared" si="1"/>
        <v>8614</v>
      </c>
      <c r="J37" s="54">
        <f t="shared" si="2"/>
        <v>6226</v>
      </c>
      <c r="K37" s="55">
        <f t="shared" si="3"/>
        <v>14840</v>
      </c>
    </row>
    <row r="38" spans="1:11" s="56" customFormat="1" ht="27" hidden="1" customHeight="1">
      <c r="A38" s="52">
        <v>27</v>
      </c>
      <c r="B38" s="143" t="s">
        <v>206</v>
      </c>
      <c r="C38" s="53"/>
      <c r="D38" s="53" t="s">
        <v>18</v>
      </c>
      <c r="E38" s="53">
        <v>2</v>
      </c>
      <c r="F38" s="54">
        <v>4307</v>
      </c>
      <c r="G38" s="54">
        <v>3113</v>
      </c>
      <c r="H38" s="54">
        <f t="shared" ref="H38" si="4">F38+G38</f>
        <v>7420</v>
      </c>
      <c r="I38" s="54">
        <f t="shared" ref="I38" si="5">F38*E38</f>
        <v>8614</v>
      </c>
      <c r="J38" s="54">
        <f t="shared" ref="J38" si="6">G38*E38</f>
        <v>6226</v>
      </c>
      <c r="K38" s="55">
        <f t="shared" ref="K38" si="7">I38+J38</f>
        <v>14840</v>
      </c>
    </row>
    <row r="39" spans="1:11" s="56" customFormat="1" ht="16.149999999999999" hidden="1" customHeight="1">
      <c r="A39" s="52">
        <v>28</v>
      </c>
      <c r="B39" s="134" t="s">
        <v>52</v>
      </c>
      <c r="C39" s="53"/>
      <c r="D39" s="53" t="s">
        <v>24</v>
      </c>
      <c r="E39" s="53">
        <v>12</v>
      </c>
      <c r="F39" s="54">
        <v>726</v>
      </c>
      <c r="G39" s="54">
        <v>4500</v>
      </c>
      <c r="H39" s="54">
        <f t="shared" si="0"/>
        <v>5226</v>
      </c>
      <c r="I39" s="54">
        <f t="shared" si="1"/>
        <v>8712</v>
      </c>
      <c r="J39" s="54">
        <f t="shared" si="2"/>
        <v>54000</v>
      </c>
      <c r="K39" s="55">
        <f t="shared" si="3"/>
        <v>62712</v>
      </c>
    </row>
    <row r="40" spans="1:11" s="56" customFormat="1" ht="18.75" hidden="1" customHeight="1">
      <c r="A40" s="52">
        <v>29</v>
      </c>
      <c r="B40" s="134" t="s">
        <v>53</v>
      </c>
      <c r="C40" s="53"/>
      <c r="D40" s="53" t="s">
        <v>24</v>
      </c>
      <c r="E40" s="53">
        <v>22.5</v>
      </c>
      <c r="F40" s="54">
        <v>578</v>
      </c>
      <c r="G40" s="54">
        <v>4500</v>
      </c>
      <c r="H40" s="54">
        <f t="shared" si="0"/>
        <v>5078</v>
      </c>
      <c r="I40" s="54">
        <f t="shared" si="1"/>
        <v>13005</v>
      </c>
      <c r="J40" s="54">
        <f t="shared" si="2"/>
        <v>101250</v>
      </c>
      <c r="K40" s="55">
        <f t="shared" si="3"/>
        <v>114255</v>
      </c>
    </row>
    <row r="41" spans="1:11" s="56" customFormat="1" ht="15.6" hidden="1" customHeight="1">
      <c r="A41" s="52">
        <v>30</v>
      </c>
      <c r="B41" s="139" t="s">
        <v>136</v>
      </c>
      <c r="C41" s="140"/>
      <c r="D41" s="141" t="s">
        <v>135</v>
      </c>
      <c r="E41" s="141">
        <v>1</v>
      </c>
      <c r="F41" s="54">
        <v>251915</v>
      </c>
      <c r="G41" s="54">
        <v>0</v>
      </c>
      <c r="H41" s="54">
        <f t="shared" si="0"/>
        <v>251915</v>
      </c>
      <c r="I41" s="54">
        <f t="shared" si="1"/>
        <v>251915</v>
      </c>
      <c r="J41" s="54">
        <f t="shared" si="2"/>
        <v>0</v>
      </c>
      <c r="K41" s="55">
        <f>I41+J41</f>
        <v>251915</v>
      </c>
    </row>
    <row r="42" spans="1:11" s="56" customFormat="1" ht="18.75" hidden="1" customHeight="1">
      <c r="A42" s="52">
        <v>31</v>
      </c>
      <c r="B42" s="144" t="s">
        <v>92</v>
      </c>
      <c r="C42" s="53"/>
      <c r="D42" s="53"/>
      <c r="E42" s="53"/>
      <c r="F42" s="54"/>
      <c r="G42" s="54"/>
      <c r="H42" s="54"/>
      <c r="I42" s="54"/>
      <c r="J42" s="54"/>
      <c r="K42" s="55"/>
    </row>
    <row r="43" spans="1:11" s="56" customFormat="1" ht="14.45" hidden="1" customHeight="1">
      <c r="A43" s="52">
        <v>32</v>
      </c>
      <c r="B43" s="133" t="s">
        <v>93</v>
      </c>
      <c r="C43" s="53"/>
      <c r="D43" s="53" t="s">
        <v>18</v>
      </c>
      <c r="E43" s="53">
        <v>1</v>
      </c>
      <c r="F43" s="54">
        <v>5245</v>
      </c>
      <c r="G43" s="54">
        <v>4985</v>
      </c>
      <c r="H43" s="54">
        <f t="shared" si="0"/>
        <v>10230</v>
      </c>
      <c r="I43" s="54">
        <f t="shared" si="1"/>
        <v>5245</v>
      </c>
      <c r="J43" s="54">
        <f t="shared" si="2"/>
        <v>4985</v>
      </c>
      <c r="K43" s="55">
        <f t="shared" si="3"/>
        <v>10230</v>
      </c>
    </row>
    <row r="44" spans="1:11" s="56" customFormat="1" ht="18.600000000000001" customHeight="1">
      <c r="A44" s="52">
        <v>33</v>
      </c>
      <c r="B44" s="133" t="s">
        <v>91</v>
      </c>
      <c r="C44" s="53"/>
      <c r="D44" s="53" t="s">
        <v>26</v>
      </c>
      <c r="E44" s="53">
        <v>6</v>
      </c>
      <c r="F44" s="54">
        <v>175</v>
      </c>
      <c r="G44" s="54">
        <v>1200</v>
      </c>
      <c r="H44" s="54">
        <f t="shared" si="0"/>
        <v>1375</v>
      </c>
      <c r="I44" s="54">
        <f t="shared" si="1"/>
        <v>1050</v>
      </c>
      <c r="J44" s="54">
        <f t="shared" si="2"/>
        <v>7200</v>
      </c>
      <c r="K44" s="55">
        <f t="shared" si="3"/>
        <v>8250</v>
      </c>
    </row>
    <row r="45" spans="1:11" s="56" customFormat="1" ht="15" customHeight="1">
      <c r="A45" s="52">
        <v>34</v>
      </c>
      <c r="B45" s="133" t="s">
        <v>68</v>
      </c>
      <c r="C45" s="53"/>
      <c r="D45" s="53" t="s">
        <v>26</v>
      </c>
      <c r="E45" s="53">
        <v>4</v>
      </c>
      <c r="F45" s="54">
        <v>6240</v>
      </c>
      <c r="G45" s="54">
        <v>4500</v>
      </c>
      <c r="H45" s="54">
        <f t="shared" ref="H45" si="8">F45+G45</f>
        <v>10740</v>
      </c>
      <c r="I45" s="54">
        <f t="shared" ref="I45" si="9">F45*E45</f>
        <v>24960</v>
      </c>
      <c r="J45" s="54">
        <f t="shared" ref="J45" si="10">G45*E45</f>
        <v>18000</v>
      </c>
      <c r="K45" s="55">
        <f t="shared" ref="K45" si="11">I45+J45</f>
        <v>42960</v>
      </c>
    </row>
    <row r="46" spans="1:11" s="56" customFormat="1" ht="16.149999999999999" hidden="1" customHeight="1">
      <c r="A46" s="52">
        <v>35</v>
      </c>
      <c r="B46" s="134" t="s">
        <v>52</v>
      </c>
      <c r="C46" s="53"/>
      <c r="D46" s="53" t="s">
        <v>24</v>
      </c>
      <c r="E46" s="53">
        <v>0.5</v>
      </c>
      <c r="F46" s="54">
        <v>726</v>
      </c>
      <c r="G46" s="54">
        <v>4500</v>
      </c>
      <c r="H46" s="54">
        <f t="shared" si="0"/>
        <v>5226</v>
      </c>
      <c r="I46" s="54">
        <f t="shared" si="1"/>
        <v>363</v>
      </c>
      <c r="J46" s="54">
        <f t="shared" si="2"/>
        <v>2250</v>
      </c>
      <c r="K46" s="55">
        <f t="shared" si="3"/>
        <v>2613</v>
      </c>
    </row>
    <row r="47" spans="1:11" s="56" customFormat="1" ht="18.75" hidden="1" customHeight="1">
      <c r="A47" s="52">
        <v>36</v>
      </c>
      <c r="B47" s="134" t="s">
        <v>53</v>
      </c>
      <c r="C47" s="53"/>
      <c r="D47" s="53" t="s">
        <v>24</v>
      </c>
      <c r="E47" s="53">
        <v>1</v>
      </c>
      <c r="F47" s="54">
        <v>578</v>
      </c>
      <c r="G47" s="54">
        <v>4500</v>
      </c>
      <c r="H47" s="54">
        <f t="shared" si="0"/>
        <v>5078</v>
      </c>
      <c r="I47" s="54">
        <f t="shared" si="1"/>
        <v>578</v>
      </c>
      <c r="J47" s="54">
        <f t="shared" si="2"/>
        <v>4500</v>
      </c>
      <c r="K47" s="55">
        <f t="shared" si="3"/>
        <v>5078</v>
      </c>
    </row>
    <row r="48" spans="1:11" s="56" customFormat="1" ht="12" hidden="1" customHeight="1">
      <c r="A48" s="52">
        <v>37</v>
      </c>
      <c r="B48" s="134"/>
      <c r="C48" s="53"/>
      <c r="D48" s="53"/>
      <c r="E48" s="53"/>
      <c r="F48" s="54"/>
      <c r="G48" s="54"/>
      <c r="H48" s="54"/>
      <c r="I48" s="54"/>
      <c r="J48" s="54"/>
      <c r="K48" s="55"/>
    </row>
    <row r="49" spans="1:11" s="56" customFormat="1" ht="13.9" hidden="1" customHeight="1">
      <c r="A49" s="52">
        <v>38</v>
      </c>
      <c r="B49" s="144" t="s">
        <v>116</v>
      </c>
      <c r="C49" s="53"/>
      <c r="D49" s="53"/>
      <c r="E49" s="53"/>
      <c r="F49" s="54"/>
      <c r="G49" s="54"/>
      <c r="H49" s="54"/>
      <c r="I49" s="54"/>
      <c r="J49" s="54"/>
      <c r="K49" s="55"/>
    </row>
    <row r="50" spans="1:11" s="56" customFormat="1" ht="14.45" customHeight="1">
      <c r="A50" s="52">
        <v>39</v>
      </c>
      <c r="B50" s="133" t="s">
        <v>192</v>
      </c>
      <c r="C50" s="53"/>
      <c r="D50" s="53" t="s">
        <v>26</v>
      </c>
      <c r="E50" s="53">
        <v>1</v>
      </c>
      <c r="F50" s="54">
        <v>86</v>
      </c>
      <c r="G50" s="54">
        <v>3813</v>
      </c>
      <c r="H50" s="54">
        <f t="shared" ref="H50:H52" si="12">F50+G50</f>
        <v>3899</v>
      </c>
      <c r="I50" s="54">
        <f t="shared" ref="I50:I52" si="13">F50*E50</f>
        <v>86</v>
      </c>
      <c r="J50" s="54">
        <f t="shared" ref="J50:J52" si="14">G50*E50</f>
        <v>3813</v>
      </c>
      <c r="K50" s="55">
        <f t="shared" ref="K50:K52" si="15">I50+J50</f>
        <v>3899</v>
      </c>
    </row>
    <row r="51" spans="1:11" s="56" customFormat="1" ht="14.45" customHeight="1">
      <c r="A51" s="52">
        <v>40</v>
      </c>
      <c r="B51" s="133" t="s">
        <v>118</v>
      </c>
      <c r="C51" s="53"/>
      <c r="D51" s="53" t="s">
        <v>26</v>
      </c>
      <c r="E51" s="53">
        <v>36</v>
      </c>
      <c r="F51" s="54">
        <v>129</v>
      </c>
      <c r="G51" s="54">
        <v>3813</v>
      </c>
      <c r="H51" s="54">
        <f t="shared" si="12"/>
        <v>3942</v>
      </c>
      <c r="I51" s="54">
        <f t="shared" si="13"/>
        <v>4644</v>
      </c>
      <c r="J51" s="54">
        <f t="shared" si="14"/>
        <v>137268</v>
      </c>
      <c r="K51" s="55">
        <f t="shared" si="15"/>
        <v>141912</v>
      </c>
    </row>
    <row r="52" spans="1:11" s="57" customFormat="1" ht="17.45" hidden="1" customHeight="1">
      <c r="A52" s="52">
        <v>41</v>
      </c>
      <c r="B52" s="135" t="s">
        <v>324</v>
      </c>
      <c r="C52" s="136"/>
      <c r="D52" s="136" t="s">
        <v>21</v>
      </c>
      <c r="E52" s="136">
        <v>1</v>
      </c>
      <c r="F52" s="54">
        <v>7095</v>
      </c>
      <c r="G52" s="54">
        <v>0</v>
      </c>
      <c r="H52" s="54">
        <f t="shared" si="12"/>
        <v>7095</v>
      </c>
      <c r="I52" s="54">
        <f t="shared" si="13"/>
        <v>7095</v>
      </c>
      <c r="J52" s="54">
        <f t="shared" si="14"/>
        <v>0</v>
      </c>
      <c r="K52" s="55">
        <f t="shared" si="15"/>
        <v>7095</v>
      </c>
    </row>
    <row r="53" spans="1:11" s="56" customFormat="1" hidden="1">
      <c r="A53" s="52">
        <v>42</v>
      </c>
      <c r="B53" s="143"/>
      <c r="C53" s="53"/>
      <c r="D53" s="53"/>
      <c r="E53" s="53"/>
      <c r="F53" s="54"/>
      <c r="G53" s="54"/>
      <c r="H53" s="54"/>
      <c r="I53" s="54"/>
      <c r="J53" s="54"/>
      <c r="K53" s="55"/>
    </row>
    <row r="54" spans="1:11" s="57" customFormat="1" ht="16.5" hidden="1" customHeight="1">
      <c r="A54" s="52">
        <v>43</v>
      </c>
      <c r="B54" s="145" t="s">
        <v>312</v>
      </c>
      <c r="C54" s="146"/>
      <c r="D54" s="146" t="s">
        <v>21</v>
      </c>
      <c r="E54" s="146">
        <v>1</v>
      </c>
      <c r="F54" s="54">
        <v>0</v>
      </c>
      <c r="G54" s="147">
        <v>170100</v>
      </c>
      <c r="H54" s="54">
        <f t="shared" ref="H54:H55" si="16">F54+G54</f>
        <v>170100</v>
      </c>
      <c r="I54" s="54">
        <f t="shared" ref="I54:I55" si="17">F54*E54</f>
        <v>0</v>
      </c>
      <c r="J54" s="54">
        <f t="shared" ref="J54:J55" si="18">G54*E54</f>
        <v>170100</v>
      </c>
      <c r="K54" s="55">
        <f t="shared" ref="K54:K55" si="19">I54+J54</f>
        <v>170100</v>
      </c>
    </row>
    <row r="55" spans="1:11" s="57" customFormat="1" ht="16.149999999999999" hidden="1" customHeight="1">
      <c r="A55" s="52">
        <v>44</v>
      </c>
      <c r="B55" s="145" t="s">
        <v>22</v>
      </c>
      <c r="C55" s="146"/>
      <c r="D55" s="146" t="s">
        <v>21</v>
      </c>
      <c r="E55" s="146">
        <v>1</v>
      </c>
      <c r="F55" s="54">
        <v>0</v>
      </c>
      <c r="G55" s="147">
        <v>252720</v>
      </c>
      <c r="H55" s="54">
        <f t="shared" si="16"/>
        <v>252720</v>
      </c>
      <c r="I55" s="54">
        <f t="shared" si="17"/>
        <v>0</v>
      </c>
      <c r="J55" s="54">
        <f t="shared" si="18"/>
        <v>252720</v>
      </c>
      <c r="K55" s="55">
        <f t="shared" si="19"/>
        <v>252720</v>
      </c>
    </row>
    <row r="56" spans="1:11" s="56" customFormat="1" ht="13.5" thickBot="1">
      <c r="A56" s="103"/>
      <c r="B56" s="104"/>
      <c r="C56" s="105"/>
      <c r="D56" s="106"/>
      <c r="E56" s="107"/>
      <c r="F56" s="108"/>
      <c r="G56" s="108"/>
      <c r="H56" s="109"/>
      <c r="I56" s="110"/>
      <c r="J56" s="110"/>
      <c r="K56" s="111"/>
    </row>
    <row r="57" spans="1:11" s="56" customFormat="1" ht="14.25" thickTop="1" thickBot="1">
      <c r="A57" s="112"/>
      <c r="B57" s="113" t="s">
        <v>20</v>
      </c>
      <c r="C57" s="114"/>
      <c r="D57" s="115"/>
      <c r="E57" s="116"/>
      <c r="F57" s="117"/>
      <c r="G57" s="117"/>
      <c r="H57" s="118"/>
      <c r="I57" s="119">
        <f>SUM(I11:I56)</f>
        <v>7361217</v>
      </c>
      <c r="J57" s="119">
        <f>SUM(J11:J56)</f>
        <v>4318258.16</v>
      </c>
      <c r="K57" s="120">
        <f>SUM(K11:K56)</f>
        <v>11679475.16</v>
      </c>
    </row>
    <row r="58" spans="1:11" s="56" customFormat="1">
      <c r="A58" s="74"/>
      <c r="C58" s="122"/>
    </row>
    <row r="59" spans="1:11" s="56" customFormat="1">
      <c r="A59" s="74"/>
      <c r="C59" s="122"/>
    </row>
    <row r="60" spans="1:11" s="56" customFormat="1">
      <c r="A60" s="74"/>
      <c r="C60" s="122"/>
    </row>
    <row r="61" spans="1:11" s="56" customFormat="1">
      <c r="A61" s="74"/>
      <c r="C61" s="122"/>
    </row>
    <row r="62" spans="1:11" s="56" customFormat="1">
      <c r="A62" s="74"/>
      <c r="C62" s="122"/>
    </row>
  </sheetData>
  <autoFilter ref="A7:K55">
    <filterColumn colId="1">
      <filters>
        <filter val="Труба бесшовная горячедеформированная 76х3,0_x000a_из коррозионно-стойкой высоколегированной стали марки 03Х17Н14М3"/>
        <filter val="Труба бесшовная горячедеформированная 89х3,0_x000a_из коррозионно-стойкой высоколегированной стали марки 03Х17Н14М3"/>
        <filter val="Труба полиэтиленовая напорная ПЭ100 SDR11 Ø225х20,5"/>
        <filter val="Труба ППР для холодной воды (SDR11) PN10 25×2,3"/>
        <filter val="Труба ППР для холодной воды(SDR11) PN10 20x1,9"/>
        <filter val="Труба ППР раструбная DN110 мм S16"/>
        <filter val="Труба стальная электросварная Ø219х5,0"/>
        <filter val="Труба стальная электросварная Ø325х6,0"/>
        <filter val="Труба стальная электросварная Ø57х3,0"/>
      </filters>
    </filterColumn>
  </autoFilter>
  <mergeCells count="2">
    <mergeCell ref="A4:K4"/>
    <mergeCell ref="A5:K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92D050"/>
  </sheetPr>
  <dimension ref="A1:K63"/>
  <sheetViews>
    <sheetView zoomScale="80" zoomScaleNormal="80" workbookViewId="0">
      <selection activeCell="A7" sqref="A7:K10"/>
    </sheetView>
  </sheetViews>
  <sheetFormatPr defaultColWidth="9.140625" defaultRowHeight="12.75"/>
  <cols>
    <col min="1" max="1" width="4.140625" style="32" customWidth="1"/>
    <col min="2" max="2" width="50.28515625" customWidth="1"/>
    <col min="3" max="3" width="14" style="51" customWidth="1"/>
    <col min="4" max="4" width="7.7109375" customWidth="1"/>
    <col min="5" max="5" width="7.140625" customWidth="1"/>
    <col min="6" max="6" width="11.7109375" customWidth="1"/>
    <col min="7" max="7" width="9.42578125" customWidth="1"/>
    <col min="8" max="8" width="11.85546875" customWidth="1"/>
    <col min="9" max="9" width="11.7109375" customWidth="1"/>
    <col min="10" max="10" width="11" customWidth="1"/>
    <col min="11" max="11" width="11.7109375" customWidth="1"/>
  </cols>
  <sheetData>
    <row r="1" spans="1:11" ht="20.25">
      <c r="A1" s="9" t="s">
        <v>150</v>
      </c>
      <c r="B1" s="1"/>
      <c r="C1" s="1"/>
      <c r="D1" s="1"/>
      <c r="E1" s="1"/>
      <c r="F1" s="1"/>
      <c r="G1" s="1"/>
      <c r="H1" s="1"/>
      <c r="I1" s="10"/>
      <c r="J1" s="1"/>
      <c r="K1" s="1"/>
    </row>
    <row r="2" spans="1:11" ht="15.75">
      <c r="A2" s="11"/>
      <c r="B2" s="2"/>
      <c r="C2" s="1"/>
      <c r="D2" s="1"/>
      <c r="E2" s="1"/>
      <c r="F2" s="1"/>
      <c r="G2" s="1"/>
      <c r="H2" s="1"/>
      <c r="I2" s="10"/>
      <c r="J2" s="1"/>
      <c r="K2" s="1"/>
    </row>
    <row r="3" spans="1:11" s="13" customFormat="1" ht="19.5" collapsed="1">
      <c r="A3" s="3" t="s">
        <v>19</v>
      </c>
      <c r="B3" s="3"/>
      <c r="C3" s="3"/>
      <c r="D3" s="4"/>
      <c r="E3" s="4"/>
      <c r="F3" s="4"/>
      <c r="G3" s="4"/>
      <c r="H3" s="4"/>
      <c r="I3" s="12"/>
      <c r="J3" s="4"/>
      <c r="K3" s="4"/>
    </row>
    <row r="4" spans="1:11" s="14" customFormat="1" ht="30" customHeight="1">
      <c r="A4" s="174" t="s">
        <v>215</v>
      </c>
      <c r="B4" s="175"/>
      <c r="C4" s="175"/>
      <c r="D4" s="175"/>
      <c r="E4" s="175"/>
      <c r="F4" s="175"/>
      <c r="G4" s="175"/>
      <c r="H4" s="175"/>
      <c r="I4" s="175"/>
      <c r="J4" s="175"/>
      <c r="K4" s="175"/>
    </row>
    <row r="5" spans="1:11" s="14" customFormat="1" ht="48" customHeight="1">
      <c r="A5" s="176" t="s">
        <v>151</v>
      </c>
      <c r="B5" s="177"/>
      <c r="C5" s="177"/>
      <c r="D5" s="177"/>
      <c r="E5" s="177"/>
      <c r="F5" s="177"/>
      <c r="G5" s="177"/>
      <c r="H5" s="177"/>
      <c r="I5" s="177"/>
      <c r="J5" s="177"/>
      <c r="K5" s="177"/>
    </row>
    <row r="6" spans="1:11" s="13" customFormat="1" ht="16.5" thickBot="1">
      <c r="A6" s="15"/>
      <c r="B6" s="4"/>
      <c r="C6" s="32"/>
      <c r="D6" s="4"/>
      <c r="E6" s="4"/>
      <c r="F6" s="4"/>
      <c r="G6" s="4"/>
      <c r="H6" s="4"/>
      <c r="I6" s="12"/>
      <c r="J6" s="4"/>
      <c r="K6" s="4"/>
    </row>
    <row r="7" spans="1:11" ht="13.5">
      <c r="A7" s="16" t="s">
        <v>0</v>
      </c>
      <c r="B7" s="5" t="s">
        <v>0</v>
      </c>
      <c r="C7" s="5"/>
      <c r="D7" s="17"/>
      <c r="E7" s="17"/>
      <c r="F7" s="18" t="s">
        <v>1</v>
      </c>
      <c r="G7" s="19"/>
      <c r="H7" s="19"/>
      <c r="I7" s="20" t="s">
        <v>2</v>
      </c>
      <c r="J7" s="19"/>
      <c r="K7" s="21" t="s">
        <v>3</v>
      </c>
    </row>
    <row r="8" spans="1:11" ht="13.5" hidden="1">
      <c r="A8" s="22" t="s">
        <v>4</v>
      </c>
      <c r="B8" s="6" t="s">
        <v>0</v>
      </c>
      <c r="C8" s="33"/>
      <c r="D8" s="23" t="s">
        <v>5</v>
      </c>
      <c r="E8" s="23" t="s">
        <v>6</v>
      </c>
      <c r="F8" s="24" t="s">
        <v>7</v>
      </c>
      <c r="G8" s="25" t="s">
        <v>8</v>
      </c>
      <c r="H8" s="24" t="s">
        <v>9</v>
      </c>
      <c r="I8" s="24" t="s">
        <v>7</v>
      </c>
      <c r="J8" s="25" t="s">
        <v>8</v>
      </c>
      <c r="K8" s="26"/>
    </row>
    <row r="9" spans="1:11" ht="13.5" hidden="1">
      <c r="A9" s="27" t="s">
        <v>10</v>
      </c>
      <c r="B9" s="7" t="s">
        <v>11</v>
      </c>
      <c r="C9" s="7"/>
      <c r="D9" s="23" t="s">
        <v>12</v>
      </c>
      <c r="E9" s="23" t="s">
        <v>13</v>
      </c>
      <c r="F9" s="28"/>
      <c r="G9" s="28"/>
      <c r="H9" s="29" t="s">
        <v>14</v>
      </c>
      <c r="I9" s="29" t="s">
        <v>15</v>
      </c>
      <c r="J9" s="30" t="s">
        <v>16</v>
      </c>
      <c r="K9" s="31" t="s">
        <v>17</v>
      </c>
    </row>
    <row r="10" spans="1:11" s="56" customFormat="1" hidden="1">
      <c r="A10" s="95">
        <v>1</v>
      </c>
      <c r="B10" s="96">
        <v>2</v>
      </c>
      <c r="C10" s="96"/>
      <c r="D10" s="97">
        <v>3</v>
      </c>
      <c r="E10" s="97">
        <v>4</v>
      </c>
      <c r="F10" s="97">
        <v>5</v>
      </c>
      <c r="G10" s="97">
        <v>6</v>
      </c>
      <c r="H10" s="97">
        <v>7</v>
      </c>
      <c r="I10" s="97">
        <v>8</v>
      </c>
      <c r="J10" s="97">
        <v>9</v>
      </c>
      <c r="K10" s="98">
        <v>10</v>
      </c>
    </row>
    <row r="11" spans="1:11" s="56" customFormat="1" hidden="1">
      <c r="A11" s="99"/>
      <c r="B11" s="100" t="s">
        <v>29</v>
      </c>
      <c r="C11" s="100"/>
      <c r="D11" s="101"/>
      <c r="E11" s="101"/>
      <c r="F11" s="101"/>
      <c r="G11" s="101"/>
      <c r="H11" s="101"/>
      <c r="I11" s="101"/>
      <c r="J11" s="101"/>
      <c r="K11" s="102"/>
    </row>
    <row r="12" spans="1:11" s="56" customFormat="1" ht="38.25" hidden="1" customHeight="1">
      <c r="A12" s="52">
        <v>1</v>
      </c>
      <c r="B12" s="143" t="s">
        <v>30</v>
      </c>
      <c r="C12" s="53"/>
      <c r="D12" s="53" t="s">
        <v>27</v>
      </c>
      <c r="E12" s="53">
        <v>1</v>
      </c>
      <c r="F12" s="54">
        <v>84142</v>
      </c>
      <c r="G12" s="54">
        <v>108000</v>
      </c>
      <c r="H12" s="54">
        <f t="shared" ref="H12:H57" si="0">F12+G12</f>
        <v>192142</v>
      </c>
      <c r="I12" s="54">
        <f t="shared" ref="I12:I57" si="1">F12*E12</f>
        <v>84142</v>
      </c>
      <c r="J12" s="54">
        <f t="shared" ref="J12:J57" si="2">G12*E12</f>
        <v>108000</v>
      </c>
      <c r="K12" s="55">
        <f t="shared" ref="K12:K57" si="3">I12+J12</f>
        <v>192142</v>
      </c>
    </row>
    <row r="13" spans="1:11" s="56" customFormat="1" ht="27.75" hidden="1" customHeight="1">
      <c r="A13" s="52">
        <v>2</v>
      </c>
      <c r="B13" s="133" t="s">
        <v>303</v>
      </c>
      <c r="C13" s="53"/>
      <c r="D13" s="53" t="s">
        <v>23</v>
      </c>
      <c r="E13" s="53">
        <v>1</v>
      </c>
      <c r="F13" s="54">
        <v>1509</v>
      </c>
      <c r="G13" s="54">
        <v>528</v>
      </c>
      <c r="H13" s="54">
        <f t="shared" si="0"/>
        <v>2037</v>
      </c>
      <c r="I13" s="54">
        <f t="shared" si="1"/>
        <v>1509</v>
      </c>
      <c r="J13" s="54">
        <f t="shared" si="2"/>
        <v>528</v>
      </c>
      <c r="K13" s="55">
        <f t="shared" si="3"/>
        <v>2037</v>
      </c>
    </row>
    <row r="14" spans="1:11" s="56" customFormat="1" ht="15" hidden="1" customHeight="1">
      <c r="A14" s="52">
        <v>3</v>
      </c>
      <c r="B14" s="143" t="s">
        <v>216</v>
      </c>
      <c r="C14" s="53"/>
      <c r="D14" s="53" t="s">
        <v>23</v>
      </c>
      <c r="E14" s="53">
        <v>1</v>
      </c>
      <c r="F14" s="54">
        <v>770</v>
      </c>
      <c r="G14" s="54">
        <v>950</v>
      </c>
      <c r="H14" s="54">
        <f t="shared" si="0"/>
        <v>1720</v>
      </c>
      <c r="I14" s="54">
        <f t="shared" si="1"/>
        <v>770</v>
      </c>
      <c r="J14" s="54">
        <f t="shared" si="2"/>
        <v>950</v>
      </c>
      <c r="K14" s="55">
        <f t="shared" si="3"/>
        <v>1720</v>
      </c>
    </row>
    <row r="15" spans="1:11" s="57" customFormat="1" ht="16.149999999999999" hidden="1" customHeight="1">
      <c r="A15" s="52">
        <v>4</v>
      </c>
      <c r="B15" s="135" t="s">
        <v>32</v>
      </c>
      <c r="C15" s="136"/>
      <c r="D15" s="136" t="s">
        <v>27</v>
      </c>
      <c r="E15" s="136">
        <v>3</v>
      </c>
      <c r="F15" s="54">
        <v>1016</v>
      </c>
      <c r="G15" s="147">
        <v>1250</v>
      </c>
      <c r="H15" s="54">
        <f t="shared" si="0"/>
        <v>2266</v>
      </c>
      <c r="I15" s="54">
        <f t="shared" si="1"/>
        <v>3048</v>
      </c>
      <c r="J15" s="54">
        <f t="shared" si="2"/>
        <v>3750</v>
      </c>
      <c r="K15" s="55">
        <f t="shared" si="3"/>
        <v>6798</v>
      </c>
    </row>
    <row r="16" spans="1:11" s="57" customFormat="1" ht="16.149999999999999" hidden="1" customHeight="1">
      <c r="A16" s="52">
        <v>5</v>
      </c>
      <c r="B16" s="135" t="s">
        <v>33</v>
      </c>
      <c r="C16" s="136"/>
      <c r="D16" s="136" t="s">
        <v>27</v>
      </c>
      <c r="E16" s="136">
        <v>2</v>
      </c>
      <c r="F16" s="54">
        <v>1171</v>
      </c>
      <c r="G16" s="147">
        <v>1250</v>
      </c>
      <c r="H16" s="54">
        <f t="shared" si="0"/>
        <v>2421</v>
      </c>
      <c r="I16" s="54">
        <f t="shared" si="1"/>
        <v>2342</v>
      </c>
      <c r="J16" s="54">
        <f t="shared" si="2"/>
        <v>2500</v>
      </c>
      <c r="K16" s="55">
        <f t="shared" si="3"/>
        <v>4842</v>
      </c>
    </row>
    <row r="17" spans="1:11" s="57" customFormat="1" ht="41.25" hidden="1" customHeight="1">
      <c r="A17" s="52">
        <v>6</v>
      </c>
      <c r="B17" s="135" t="s">
        <v>217</v>
      </c>
      <c r="C17" s="136"/>
      <c r="D17" s="136" t="s">
        <v>23</v>
      </c>
      <c r="E17" s="136">
        <v>1</v>
      </c>
      <c r="F17" s="54">
        <v>10231</v>
      </c>
      <c r="G17" s="54">
        <v>5422.43</v>
      </c>
      <c r="H17" s="54">
        <f t="shared" si="0"/>
        <v>15653.43</v>
      </c>
      <c r="I17" s="54">
        <f t="shared" si="1"/>
        <v>10231</v>
      </c>
      <c r="J17" s="54">
        <f t="shared" si="2"/>
        <v>5422.43</v>
      </c>
      <c r="K17" s="55">
        <f t="shared" si="3"/>
        <v>15653.43</v>
      </c>
    </row>
    <row r="18" spans="1:11" s="155" customFormat="1" ht="41.25" hidden="1" customHeight="1">
      <c r="A18" s="52">
        <v>7</v>
      </c>
      <c r="B18" s="134" t="s">
        <v>218</v>
      </c>
      <c r="C18" s="53"/>
      <c r="D18" s="53" t="s">
        <v>23</v>
      </c>
      <c r="E18" s="53">
        <v>1</v>
      </c>
      <c r="F18" s="54">
        <v>14755</v>
      </c>
      <c r="G18" s="54">
        <v>5422</v>
      </c>
      <c r="H18" s="54">
        <f t="shared" si="0"/>
        <v>20177</v>
      </c>
      <c r="I18" s="54">
        <f t="shared" si="1"/>
        <v>14755</v>
      </c>
      <c r="J18" s="54">
        <f t="shared" si="2"/>
        <v>5422</v>
      </c>
      <c r="K18" s="55">
        <f t="shared" si="3"/>
        <v>20177</v>
      </c>
    </row>
    <row r="19" spans="1:11" s="155" customFormat="1" ht="27.75" hidden="1" customHeight="1">
      <c r="A19" s="52">
        <v>8</v>
      </c>
      <c r="B19" s="134" t="s">
        <v>219</v>
      </c>
      <c r="C19" s="53"/>
      <c r="D19" s="53" t="s">
        <v>23</v>
      </c>
      <c r="E19" s="53">
        <v>1</v>
      </c>
      <c r="F19" s="54">
        <v>93003</v>
      </c>
      <c r="G19" s="54">
        <v>21390.690000000002</v>
      </c>
      <c r="H19" s="54">
        <f t="shared" si="0"/>
        <v>114393.69</v>
      </c>
      <c r="I19" s="54">
        <f t="shared" si="1"/>
        <v>93003</v>
      </c>
      <c r="J19" s="54">
        <f t="shared" si="2"/>
        <v>21390.690000000002</v>
      </c>
      <c r="K19" s="55">
        <f t="shared" si="3"/>
        <v>114393.69</v>
      </c>
    </row>
    <row r="20" spans="1:11" s="57" customFormat="1" ht="27.75" hidden="1" customHeight="1">
      <c r="A20" s="52">
        <v>9</v>
      </c>
      <c r="B20" s="135" t="s">
        <v>220</v>
      </c>
      <c r="C20" s="136"/>
      <c r="D20" s="136" t="s">
        <v>23</v>
      </c>
      <c r="E20" s="136">
        <v>1</v>
      </c>
      <c r="F20" s="147">
        <v>10857</v>
      </c>
      <c r="G20" s="147">
        <v>3800</v>
      </c>
      <c r="H20" s="147">
        <f t="shared" si="0"/>
        <v>14657</v>
      </c>
      <c r="I20" s="147">
        <f t="shared" si="1"/>
        <v>10857</v>
      </c>
      <c r="J20" s="147">
        <f t="shared" si="2"/>
        <v>3800</v>
      </c>
      <c r="K20" s="148">
        <f t="shared" si="3"/>
        <v>14657</v>
      </c>
    </row>
    <row r="21" spans="1:11" s="56" customFormat="1" ht="15" customHeight="1">
      <c r="A21" s="52">
        <v>10</v>
      </c>
      <c r="B21" s="134" t="s">
        <v>49</v>
      </c>
      <c r="C21" s="53"/>
      <c r="D21" s="53" t="s">
        <v>26</v>
      </c>
      <c r="E21" s="53">
        <v>1.5</v>
      </c>
      <c r="F21" s="54">
        <v>840</v>
      </c>
      <c r="G21" s="54">
        <v>1450</v>
      </c>
      <c r="H21" s="54">
        <f t="shared" si="0"/>
        <v>2290</v>
      </c>
      <c r="I21" s="54">
        <f t="shared" si="1"/>
        <v>1260</v>
      </c>
      <c r="J21" s="54">
        <f t="shared" si="2"/>
        <v>2175</v>
      </c>
      <c r="K21" s="55">
        <f t="shared" si="3"/>
        <v>3435</v>
      </c>
    </row>
    <row r="22" spans="1:11" s="56" customFormat="1" ht="15" customHeight="1">
      <c r="A22" s="52">
        <v>11</v>
      </c>
      <c r="B22" s="134" t="s">
        <v>50</v>
      </c>
      <c r="C22" s="53"/>
      <c r="D22" s="53" t="s">
        <v>26</v>
      </c>
      <c r="E22" s="53">
        <v>5</v>
      </c>
      <c r="F22" s="54">
        <v>7000</v>
      </c>
      <c r="G22" s="54">
        <v>2450</v>
      </c>
      <c r="H22" s="54">
        <f t="shared" si="0"/>
        <v>9450</v>
      </c>
      <c r="I22" s="54">
        <f t="shared" si="1"/>
        <v>35000</v>
      </c>
      <c r="J22" s="54">
        <f t="shared" si="2"/>
        <v>12250</v>
      </c>
      <c r="K22" s="55">
        <f t="shared" si="3"/>
        <v>47250</v>
      </c>
    </row>
    <row r="23" spans="1:11" s="56" customFormat="1" ht="14.45" customHeight="1">
      <c r="A23" s="52">
        <v>12</v>
      </c>
      <c r="B23" s="133" t="s">
        <v>192</v>
      </c>
      <c r="C23" s="53"/>
      <c r="D23" s="53" t="s">
        <v>26</v>
      </c>
      <c r="E23" s="53">
        <v>3</v>
      </c>
      <c r="F23" s="54">
        <v>80</v>
      </c>
      <c r="G23" s="54">
        <v>650</v>
      </c>
      <c r="H23" s="54">
        <f t="shared" si="0"/>
        <v>730</v>
      </c>
      <c r="I23" s="54">
        <f t="shared" si="1"/>
        <v>240</v>
      </c>
      <c r="J23" s="54">
        <f t="shared" si="2"/>
        <v>1950</v>
      </c>
      <c r="K23" s="55">
        <f t="shared" si="3"/>
        <v>2190</v>
      </c>
    </row>
    <row r="24" spans="1:11" s="56" customFormat="1" ht="14.45" customHeight="1">
      <c r="A24" s="52">
        <v>13</v>
      </c>
      <c r="B24" s="133" t="s">
        <v>221</v>
      </c>
      <c r="C24" s="53"/>
      <c r="D24" s="53" t="s">
        <v>26</v>
      </c>
      <c r="E24" s="53">
        <v>4</v>
      </c>
      <c r="F24" s="54">
        <v>80</v>
      </c>
      <c r="G24" s="54">
        <v>650</v>
      </c>
      <c r="H24" s="54">
        <f t="shared" si="0"/>
        <v>730</v>
      </c>
      <c r="I24" s="54">
        <f t="shared" si="1"/>
        <v>320</v>
      </c>
      <c r="J24" s="54">
        <f t="shared" si="2"/>
        <v>2600</v>
      </c>
      <c r="K24" s="55">
        <f t="shared" si="3"/>
        <v>2920</v>
      </c>
    </row>
    <row r="25" spans="1:11" s="56" customFormat="1" ht="15" hidden="1" customHeight="1">
      <c r="A25" s="52">
        <v>14</v>
      </c>
      <c r="B25" s="149" t="s">
        <v>52</v>
      </c>
      <c r="C25" s="53"/>
      <c r="D25" s="53" t="s">
        <v>24</v>
      </c>
      <c r="E25" s="53">
        <v>0.5</v>
      </c>
      <c r="F25" s="54">
        <v>678</v>
      </c>
      <c r="G25" s="54">
        <v>4500</v>
      </c>
      <c r="H25" s="54">
        <f t="shared" si="0"/>
        <v>5178</v>
      </c>
      <c r="I25" s="54">
        <f t="shared" si="1"/>
        <v>339</v>
      </c>
      <c r="J25" s="54">
        <f t="shared" si="2"/>
        <v>2250</v>
      </c>
      <c r="K25" s="55">
        <f t="shared" si="3"/>
        <v>2589</v>
      </c>
    </row>
    <row r="26" spans="1:11" s="56" customFormat="1" ht="15" hidden="1" customHeight="1">
      <c r="A26" s="52">
        <v>15</v>
      </c>
      <c r="B26" s="149" t="s">
        <v>53</v>
      </c>
      <c r="C26" s="53"/>
      <c r="D26" s="53" t="s">
        <v>24</v>
      </c>
      <c r="E26" s="53">
        <v>1</v>
      </c>
      <c r="F26" s="54">
        <v>539</v>
      </c>
      <c r="G26" s="54">
        <v>4500</v>
      </c>
      <c r="H26" s="54">
        <f t="shared" si="0"/>
        <v>5039</v>
      </c>
      <c r="I26" s="54">
        <f t="shared" si="1"/>
        <v>539</v>
      </c>
      <c r="J26" s="54">
        <f t="shared" si="2"/>
        <v>4500</v>
      </c>
      <c r="K26" s="55">
        <f t="shared" si="3"/>
        <v>5039</v>
      </c>
    </row>
    <row r="27" spans="1:11" s="57" customFormat="1" ht="17.45" hidden="1" customHeight="1">
      <c r="A27" s="52">
        <v>16</v>
      </c>
      <c r="B27" s="135" t="s">
        <v>130</v>
      </c>
      <c r="C27" s="136"/>
      <c r="D27" s="136" t="s">
        <v>21</v>
      </c>
      <c r="E27" s="136">
        <v>1</v>
      </c>
      <c r="F27" s="54">
        <v>11046</v>
      </c>
      <c r="G27" s="54">
        <v>0</v>
      </c>
      <c r="H27" s="54">
        <f t="shared" si="0"/>
        <v>11046</v>
      </c>
      <c r="I27" s="54">
        <f t="shared" si="1"/>
        <v>11046</v>
      </c>
      <c r="J27" s="54">
        <f t="shared" si="2"/>
        <v>0</v>
      </c>
      <c r="K27" s="55">
        <f t="shared" si="3"/>
        <v>11046</v>
      </c>
    </row>
    <row r="28" spans="1:11" s="56" customFormat="1" ht="15" hidden="1" customHeight="1">
      <c r="A28" s="52">
        <v>17</v>
      </c>
      <c r="B28" s="134" t="s">
        <v>66</v>
      </c>
      <c r="C28" s="53"/>
      <c r="D28" s="136" t="s">
        <v>21</v>
      </c>
      <c r="E28" s="136">
        <v>1</v>
      </c>
      <c r="F28" s="54">
        <v>63000</v>
      </c>
      <c r="G28" s="54">
        <v>22050</v>
      </c>
      <c r="H28" s="54">
        <f t="shared" si="0"/>
        <v>85050</v>
      </c>
      <c r="I28" s="54">
        <f t="shared" si="1"/>
        <v>63000</v>
      </c>
      <c r="J28" s="54">
        <f t="shared" si="2"/>
        <v>22050</v>
      </c>
      <c r="K28" s="55">
        <f t="shared" si="3"/>
        <v>85050</v>
      </c>
    </row>
    <row r="29" spans="1:11" s="56" customFormat="1" ht="16.149999999999999" hidden="1" customHeight="1">
      <c r="A29" s="52">
        <v>18</v>
      </c>
      <c r="B29" s="151" t="s">
        <v>70</v>
      </c>
      <c r="C29" s="53"/>
      <c r="D29" s="53"/>
      <c r="E29" s="53"/>
      <c r="F29" s="54"/>
      <c r="G29" s="54"/>
      <c r="H29" s="54"/>
      <c r="I29" s="54"/>
      <c r="J29" s="54"/>
      <c r="K29" s="55"/>
    </row>
    <row r="30" spans="1:11" s="56" customFormat="1" ht="27.75" hidden="1" customHeight="1">
      <c r="A30" s="52">
        <v>19</v>
      </c>
      <c r="B30" s="134" t="s">
        <v>222</v>
      </c>
      <c r="C30" s="53"/>
      <c r="D30" s="53" t="s">
        <v>18</v>
      </c>
      <c r="E30" s="53">
        <v>1</v>
      </c>
      <c r="F30" s="54">
        <v>17346</v>
      </c>
      <c r="G30" s="54">
        <v>13301</v>
      </c>
      <c r="H30" s="54">
        <f t="shared" si="0"/>
        <v>30647</v>
      </c>
      <c r="I30" s="54">
        <f t="shared" si="1"/>
        <v>17346</v>
      </c>
      <c r="J30" s="54">
        <f t="shared" si="2"/>
        <v>13301</v>
      </c>
      <c r="K30" s="55">
        <f t="shared" si="3"/>
        <v>30647</v>
      </c>
    </row>
    <row r="31" spans="1:11" s="56" customFormat="1" ht="16.5" hidden="1" customHeight="1">
      <c r="A31" s="52">
        <v>20</v>
      </c>
      <c r="B31" s="133" t="s">
        <v>223</v>
      </c>
      <c r="C31" s="53"/>
      <c r="D31" s="53" t="s">
        <v>18</v>
      </c>
      <c r="E31" s="53">
        <v>1</v>
      </c>
      <c r="F31" s="54">
        <v>497</v>
      </c>
      <c r="G31" s="54">
        <v>1250</v>
      </c>
      <c r="H31" s="54">
        <f t="shared" si="0"/>
        <v>1747</v>
      </c>
      <c r="I31" s="54">
        <f t="shared" si="1"/>
        <v>497</v>
      </c>
      <c r="J31" s="54">
        <f t="shared" si="2"/>
        <v>1250</v>
      </c>
      <c r="K31" s="55">
        <f t="shared" si="3"/>
        <v>1747</v>
      </c>
    </row>
    <row r="32" spans="1:11" s="56" customFormat="1" ht="18" hidden="1" customHeight="1">
      <c r="A32" s="52">
        <v>21</v>
      </c>
      <c r="B32" s="134" t="s">
        <v>71</v>
      </c>
      <c r="C32" s="53"/>
      <c r="D32" s="53" t="s">
        <v>18</v>
      </c>
      <c r="E32" s="53">
        <v>2</v>
      </c>
      <c r="F32" s="54">
        <v>1016</v>
      </c>
      <c r="G32" s="147">
        <v>1250</v>
      </c>
      <c r="H32" s="54">
        <f t="shared" si="0"/>
        <v>2266</v>
      </c>
      <c r="I32" s="54">
        <f t="shared" si="1"/>
        <v>2032</v>
      </c>
      <c r="J32" s="54">
        <f t="shared" si="2"/>
        <v>2500</v>
      </c>
      <c r="K32" s="55">
        <f t="shared" si="3"/>
        <v>4532</v>
      </c>
    </row>
    <row r="33" spans="1:11" s="56" customFormat="1" ht="25.5" customHeight="1">
      <c r="A33" s="52">
        <v>22</v>
      </c>
      <c r="B33" s="134" t="s">
        <v>75</v>
      </c>
      <c r="C33" s="53"/>
      <c r="D33" s="53" t="s">
        <v>26</v>
      </c>
      <c r="E33" s="53">
        <v>3</v>
      </c>
      <c r="F33" s="54">
        <v>82</v>
      </c>
      <c r="G33" s="54">
        <v>650</v>
      </c>
      <c r="H33" s="54">
        <f t="shared" si="0"/>
        <v>732</v>
      </c>
      <c r="I33" s="54">
        <f t="shared" si="1"/>
        <v>246</v>
      </c>
      <c r="J33" s="54">
        <f t="shared" si="2"/>
        <v>1950</v>
      </c>
      <c r="K33" s="55">
        <f t="shared" si="3"/>
        <v>2196</v>
      </c>
    </row>
    <row r="34" spans="1:11" s="56" customFormat="1" ht="15.6" hidden="1" customHeight="1">
      <c r="A34" s="52">
        <v>23</v>
      </c>
      <c r="B34" s="139" t="s">
        <v>136</v>
      </c>
      <c r="C34" s="140"/>
      <c r="D34" s="141" t="s">
        <v>135</v>
      </c>
      <c r="E34" s="141">
        <v>1</v>
      </c>
      <c r="F34" s="54">
        <v>750</v>
      </c>
      <c r="G34" s="54">
        <v>0</v>
      </c>
      <c r="H34" s="54">
        <f t="shared" ref="H34" si="4">F34+G34</f>
        <v>750</v>
      </c>
      <c r="I34" s="54">
        <f t="shared" ref="I34" si="5">F34*E34</f>
        <v>750</v>
      </c>
      <c r="J34" s="54">
        <f t="shared" ref="J34" si="6">G34*E34</f>
        <v>0</v>
      </c>
      <c r="K34" s="55">
        <f t="shared" ref="K34" si="7">I34+J34</f>
        <v>750</v>
      </c>
    </row>
    <row r="35" spans="1:11" s="56" customFormat="1" ht="15" hidden="1" customHeight="1">
      <c r="A35" s="52">
        <v>24</v>
      </c>
      <c r="B35" s="152" t="s">
        <v>78</v>
      </c>
      <c r="C35" s="53"/>
      <c r="D35" s="53"/>
      <c r="E35" s="53"/>
      <c r="F35" s="54"/>
      <c r="G35" s="54"/>
      <c r="H35" s="54"/>
      <c r="I35" s="54"/>
      <c r="J35" s="54"/>
      <c r="K35" s="55"/>
    </row>
    <row r="36" spans="1:11" s="56" customFormat="1" ht="25.5" hidden="1" customHeight="1">
      <c r="A36" s="52">
        <v>25</v>
      </c>
      <c r="B36" s="143" t="s">
        <v>140</v>
      </c>
      <c r="C36" s="53"/>
      <c r="D36" s="53" t="s">
        <v>27</v>
      </c>
      <c r="E36" s="53">
        <v>1</v>
      </c>
      <c r="F36" s="54">
        <v>8576</v>
      </c>
      <c r="G36" s="54">
        <v>4955</v>
      </c>
      <c r="H36" s="54">
        <f t="shared" si="0"/>
        <v>13531</v>
      </c>
      <c r="I36" s="54">
        <f t="shared" si="1"/>
        <v>8576</v>
      </c>
      <c r="J36" s="54">
        <f t="shared" si="2"/>
        <v>4955</v>
      </c>
      <c r="K36" s="55">
        <f t="shared" si="3"/>
        <v>13531</v>
      </c>
    </row>
    <row r="37" spans="1:11" s="56" customFormat="1" ht="77.25" hidden="1" customHeight="1">
      <c r="A37" s="52">
        <v>26</v>
      </c>
      <c r="B37" s="134" t="s">
        <v>79</v>
      </c>
      <c r="C37" s="53" t="s">
        <v>141</v>
      </c>
      <c r="D37" s="53" t="s">
        <v>27</v>
      </c>
      <c r="E37" s="53">
        <v>1</v>
      </c>
      <c r="F37" s="54">
        <v>9901</v>
      </c>
      <c r="G37" s="54">
        <v>3465</v>
      </c>
      <c r="H37" s="54">
        <f t="shared" si="0"/>
        <v>13366</v>
      </c>
      <c r="I37" s="54">
        <f t="shared" si="1"/>
        <v>9901</v>
      </c>
      <c r="J37" s="54">
        <f t="shared" si="2"/>
        <v>3465</v>
      </c>
      <c r="K37" s="55">
        <f t="shared" si="3"/>
        <v>13366</v>
      </c>
    </row>
    <row r="38" spans="1:11" s="56" customFormat="1" ht="29.45" hidden="1" customHeight="1">
      <c r="A38" s="52">
        <v>27</v>
      </c>
      <c r="B38" s="133" t="s">
        <v>82</v>
      </c>
      <c r="C38" s="53" t="s">
        <v>142</v>
      </c>
      <c r="D38" s="53" t="s">
        <v>18</v>
      </c>
      <c r="E38" s="53">
        <v>1</v>
      </c>
      <c r="F38" s="54">
        <v>1927</v>
      </c>
      <c r="G38" s="54">
        <v>1250</v>
      </c>
      <c r="H38" s="54">
        <f t="shared" si="0"/>
        <v>3177</v>
      </c>
      <c r="I38" s="54">
        <f t="shared" si="1"/>
        <v>1927</v>
      </c>
      <c r="J38" s="54">
        <f t="shared" si="2"/>
        <v>1250</v>
      </c>
      <c r="K38" s="55">
        <f t="shared" si="3"/>
        <v>3177</v>
      </c>
    </row>
    <row r="39" spans="1:11" s="56" customFormat="1" ht="16.5" hidden="1" customHeight="1">
      <c r="A39" s="52">
        <v>28</v>
      </c>
      <c r="B39" s="133" t="s">
        <v>224</v>
      </c>
      <c r="C39" s="53"/>
      <c r="D39" s="53" t="s">
        <v>18</v>
      </c>
      <c r="E39" s="53">
        <v>1</v>
      </c>
      <c r="F39" s="54">
        <v>171</v>
      </c>
      <c r="G39" s="54">
        <v>650</v>
      </c>
      <c r="H39" s="54">
        <f t="shared" si="0"/>
        <v>821</v>
      </c>
      <c r="I39" s="54">
        <f t="shared" si="1"/>
        <v>171</v>
      </c>
      <c r="J39" s="54">
        <f t="shared" si="2"/>
        <v>650</v>
      </c>
      <c r="K39" s="55">
        <f t="shared" si="3"/>
        <v>821</v>
      </c>
    </row>
    <row r="40" spans="1:11" s="56" customFormat="1" ht="16.5" hidden="1" customHeight="1">
      <c r="A40" s="52">
        <v>29</v>
      </c>
      <c r="B40" s="133" t="s">
        <v>83</v>
      </c>
      <c r="C40" s="53"/>
      <c r="D40" s="53" t="s">
        <v>18</v>
      </c>
      <c r="E40" s="53">
        <v>1</v>
      </c>
      <c r="F40" s="54">
        <v>171</v>
      </c>
      <c r="G40" s="54">
        <v>650</v>
      </c>
      <c r="H40" s="54">
        <f t="shared" si="0"/>
        <v>821</v>
      </c>
      <c r="I40" s="54">
        <f t="shared" si="1"/>
        <v>171</v>
      </c>
      <c r="J40" s="54">
        <f t="shared" si="2"/>
        <v>650</v>
      </c>
      <c r="K40" s="55">
        <f t="shared" si="3"/>
        <v>821</v>
      </c>
    </row>
    <row r="41" spans="1:11" s="56" customFormat="1" ht="26.25" hidden="1" customHeight="1">
      <c r="A41" s="52">
        <v>30</v>
      </c>
      <c r="B41" s="133" t="s">
        <v>84</v>
      </c>
      <c r="C41" s="53"/>
      <c r="D41" s="53" t="s">
        <v>18</v>
      </c>
      <c r="E41" s="53">
        <v>1</v>
      </c>
      <c r="F41" s="54">
        <v>408</v>
      </c>
      <c r="G41" s="54">
        <v>650</v>
      </c>
      <c r="H41" s="54">
        <f t="shared" si="0"/>
        <v>1058</v>
      </c>
      <c r="I41" s="54">
        <f t="shared" si="1"/>
        <v>408</v>
      </c>
      <c r="J41" s="54">
        <f t="shared" si="2"/>
        <v>650</v>
      </c>
      <c r="K41" s="55">
        <f t="shared" si="3"/>
        <v>1058</v>
      </c>
    </row>
    <row r="42" spans="1:11" s="56" customFormat="1" ht="15.75" hidden="1" customHeight="1">
      <c r="A42" s="52">
        <v>31</v>
      </c>
      <c r="B42" s="133" t="s">
        <v>85</v>
      </c>
      <c r="C42" s="53"/>
      <c r="D42" s="53" t="s">
        <v>18</v>
      </c>
      <c r="E42" s="53">
        <v>1</v>
      </c>
      <c r="F42" s="54">
        <v>225</v>
      </c>
      <c r="G42" s="54">
        <v>1250</v>
      </c>
      <c r="H42" s="54">
        <f t="shared" si="0"/>
        <v>1475</v>
      </c>
      <c r="I42" s="54">
        <f t="shared" si="1"/>
        <v>225</v>
      </c>
      <c r="J42" s="54">
        <f t="shared" si="2"/>
        <v>1250</v>
      </c>
      <c r="K42" s="55">
        <f t="shared" si="3"/>
        <v>1475</v>
      </c>
    </row>
    <row r="43" spans="1:11" s="56" customFormat="1" ht="15.75" hidden="1" customHeight="1">
      <c r="A43" s="52">
        <v>32</v>
      </c>
      <c r="B43" s="133" t="s">
        <v>86</v>
      </c>
      <c r="C43" s="53"/>
      <c r="D43" s="53" t="s">
        <v>18</v>
      </c>
      <c r="E43" s="53">
        <v>1</v>
      </c>
      <c r="F43" s="54">
        <v>205</v>
      </c>
      <c r="G43" s="54">
        <v>1250</v>
      </c>
      <c r="H43" s="54">
        <f t="shared" si="0"/>
        <v>1455</v>
      </c>
      <c r="I43" s="54">
        <f t="shared" si="1"/>
        <v>205</v>
      </c>
      <c r="J43" s="54">
        <f t="shared" si="2"/>
        <v>1250</v>
      </c>
      <c r="K43" s="55">
        <f t="shared" si="3"/>
        <v>1455</v>
      </c>
    </row>
    <row r="44" spans="1:11" s="56" customFormat="1" ht="15.75" customHeight="1">
      <c r="A44" s="52">
        <v>33</v>
      </c>
      <c r="B44" s="133" t="s">
        <v>90</v>
      </c>
      <c r="C44" s="53"/>
      <c r="D44" s="53" t="s">
        <v>26</v>
      </c>
      <c r="E44" s="53">
        <v>2</v>
      </c>
      <c r="F44" s="54">
        <v>163</v>
      </c>
      <c r="G44" s="54">
        <v>1200</v>
      </c>
      <c r="H44" s="54">
        <f t="shared" si="0"/>
        <v>1363</v>
      </c>
      <c r="I44" s="54">
        <f t="shared" si="1"/>
        <v>326</v>
      </c>
      <c r="J44" s="54">
        <f t="shared" si="2"/>
        <v>2400</v>
      </c>
      <c r="K44" s="55">
        <f t="shared" si="3"/>
        <v>2726</v>
      </c>
    </row>
    <row r="45" spans="1:11" s="56" customFormat="1" ht="15.75" customHeight="1">
      <c r="A45" s="52">
        <v>34</v>
      </c>
      <c r="B45" s="133" t="s">
        <v>91</v>
      </c>
      <c r="C45" s="53"/>
      <c r="D45" s="53" t="s">
        <v>26</v>
      </c>
      <c r="E45" s="53">
        <v>18</v>
      </c>
      <c r="F45" s="54">
        <v>471</v>
      </c>
      <c r="G45" s="54">
        <v>1400</v>
      </c>
      <c r="H45" s="54">
        <f t="shared" si="0"/>
        <v>1871</v>
      </c>
      <c r="I45" s="54">
        <f t="shared" si="1"/>
        <v>8478</v>
      </c>
      <c r="J45" s="54">
        <f t="shared" si="2"/>
        <v>25200</v>
      </c>
      <c r="K45" s="55">
        <f t="shared" si="3"/>
        <v>33678</v>
      </c>
    </row>
    <row r="46" spans="1:11" s="56" customFormat="1" ht="12.75" hidden="1" customHeight="1">
      <c r="A46" s="52">
        <v>35</v>
      </c>
      <c r="B46" s="139" t="s">
        <v>143</v>
      </c>
      <c r="C46" s="153"/>
      <c r="D46" s="141" t="s">
        <v>27</v>
      </c>
      <c r="E46" s="141">
        <v>1</v>
      </c>
      <c r="F46" s="54">
        <v>8804</v>
      </c>
      <c r="G46" s="54">
        <v>8804</v>
      </c>
      <c r="H46" s="54">
        <f t="shared" si="0"/>
        <v>17608</v>
      </c>
      <c r="I46" s="54">
        <f t="shared" si="1"/>
        <v>8804</v>
      </c>
      <c r="J46" s="54">
        <f t="shared" si="2"/>
        <v>8804</v>
      </c>
      <c r="K46" s="55">
        <f t="shared" si="3"/>
        <v>17608</v>
      </c>
    </row>
    <row r="47" spans="1:11" s="56" customFormat="1" hidden="1">
      <c r="A47" s="52">
        <v>36</v>
      </c>
      <c r="B47" s="143" t="s">
        <v>144</v>
      </c>
      <c r="C47" s="140"/>
      <c r="D47" s="141" t="s">
        <v>145</v>
      </c>
      <c r="E47" s="141">
        <v>1</v>
      </c>
      <c r="F47" s="54">
        <v>5282.4</v>
      </c>
      <c r="G47" s="54">
        <v>0</v>
      </c>
      <c r="H47" s="54">
        <f t="shared" si="0"/>
        <v>5282.4</v>
      </c>
      <c r="I47" s="54">
        <f t="shared" si="1"/>
        <v>5282.4</v>
      </c>
      <c r="J47" s="54">
        <f t="shared" si="2"/>
        <v>0</v>
      </c>
      <c r="K47" s="55">
        <f t="shared" si="3"/>
        <v>5282.4</v>
      </c>
    </row>
    <row r="48" spans="1:11" s="56" customFormat="1" ht="16.5" hidden="1" customHeight="1">
      <c r="A48" s="52">
        <v>37</v>
      </c>
      <c r="B48" s="144" t="s">
        <v>225</v>
      </c>
      <c r="C48" s="53"/>
      <c r="D48" s="53"/>
      <c r="E48" s="53"/>
      <c r="F48" s="54"/>
      <c r="G48" s="54"/>
      <c r="H48" s="54"/>
      <c r="I48" s="54"/>
      <c r="J48" s="54"/>
      <c r="K48" s="55"/>
    </row>
    <row r="49" spans="1:11" s="56" customFormat="1" ht="14.45" hidden="1" customHeight="1">
      <c r="A49" s="52">
        <v>38</v>
      </c>
      <c r="B49" s="133" t="s">
        <v>93</v>
      </c>
      <c r="C49" s="53"/>
      <c r="D49" s="53" t="s">
        <v>18</v>
      </c>
      <c r="E49" s="53">
        <v>1</v>
      </c>
      <c r="F49" s="54">
        <v>4896</v>
      </c>
      <c r="G49" s="54">
        <v>4985</v>
      </c>
      <c r="H49" s="54">
        <f t="shared" si="0"/>
        <v>9881</v>
      </c>
      <c r="I49" s="54">
        <f t="shared" si="1"/>
        <v>4896</v>
      </c>
      <c r="J49" s="54">
        <f t="shared" si="2"/>
        <v>4985</v>
      </c>
      <c r="K49" s="55">
        <f t="shared" si="3"/>
        <v>9881</v>
      </c>
    </row>
    <row r="50" spans="1:11" s="56" customFormat="1" ht="18.600000000000001" customHeight="1">
      <c r="A50" s="52">
        <v>39</v>
      </c>
      <c r="B50" s="133" t="s">
        <v>91</v>
      </c>
      <c r="C50" s="53"/>
      <c r="D50" s="53" t="s">
        <v>26</v>
      </c>
      <c r="E50" s="53">
        <v>5</v>
      </c>
      <c r="F50" s="54">
        <v>163</v>
      </c>
      <c r="G50" s="54">
        <v>1200</v>
      </c>
      <c r="H50" s="54">
        <f t="shared" si="0"/>
        <v>1363</v>
      </c>
      <c r="I50" s="54">
        <f t="shared" si="1"/>
        <v>815</v>
      </c>
      <c r="J50" s="54">
        <f t="shared" si="2"/>
        <v>6000</v>
      </c>
      <c r="K50" s="55">
        <f t="shared" si="3"/>
        <v>6815</v>
      </c>
    </row>
    <row r="51" spans="1:11" s="56" customFormat="1" hidden="1">
      <c r="A51" s="52">
        <v>40</v>
      </c>
      <c r="B51" s="143" t="s">
        <v>144</v>
      </c>
      <c r="C51" s="140"/>
      <c r="D51" s="141" t="s">
        <v>145</v>
      </c>
      <c r="E51" s="141">
        <v>1</v>
      </c>
      <c r="F51" s="54">
        <v>244.5</v>
      </c>
      <c r="G51" s="54">
        <v>0</v>
      </c>
      <c r="H51" s="54">
        <f t="shared" si="0"/>
        <v>244.5</v>
      </c>
      <c r="I51" s="54">
        <f t="shared" si="1"/>
        <v>244.5</v>
      </c>
      <c r="J51" s="54">
        <f t="shared" si="2"/>
        <v>0</v>
      </c>
      <c r="K51" s="55">
        <f t="shared" si="3"/>
        <v>244.5</v>
      </c>
    </row>
    <row r="52" spans="1:11" s="56" customFormat="1" ht="13.9" hidden="1" customHeight="1">
      <c r="A52" s="52">
        <v>41</v>
      </c>
      <c r="B52" s="144" t="s">
        <v>116</v>
      </c>
      <c r="C52" s="53"/>
      <c r="D52" s="53"/>
      <c r="E52" s="53"/>
      <c r="F52" s="54"/>
      <c r="G52" s="54"/>
      <c r="H52" s="54"/>
      <c r="I52" s="54"/>
      <c r="J52" s="54"/>
      <c r="K52" s="55"/>
    </row>
    <row r="53" spans="1:11" s="56" customFormat="1" ht="14.45" customHeight="1">
      <c r="A53" s="52">
        <v>42</v>
      </c>
      <c r="B53" s="133" t="s">
        <v>192</v>
      </c>
      <c r="C53" s="53"/>
      <c r="D53" s="53" t="s">
        <v>26</v>
      </c>
      <c r="E53" s="53">
        <v>10</v>
      </c>
      <c r="F53" s="54">
        <v>80</v>
      </c>
      <c r="G53" s="54">
        <v>3813</v>
      </c>
      <c r="H53" s="54">
        <f t="shared" ref="H53" si="8">F53+G53</f>
        <v>3893</v>
      </c>
      <c r="I53" s="54">
        <f t="shared" ref="I53" si="9">F53*E53</f>
        <v>800</v>
      </c>
      <c r="J53" s="54">
        <f t="shared" ref="J53" si="10">G53*E53</f>
        <v>38130</v>
      </c>
      <c r="K53" s="55">
        <f t="shared" ref="K53" si="11">I53+J53</f>
        <v>38930</v>
      </c>
    </row>
    <row r="54" spans="1:11" s="56" customFormat="1" ht="14.45" customHeight="1">
      <c r="A54" s="52">
        <v>43</v>
      </c>
      <c r="B54" s="133" t="s">
        <v>193</v>
      </c>
      <c r="C54" s="53"/>
      <c r="D54" s="53" t="s">
        <v>26</v>
      </c>
      <c r="E54" s="53">
        <v>525</v>
      </c>
      <c r="F54" s="54">
        <v>484</v>
      </c>
      <c r="G54" s="54">
        <v>3813</v>
      </c>
      <c r="H54" s="54">
        <f t="shared" ref="H54" si="12">F54+G54</f>
        <v>4297</v>
      </c>
      <c r="I54" s="54">
        <f t="shared" ref="I54" si="13">F54*E54</f>
        <v>254100</v>
      </c>
      <c r="J54" s="54">
        <f t="shared" ref="J54" si="14">G54*E54</f>
        <v>2001825</v>
      </c>
      <c r="K54" s="55">
        <f t="shared" ref="K54" si="15">I54+J54</f>
        <v>2255925</v>
      </c>
    </row>
    <row r="55" spans="1:11" s="57" customFormat="1" ht="17.45" hidden="1" customHeight="1">
      <c r="A55" s="52">
        <v>44</v>
      </c>
      <c r="B55" s="135" t="s">
        <v>324</v>
      </c>
      <c r="C55" s="136"/>
      <c r="D55" s="136" t="s">
        <v>21</v>
      </c>
      <c r="E55" s="136">
        <v>1</v>
      </c>
      <c r="F55" s="54">
        <v>382350</v>
      </c>
      <c r="G55" s="54">
        <v>0</v>
      </c>
      <c r="H55" s="54">
        <f t="shared" si="0"/>
        <v>382350</v>
      </c>
      <c r="I55" s="54">
        <f t="shared" si="1"/>
        <v>382350</v>
      </c>
      <c r="J55" s="54">
        <f t="shared" si="2"/>
        <v>0</v>
      </c>
      <c r="K55" s="55">
        <f t="shared" si="3"/>
        <v>382350</v>
      </c>
    </row>
    <row r="56" spans="1:11" s="56" customFormat="1" hidden="1">
      <c r="A56" s="52">
        <v>45</v>
      </c>
      <c r="B56" s="143"/>
      <c r="C56" s="53"/>
      <c r="D56" s="53"/>
      <c r="E56" s="53"/>
      <c r="F56" s="54"/>
      <c r="G56" s="54"/>
      <c r="H56" s="54"/>
      <c r="I56" s="54"/>
      <c r="J56" s="54"/>
      <c r="K56" s="55"/>
    </row>
    <row r="57" spans="1:11" s="57" customFormat="1" ht="16.149999999999999" hidden="1" customHeight="1">
      <c r="A57" s="52">
        <v>46</v>
      </c>
      <c r="B57" s="145" t="s">
        <v>22</v>
      </c>
      <c r="C57" s="146"/>
      <c r="D57" s="146" t="s">
        <v>21</v>
      </c>
      <c r="E57" s="146">
        <v>1</v>
      </c>
      <c r="F57" s="54">
        <v>0</v>
      </c>
      <c r="G57" s="147">
        <v>157950</v>
      </c>
      <c r="H57" s="54">
        <f t="shared" si="0"/>
        <v>157950</v>
      </c>
      <c r="I57" s="54">
        <f t="shared" si="1"/>
        <v>0</v>
      </c>
      <c r="J57" s="54">
        <f t="shared" si="2"/>
        <v>157950</v>
      </c>
      <c r="K57" s="55">
        <f t="shared" si="3"/>
        <v>157950</v>
      </c>
    </row>
    <row r="58" spans="1:11" s="56" customFormat="1" ht="13.5" thickBot="1">
      <c r="A58" s="103"/>
      <c r="B58" s="104"/>
      <c r="C58" s="105"/>
      <c r="D58" s="106"/>
      <c r="E58" s="107"/>
      <c r="F58" s="108"/>
      <c r="G58" s="108"/>
      <c r="H58" s="109"/>
      <c r="I58" s="110"/>
      <c r="J58" s="110"/>
      <c r="K58" s="111"/>
    </row>
    <row r="59" spans="1:11" s="56" customFormat="1" ht="14.25" thickTop="1" thickBot="1">
      <c r="A59" s="112"/>
      <c r="B59" s="113" t="s">
        <v>20</v>
      </c>
      <c r="C59" s="114"/>
      <c r="D59" s="115"/>
      <c r="E59" s="116"/>
      <c r="F59" s="117"/>
      <c r="G59" s="117"/>
      <c r="H59" s="118"/>
      <c r="I59" s="119">
        <f>SUM(I12:I58)</f>
        <v>1040951.9</v>
      </c>
      <c r="J59" s="119">
        <f>SUM(J12:J58)</f>
        <v>2477953.12</v>
      </c>
      <c r="K59" s="120">
        <f>SUM(K12:K58)</f>
        <v>3518905.02</v>
      </c>
    </row>
    <row r="60" spans="1:11" s="56" customFormat="1">
      <c r="A60" s="74"/>
      <c r="C60" s="122"/>
    </row>
    <row r="61" spans="1:11" s="56" customFormat="1">
      <c r="A61" s="74"/>
      <c r="C61" s="122"/>
    </row>
    <row r="62" spans="1:11" s="56" customFormat="1">
      <c r="A62" s="74"/>
      <c r="C62" s="122"/>
    </row>
    <row r="63" spans="1:11" s="56" customFormat="1">
      <c r="A63" s="74"/>
      <c r="C63" s="122"/>
    </row>
  </sheetData>
  <autoFilter ref="A7:K57">
    <filterColumn colId="1">
      <filters>
        <filter val="Труба PP-RСT для горячей воды S2,5(SDR6) PN20 16×2,7"/>
        <filter val="Труба водогазопроводная оцинкованная Ц-50х3,5"/>
        <filter val="Труба полиэтиленовая ПЭ100 SDR17 63х3,8"/>
        <filter val="Труба ППР для холодной воды (SDR11) PN10 16х1,8"/>
        <filter val="Труба ППР для холодной воды (SDR11) PN10 50×4,6"/>
        <filter val="Труба ППР для холодной воды(SDR11) PN10 20x1,9"/>
        <filter val="Труба ППР раструбная DN110 мм S16"/>
        <filter val="Труба ППР раструбная DN50 мм S16"/>
      </filters>
    </filterColumn>
  </autoFilter>
  <mergeCells count="2">
    <mergeCell ref="A4:K4"/>
    <mergeCell ref="A5:K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92D050"/>
  </sheetPr>
  <dimension ref="A1:K59"/>
  <sheetViews>
    <sheetView zoomScale="80" zoomScaleNormal="80" workbookViewId="0">
      <selection activeCell="A7" sqref="A7:K10"/>
    </sheetView>
  </sheetViews>
  <sheetFormatPr defaultColWidth="9.140625" defaultRowHeight="12.75"/>
  <cols>
    <col min="1" max="1" width="4.140625" style="32" customWidth="1"/>
    <col min="2" max="2" width="50.28515625" customWidth="1"/>
    <col min="3" max="3" width="14" style="59" customWidth="1"/>
    <col min="4" max="4" width="7.7109375" customWidth="1"/>
    <col min="5" max="5" width="7.140625" customWidth="1"/>
    <col min="6" max="6" width="11.7109375" customWidth="1"/>
    <col min="7" max="7" width="9.42578125" customWidth="1"/>
    <col min="8" max="8" width="11.85546875" customWidth="1"/>
    <col min="9" max="9" width="11.7109375" customWidth="1"/>
    <col min="10" max="10" width="11" customWidth="1"/>
    <col min="11" max="11" width="11.7109375" customWidth="1"/>
  </cols>
  <sheetData>
    <row r="1" spans="1:11" s="56" customFormat="1" ht="20.25">
      <c r="A1" s="65" t="s">
        <v>150</v>
      </c>
      <c r="B1" s="60"/>
      <c r="C1" s="60"/>
      <c r="D1" s="60"/>
      <c r="E1" s="60"/>
      <c r="F1" s="60"/>
      <c r="G1" s="60"/>
      <c r="H1" s="60"/>
      <c r="I1" s="66"/>
      <c r="J1" s="60"/>
      <c r="K1" s="60"/>
    </row>
    <row r="2" spans="1:11" s="56" customFormat="1" ht="15.75">
      <c r="A2" s="67"/>
      <c r="B2" s="68"/>
      <c r="C2" s="60"/>
      <c r="D2" s="60"/>
      <c r="E2" s="60"/>
      <c r="F2" s="60"/>
      <c r="G2" s="60"/>
      <c r="H2" s="60"/>
      <c r="I2" s="66"/>
      <c r="J2" s="60"/>
      <c r="K2" s="60"/>
    </row>
    <row r="3" spans="1:11" s="57" customFormat="1" ht="19.5" collapsed="1">
      <c r="A3" s="69" t="s">
        <v>19</v>
      </c>
      <c r="B3" s="69"/>
      <c r="C3" s="69"/>
      <c r="D3" s="70"/>
      <c r="E3" s="70"/>
      <c r="F3" s="70"/>
      <c r="G3" s="70"/>
      <c r="H3" s="70"/>
      <c r="I3" s="71"/>
      <c r="J3" s="70"/>
      <c r="K3" s="70"/>
    </row>
    <row r="4" spans="1:11" s="72" customFormat="1" ht="30" customHeight="1">
      <c r="A4" s="178" t="s">
        <v>226</v>
      </c>
      <c r="B4" s="179"/>
      <c r="C4" s="179"/>
      <c r="D4" s="179"/>
      <c r="E4" s="179"/>
      <c r="F4" s="179"/>
      <c r="G4" s="179"/>
      <c r="H4" s="179"/>
      <c r="I4" s="179"/>
      <c r="J4" s="179"/>
      <c r="K4" s="179"/>
    </row>
    <row r="5" spans="1:11" s="72" customFormat="1" ht="48" customHeight="1">
      <c r="A5" s="180" t="s">
        <v>151</v>
      </c>
      <c r="B5" s="181"/>
      <c r="C5" s="181"/>
      <c r="D5" s="181"/>
      <c r="E5" s="181"/>
      <c r="F5" s="181"/>
      <c r="G5" s="181"/>
      <c r="H5" s="181"/>
      <c r="I5" s="181"/>
      <c r="J5" s="181"/>
      <c r="K5" s="181"/>
    </row>
    <row r="6" spans="1:11" s="57" customFormat="1" ht="16.5" thickBot="1">
      <c r="A6" s="73"/>
      <c r="B6" s="70"/>
      <c r="C6" s="74"/>
      <c r="D6" s="70"/>
      <c r="E6" s="70"/>
      <c r="F6" s="70"/>
      <c r="G6" s="70"/>
      <c r="H6" s="70"/>
      <c r="I6" s="71"/>
      <c r="J6" s="70"/>
      <c r="K6" s="70"/>
    </row>
    <row r="7" spans="1:11" s="56" customFormat="1" ht="13.5">
      <c r="A7" s="75" t="s">
        <v>0</v>
      </c>
      <c r="B7" s="76" t="s">
        <v>0</v>
      </c>
      <c r="C7" s="76"/>
      <c r="D7" s="77"/>
      <c r="E7" s="77"/>
      <c r="F7" s="78" t="s">
        <v>1</v>
      </c>
      <c r="G7" s="79"/>
      <c r="H7" s="79"/>
      <c r="I7" s="80" t="s">
        <v>2</v>
      </c>
      <c r="J7" s="79"/>
      <c r="K7" s="81" t="s">
        <v>3</v>
      </c>
    </row>
    <row r="8" spans="1:11" s="56" customFormat="1" ht="13.5" hidden="1">
      <c r="A8" s="82" t="s">
        <v>4</v>
      </c>
      <c r="B8" s="83" t="s">
        <v>0</v>
      </c>
      <c r="C8" s="84"/>
      <c r="D8" s="85" t="s">
        <v>5</v>
      </c>
      <c r="E8" s="85" t="s">
        <v>6</v>
      </c>
      <c r="F8" s="86" t="s">
        <v>7</v>
      </c>
      <c r="G8" s="87" t="s">
        <v>8</v>
      </c>
      <c r="H8" s="86" t="s">
        <v>9</v>
      </c>
      <c r="I8" s="86" t="s">
        <v>7</v>
      </c>
      <c r="J8" s="87" t="s">
        <v>8</v>
      </c>
      <c r="K8" s="88"/>
    </row>
    <row r="9" spans="1:11" s="56" customFormat="1" ht="13.5" hidden="1">
      <c r="A9" s="89" t="s">
        <v>10</v>
      </c>
      <c r="B9" s="90" t="s">
        <v>11</v>
      </c>
      <c r="C9" s="90"/>
      <c r="D9" s="85" t="s">
        <v>12</v>
      </c>
      <c r="E9" s="85" t="s">
        <v>13</v>
      </c>
      <c r="F9" s="91"/>
      <c r="G9" s="91"/>
      <c r="H9" s="92" t="s">
        <v>14</v>
      </c>
      <c r="I9" s="92" t="s">
        <v>15</v>
      </c>
      <c r="J9" s="93" t="s">
        <v>16</v>
      </c>
      <c r="K9" s="94" t="s">
        <v>17</v>
      </c>
    </row>
    <row r="10" spans="1:11" s="56" customFormat="1" hidden="1">
      <c r="A10" s="95">
        <v>1</v>
      </c>
      <c r="B10" s="96">
        <v>2</v>
      </c>
      <c r="C10" s="96"/>
      <c r="D10" s="97">
        <v>3</v>
      </c>
      <c r="E10" s="97">
        <v>4</v>
      </c>
      <c r="F10" s="97">
        <v>5</v>
      </c>
      <c r="G10" s="97">
        <v>6</v>
      </c>
      <c r="H10" s="97">
        <v>7</v>
      </c>
      <c r="I10" s="97">
        <v>8</v>
      </c>
      <c r="J10" s="97">
        <v>9</v>
      </c>
      <c r="K10" s="98">
        <v>10</v>
      </c>
    </row>
    <row r="11" spans="1:11" s="56" customFormat="1" hidden="1">
      <c r="A11" s="99"/>
      <c r="B11" s="100" t="s">
        <v>29</v>
      </c>
      <c r="C11" s="100"/>
      <c r="D11" s="101"/>
      <c r="E11" s="101"/>
      <c r="F11" s="101"/>
      <c r="G11" s="101"/>
      <c r="H11" s="101"/>
      <c r="I11" s="101"/>
      <c r="J11" s="101"/>
      <c r="K11" s="102"/>
    </row>
    <row r="12" spans="1:11" s="56" customFormat="1" ht="38.25" hidden="1" customHeight="1">
      <c r="A12" s="52">
        <v>1</v>
      </c>
      <c r="B12" s="143" t="s">
        <v>30</v>
      </c>
      <c r="C12" s="53"/>
      <c r="D12" s="53" t="s">
        <v>27</v>
      </c>
      <c r="E12" s="53">
        <v>1</v>
      </c>
      <c r="F12" s="54">
        <v>84142</v>
      </c>
      <c r="G12" s="54">
        <v>108000</v>
      </c>
      <c r="H12" s="54">
        <f t="shared" ref="H12:H57" si="0">F12+G12</f>
        <v>192142</v>
      </c>
      <c r="I12" s="54">
        <f t="shared" ref="I12:I57" si="1">F12*E12</f>
        <v>84142</v>
      </c>
      <c r="J12" s="54">
        <f t="shared" ref="J12:J57" si="2">G12*E12</f>
        <v>108000</v>
      </c>
      <c r="K12" s="55">
        <f t="shared" ref="K12:K57" si="3">I12+J12</f>
        <v>192142</v>
      </c>
    </row>
    <row r="13" spans="1:11" s="56" customFormat="1" ht="27.75" hidden="1" customHeight="1">
      <c r="A13" s="52">
        <v>2</v>
      </c>
      <c r="B13" s="133" t="s">
        <v>303</v>
      </c>
      <c r="C13" s="53"/>
      <c r="D13" s="53" t="s">
        <v>23</v>
      </c>
      <c r="E13" s="53">
        <v>1</v>
      </c>
      <c r="F13" s="54">
        <v>1509</v>
      </c>
      <c r="G13" s="54">
        <v>528</v>
      </c>
      <c r="H13" s="54">
        <f t="shared" si="0"/>
        <v>2037</v>
      </c>
      <c r="I13" s="54">
        <f t="shared" si="1"/>
        <v>1509</v>
      </c>
      <c r="J13" s="54">
        <f t="shared" si="2"/>
        <v>528</v>
      </c>
      <c r="K13" s="55">
        <f t="shared" si="3"/>
        <v>2037</v>
      </c>
    </row>
    <row r="14" spans="1:11" s="56" customFormat="1" ht="15" hidden="1" customHeight="1">
      <c r="A14" s="52">
        <v>3</v>
      </c>
      <c r="B14" s="143" t="s">
        <v>216</v>
      </c>
      <c r="C14" s="53"/>
      <c r="D14" s="53" t="s">
        <v>23</v>
      </c>
      <c r="E14" s="53">
        <v>1</v>
      </c>
      <c r="F14" s="54">
        <v>770</v>
      </c>
      <c r="G14" s="54">
        <v>950</v>
      </c>
      <c r="H14" s="54">
        <f t="shared" si="0"/>
        <v>1720</v>
      </c>
      <c r="I14" s="54">
        <f t="shared" si="1"/>
        <v>770</v>
      </c>
      <c r="J14" s="54">
        <f t="shared" si="2"/>
        <v>950</v>
      </c>
      <c r="K14" s="55">
        <f t="shared" si="3"/>
        <v>1720</v>
      </c>
    </row>
    <row r="15" spans="1:11" s="57" customFormat="1" ht="16.149999999999999" hidden="1" customHeight="1">
      <c r="A15" s="52">
        <v>4</v>
      </c>
      <c r="B15" s="135" t="s">
        <v>32</v>
      </c>
      <c r="C15" s="136"/>
      <c r="D15" s="136" t="s">
        <v>27</v>
      </c>
      <c r="E15" s="136">
        <v>3</v>
      </c>
      <c r="F15" s="54">
        <v>1016</v>
      </c>
      <c r="G15" s="147">
        <v>1250</v>
      </c>
      <c r="H15" s="54">
        <f t="shared" si="0"/>
        <v>2266</v>
      </c>
      <c r="I15" s="54">
        <f t="shared" si="1"/>
        <v>3048</v>
      </c>
      <c r="J15" s="54">
        <f t="shared" si="2"/>
        <v>3750</v>
      </c>
      <c r="K15" s="55">
        <f t="shared" si="3"/>
        <v>6798</v>
      </c>
    </row>
    <row r="16" spans="1:11" s="57" customFormat="1" ht="16.149999999999999" hidden="1" customHeight="1">
      <c r="A16" s="52">
        <v>5</v>
      </c>
      <c r="B16" s="135" t="s">
        <v>33</v>
      </c>
      <c r="C16" s="136"/>
      <c r="D16" s="136" t="s">
        <v>27</v>
      </c>
      <c r="E16" s="136">
        <v>2</v>
      </c>
      <c r="F16" s="54">
        <v>1171</v>
      </c>
      <c r="G16" s="147">
        <v>1250</v>
      </c>
      <c r="H16" s="54">
        <f t="shared" si="0"/>
        <v>2421</v>
      </c>
      <c r="I16" s="54">
        <f t="shared" si="1"/>
        <v>2342</v>
      </c>
      <c r="J16" s="54">
        <f t="shared" si="2"/>
        <v>2500</v>
      </c>
      <c r="K16" s="55">
        <f t="shared" si="3"/>
        <v>4842</v>
      </c>
    </row>
    <row r="17" spans="1:11" s="57" customFormat="1" ht="41.25" hidden="1" customHeight="1">
      <c r="A17" s="52">
        <v>6</v>
      </c>
      <c r="B17" s="135" t="s">
        <v>217</v>
      </c>
      <c r="C17" s="136"/>
      <c r="D17" s="136" t="s">
        <v>23</v>
      </c>
      <c r="E17" s="136">
        <v>1</v>
      </c>
      <c r="F17" s="54">
        <v>10231</v>
      </c>
      <c r="G17" s="54">
        <v>5422.43</v>
      </c>
      <c r="H17" s="54">
        <f t="shared" si="0"/>
        <v>15653.43</v>
      </c>
      <c r="I17" s="54">
        <f t="shared" si="1"/>
        <v>10231</v>
      </c>
      <c r="J17" s="54">
        <f t="shared" si="2"/>
        <v>5422.43</v>
      </c>
      <c r="K17" s="55">
        <f t="shared" si="3"/>
        <v>15653.43</v>
      </c>
    </row>
    <row r="18" spans="1:11" s="155" customFormat="1" ht="41.25" hidden="1" customHeight="1">
      <c r="A18" s="52">
        <v>7</v>
      </c>
      <c r="B18" s="134" t="s">
        <v>218</v>
      </c>
      <c r="C18" s="53"/>
      <c r="D18" s="53" t="s">
        <v>23</v>
      </c>
      <c r="E18" s="53">
        <v>1</v>
      </c>
      <c r="F18" s="54">
        <v>14755</v>
      </c>
      <c r="G18" s="54">
        <v>5422</v>
      </c>
      <c r="H18" s="54">
        <f t="shared" si="0"/>
        <v>20177</v>
      </c>
      <c r="I18" s="54">
        <f t="shared" si="1"/>
        <v>14755</v>
      </c>
      <c r="J18" s="54">
        <f t="shared" si="2"/>
        <v>5422</v>
      </c>
      <c r="K18" s="55">
        <f t="shared" si="3"/>
        <v>20177</v>
      </c>
    </row>
    <row r="19" spans="1:11" s="155" customFormat="1" ht="27.75" hidden="1" customHeight="1">
      <c r="A19" s="52">
        <v>8</v>
      </c>
      <c r="B19" s="134" t="s">
        <v>219</v>
      </c>
      <c r="C19" s="53"/>
      <c r="D19" s="53" t="s">
        <v>23</v>
      </c>
      <c r="E19" s="53">
        <v>1</v>
      </c>
      <c r="F19" s="54">
        <v>93003</v>
      </c>
      <c r="G19" s="54">
        <v>21390.690000000002</v>
      </c>
      <c r="H19" s="54">
        <f t="shared" si="0"/>
        <v>114393.69</v>
      </c>
      <c r="I19" s="54">
        <f t="shared" si="1"/>
        <v>93003</v>
      </c>
      <c r="J19" s="54">
        <f t="shared" si="2"/>
        <v>21390.690000000002</v>
      </c>
      <c r="K19" s="55">
        <f t="shared" si="3"/>
        <v>114393.69</v>
      </c>
    </row>
    <row r="20" spans="1:11" s="57" customFormat="1" ht="27.75" hidden="1" customHeight="1">
      <c r="A20" s="52">
        <v>9</v>
      </c>
      <c r="B20" s="135" t="s">
        <v>220</v>
      </c>
      <c r="C20" s="136"/>
      <c r="D20" s="136" t="s">
        <v>23</v>
      </c>
      <c r="E20" s="136">
        <v>1</v>
      </c>
      <c r="F20" s="147">
        <v>10857</v>
      </c>
      <c r="G20" s="147">
        <v>3800</v>
      </c>
      <c r="H20" s="147">
        <f t="shared" si="0"/>
        <v>14657</v>
      </c>
      <c r="I20" s="147">
        <f t="shared" si="1"/>
        <v>10857</v>
      </c>
      <c r="J20" s="147">
        <f t="shared" si="2"/>
        <v>3800</v>
      </c>
      <c r="K20" s="148">
        <f t="shared" si="3"/>
        <v>14657</v>
      </c>
    </row>
    <row r="21" spans="1:11" s="56" customFormat="1" ht="15" customHeight="1">
      <c r="A21" s="52">
        <v>10</v>
      </c>
      <c r="B21" s="134" t="s">
        <v>49</v>
      </c>
      <c r="C21" s="53"/>
      <c r="D21" s="53" t="s">
        <v>26</v>
      </c>
      <c r="E21" s="53">
        <v>1.5</v>
      </c>
      <c r="F21" s="54">
        <v>840</v>
      </c>
      <c r="G21" s="54">
        <v>1450</v>
      </c>
      <c r="H21" s="54">
        <f t="shared" si="0"/>
        <v>2290</v>
      </c>
      <c r="I21" s="54">
        <f t="shared" si="1"/>
        <v>1260</v>
      </c>
      <c r="J21" s="54">
        <f t="shared" si="2"/>
        <v>2175</v>
      </c>
      <c r="K21" s="55">
        <f t="shared" si="3"/>
        <v>3435</v>
      </c>
    </row>
    <row r="22" spans="1:11" s="56" customFormat="1" ht="15" customHeight="1">
      <c r="A22" s="52">
        <v>11</v>
      </c>
      <c r="B22" s="134" t="s">
        <v>50</v>
      </c>
      <c r="C22" s="53"/>
      <c r="D22" s="53" t="s">
        <v>26</v>
      </c>
      <c r="E22" s="53">
        <v>5</v>
      </c>
      <c r="F22" s="54">
        <v>7000</v>
      </c>
      <c r="G22" s="54">
        <v>2450</v>
      </c>
      <c r="H22" s="54">
        <f t="shared" si="0"/>
        <v>9450</v>
      </c>
      <c r="I22" s="54">
        <f t="shared" si="1"/>
        <v>35000</v>
      </c>
      <c r="J22" s="54">
        <f t="shared" si="2"/>
        <v>12250</v>
      </c>
      <c r="K22" s="55">
        <f t="shared" si="3"/>
        <v>47250</v>
      </c>
    </row>
    <row r="23" spans="1:11" s="56" customFormat="1" ht="14.45" customHeight="1">
      <c r="A23" s="52">
        <v>12</v>
      </c>
      <c r="B23" s="133" t="s">
        <v>192</v>
      </c>
      <c r="C23" s="53"/>
      <c r="D23" s="53" t="s">
        <v>26</v>
      </c>
      <c r="E23" s="53">
        <v>3</v>
      </c>
      <c r="F23" s="54">
        <v>80</v>
      </c>
      <c r="G23" s="54">
        <v>650</v>
      </c>
      <c r="H23" s="54">
        <f t="shared" si="0"/>
        <v>730</v>
      </c>
      <c r="I23" s="54">
        <f t="shared" si="1"/>
        <v>240</v>
      </c>
      <c r="J23" s="54">
        <f t="shared" si="2"/>
        <v>1950</v>
      </c>
      <c r="K23" s="55">
        <f t="shared" si="3"/>
        <v>2190</v>
      </c>
    </row>
    <row r="24" spans="1:11" s="56" customFormat="1" ht="14.45" customHeight="1">
      <c r="A24" s="52">
        <v>13</v>
      </c>
      <c r="B24" s="133" t="s">
        <v>221</v>
      </c>
      <c r="C24" s="53"/>
      <c r="D24" s="53" t="s">
        <v>26</v>
      </c>
      <c r="E24" s="53">
        <v>4</v>
      </c>
      <c r="F24" s="54">
        <v>80</v>
      </c>
      <c r="G24" s="54">
        <v>650</v>
      </c>
      <c r="H24" s="54">
        <f t="shared" si="0"/>
        <v>730</v>
      </c>
      <c r="I24" s="54">
        <f t="shared" si="1"/>
        <v>320</v>
      </c>
      <c r="J24" s="54">
        <f t="shared" si="2"/>
        <v>2600</v>
      </c>
      <c r="K24" s="55">
        <f t="shared" si="3"/>
        <v>2920</v>
      </c>
    </row>
    <row r="25" spans="1:11" s="56" customFormat="1" ht="15" hidden="1" customHeight="1">
      <c r="A25" s="52">
        <v>14</v>
      </c>
      <c r="B25" s="149" t="s">
        <v>52</v>
      </c>
      <c r="C25" s="53"/>
      <c r="D25" s="53" t="s">
        <v>24</v>
      </c>
      <c r="E25" s="53">
        <v>0.5</v>
      </c>
      <c r="F25" s="54">
        <v>678</v>
      </c>
      <c r="G25" s="54">
        <v>4500</v>
      </c>
      <c r="H25" s="54">
        <f t="shared" si="0"/>
        <v>5178</v>
      </c>
      <c r="I25" s="54">
        <f t="shared" si="1"/>
        <v>339</v>
      </c>
      <c r="J25" s="54">
        <f t="shared" si="2"/>
        <v>2250</v>
      </c>
      <c r="K25" s="55">
        <f t="shared" si="3"/>
        <v>2589</v>
      </c>
    </row>
    <row r="26" spans="1:11" s="56" customFormat="1" ht="15" hidden="1" customHeight="1">
      <c r="A26" s="52">
        <v>15</v>
      </c>
      <c r="B26" s="149" t="s">
        <v>53</v>
      </c>
      <c r="C26" s="53"/>
      <c r="D26" s="53" t="s">
        <v>24</v>
      </c>
      <c r="E26" s="53">
        <v>1</v>
      </c>
      <c r="F26" s="54">
        <v>539</v>
      </c>
      <c r="G26" s="54">
        <v>4500</v>
      </c>
      <c r="H26" s="54">
        <f t="shared" si="0"/>
        <v>5039</v>
      </c>
      <c r="I26" s="54">
        <f t="shared" si="1"/>
        <v>539</v>
      </c>
      <c r="J26" s="54">
        <f t="shared" si="2"/>
        <v>4500</v>
      </c>
      <c r="K26" s="55">
        <f t="shared" si="3"/>
        <v>5039</v>
      </c>
    </row>
    <row r="27" spans="1:11" s="57" customFormat="1" ht="17.45" hidden="1" customHeight="1">
      <c r="A27" s="52">
        <v>16</v>
      </c>
      <c r="B27" s="135" t="s">
        <v>130</v>
      </c>
      <c r="C27" s="136"/>
      <c r="D27" s="136" t="s">
        <v>21</v>
      </c>
      <c r="E27" s="136">
        <v>1</v>
      </c>
      <c r="F27" s="54">
        <v>11046</v>
      </c>
      <c r="G27" s="54">
        <v>0</v>
      </c>
      <c r="H27" s="54">
        <f t="shared" si="0"/>
        <v>11046</v>
      </c>
      <c r="I27" s="54">
        <f t="shared" si="1"/>
        <v>11046</v>
      </c>
      <c r="J27" s="54">
        <f t="shared" si="2"/>
        <v>0</v>
      </c>
      <c r="K27" s="55">
        <f t="shared" si="3"/>
        <v>11046</v>
      </c>
    </row>
    <row r="28" spans="1:11" s="56" customFormat="1" ht="15" hidden="1" customHeight="1">
      <c r="A28" s="52">
        <v>17</v>
      </c>
      <c r="B28" s="134" t="s">
        <v>66</v>
      </c>
      <c r="C28" s="53"/>
      <c r="D28" s="136" t="s">
        <v>21</v>
      </c>
      <c r="E28" s="136">
        <v>1</v>
      </c>
      <c r="F28" s="54">
        <v>63000</v>
      </c>
      <c r="G28" s="54">
        <v>22050</v>
      </c>
      <c r="H28" s="54">
        <f t="shared" si="0"/>
        <v>85050</v>
      </c>
      <c r="I28" s="54">
        <f t="shared" si="1"/>
        <v>63000</v>
      </c>
      <c r="J28" s="54">
        <f t="shared" si="2"/>
        <v>22050</v>
      </c>
      <c r="K28" s="55">
        <f t="shared" si="3"/>
        <v>85050</v>
      </c>
    </row>
    <row r="29" spans="1:11" s="56" customFormat="1" ht="16.149999999999999" hidden="1" customHeight="1">
      <c r="A29" s="52">
        <v>18</v>
      </c>
      <c r="B29" s="151" t="s">
        <v>70</v>
      </c>
      <c r="C29" s="53"/>
      <c r="D29" s="53"/>
      <c r="E29" s="53"/>
      <c r="F29" s="54"/>
      <c r="G29" s="54"/>
      <c r="H29" s="54"/>
      <c r="I29" s="54"/>
      <c r="J29" s="54"/>
      <c r="K29" s="55"/>
    </row>
    <row r="30" spans="1:11" s="56" customFormat="1" ht="27.75" hidden="1" customHeight="1">
      <c r="A30" s="52">
        <v>19</v>
      </c>
      <c r="B30" s="134" t="s">
        <v>222</v>
      </c>
      <c r="C30" s="53"/>
      <c r="D30" s="53" t="s">
        <v>18</v>
      </c>
      <c r="E30" s="53">
        <v>1</v>
      </c>
      <c r="F30" s="54">
        <v>17346</v>
      </c>
      <c r="G30" s="54">
        <v>13301</v>
      </c>
      <c r="H30" s="54">
        <f t="shared" ref="H30" si="4">F30+G30</f>
        <v>30647</v>
      </c>
      <c r="I30" s="54">
        <f t="shared" ref="I30" si="5">F30*E30</f>
        <v>17346</v>
      </c>
      <c r="J30" s="54">
        <f t="shared" ref="J30" si="6">G30*E30</f>
        <v>13301</v>
      </c>
      <c r="K30" s="55">
        <f t="shared" ref="K30" si="7">I30+J30</f>
        <v>30647</v>
      </c>
    </row>
    <row r="31" spans="1:11" s="56" customFormat="1" ht="16.5" hidden="1" customHeight="1">
      <c r="A31" s="52">
        <v>20</v>
      </c>
      <c r="B31" s="133" t="s">
        <v>223</v>
      </c>
      <c r="C31" s="53"/>
      <c r="D31" s="53" t="s">
        <v>18</v>
      </c>
      <c r="E31" s="53">
        <v>1</v>
      </c>
      <c r="F31" s="54">
        <v>497</v>
      </c>
      <c r="G31" s="54">
        <v>1250</v>
      </c>
      <c r="H31" s="54">
        <f t="shared" si="0"/>
        <v>1747</v>
      </c>
      <c r="I31" s="54">
        <f t="shared" si="1"/>
        <v>497</v>
      </c>
      <c r="J31" s="54">
        <f t="shared" si="2"/>
        <v>1250</v>
      </c>
      <c r="K31" s="55">
        <f t="shared" si="3"/>
        <v>1747</v>
      </c>
    </row>
    <row r="32" spans="1:11" s="56" customFormat="1" ht="18" hidden="1" customHeight="1">
      <c r="A32" s="52">
        <v>21</v>
      </c>
      <c r="B32" s="134" t="s">
        <v>71</v>
      </c>
      <c r="C32" s="53"/>
      <c r="D32" s="53" t="s">
        <v>18</v>
      </c>
      <c r="E32" s="53">
        <v>2</v>
      </c>
      <c r="F32" s="54">
        <v>1016</v>
      </c>
      <c r="G32" s="147">
        <v>1250</v>
      </c>
      <c r="H32" s="54">
        <f t="shared" si="0"/>
        <v>2266</v>
      </c>
      <c r="I32" s="54">
        <f t="shared" si="1"/>
        <v>2032</v>
      </c>
      <c r="J32" s="54">
        <f t="shared" si="2"/>
        <v>2500</v>
      </c>
      <c r="K32" s="55">
        <f t="shared" si="3"/>
        <v>4532</v>
      </c>
    </row>
    <row r="33" spans="1:11" s="56" customFormat="1" ht="25.5" customHeight="1">
      <c r="A33" s="52">
        <v>22</v>
      </c>
      <c r="B33" s="134" t="s">
        <v>75</v>
      </c>
      <c r="C33" s="53"/>
      <c r="D33" s="53" t="s">
        <v>26</v>
      </c>
      <c r="E33" s="53">
        <v>3</v>
      </c>
      <c r="F33" s="54">
        <v>82</v>
      </c>
      <c r="G33" s="54">
        <v>650</v>
      </c>
      <c r="H33" s="54">
        <f t="shared" si="0"/>
        <v>732</v>
      </c>
      <c r="I33" s="54">
        <f t="shared" si="1"/>
        <v>246</v>
      </c>
      <c r="J33" s="54">
        <f t="shared" si="2"/>
        <v>1950</v>
      </c>
      <c r="K33" s="55">
        <f t="shared" si="3"/>
        <v>2196</v>
      </c>
    </row>
    <row r="34" spans="1:11" s="56" customFormat="1" ht="15.6" hidden="1" customHeight="1">
      <c r="A34" s="52">
        <v>23</v>
      </c>
      <c r="B34" s="139" t="s">
        <v>136</v>
      </c>
      <c r="C34" s="140"/>
      <c r="D34" s="141" t="s">
        <v>135</v>
      </c>
      <c r="E34" s="141">
        <v>1</v>
      </c>
      <c r="F34" s="54">
        <v>750</v>
      </c>
      <c r="G34" s="54">
        <v>0</v>
      </c>
      <c r="H34" s="54">
        <f t="shared" si="0"/>
        <v>750</v>
      </c>
      <c r="I34" s="54">
        <f t="shared" si="1"/>
        <v>750</v>
      </c>
      <c r="J34" s="54">
        <f t="shared" si="2"/>
        <v>0</v>
      </c>
      <c r="K34" s="55">
        <f t="shared" si="3"/>
        <v>750</v>
      </c>
    </row>
    <row r="35" spans="1:11" s="56" customFormat="1" ht="15" hidden="1" customHeight="1">
      <c r="A35" s="52">
        <v>24</v>
      </c>
      <c r="B35" s="152" t="s">
        <v>78</v>
      </c>
      <c r="C35" s="53"/>
      <c r="D35" s="53"/>
      <c r="E35" s="53"/>
      <c r="F35" s="54"/>
      <c r="G35" s="54"/>
      <c r="H35" s="54"/>
      <c r="I35" s="54"/>
      <c r="J35" s="54"/>
      <c r="K35" s="55"/>
    </row>
    <row r="36" spans="1:11" s="56" customFormat="1" ht="25.5" hidden="1" customHeight="1">
      <c r="A36" s="52">
        <v>25</v>
      </c>
      <c r="B36" s="143" t="s">
        <v>140</v>
      </c>
      <c r="C36" s="53"/>
      <c r="D36" s="53" t="s">
        <v>27</v>
      </c>
      <c r="E36" s="53">
        <v>1</v>
      </c>
      <c r="F36" s="54">
        <v>8576</v>
      </c>
      <c r="G36" s="54">
        <v>4955</v>
      </c>
      <c r="H36" s="54">
        <f t="shared" si="0"/>
        <v>13531</v>
      </c>
      <c r="I36" s="54">
        <f t="shared" si="1"/>
        <v>8576</v>
      </c>
      <c r="J36" s="54">
        <f t="shared" si="2"/>
        <v>4955</v>
      </c>
      <c r="K36" s="55">
        <f t="shared" si="3"/>
        <v>13531</v>
      </c>
    </row>
    <row r="37" spans="1:11" s="56" customFormat="1" ht="94.5" hidden="1" customHeight="1">
      <c r="A37" s="52">
        <v>26</v>
      </c>
      <c r="B37" s="134" t="s">
        <v>79</v>
      </c>
      <c r="C37" s="53" t="s">
        <v>141</v>
      </c>
      <c r="D37" s="53" t="s">
        <v>27</v>
      </c>
      <c r="E37" s="53">
        <v>1</v>
      </c>
      <c r="F37" s="54">
        <v>9901</v>
      </c>
      <c r="G37" s="54">
        <v>3465</v>
      </c>
      <c r="H37" s="54">
        <f t="shared" si="0"/>
        <v>13366</v>
      </c>
      <c r="I37" s="54">
        <f t="shared" si="1"/>
        <v>9901</v>
      </c>
      <c r="J37" s="54">
        <f t="shared" si="2"/>
        <v>3465</v>
      </c>
      <c r="K37" s="55">
        <f t="shared" si="3"/>
        <v>13366</v>
      </c>
    </row>
    <row r="38" spans="1:11" s="56" customFormat="1" ht="29.45" hidden="1" customHeight="1">
      <c r="A38" s="52">
        <v>27</v>
      </c>
      <c r="B38" s="133" t="s">
        <v>82</v>
      </c>
      <c r="C38" s="53" t="s">
        <v>142</v>
      </c>
      <c r="D38" s="53" t="s">
        <v>18</v>
      </c>
      <c r="E38" s="53">
        <v>1</v>
      </c>
      <c r="F38" s="54">
        <v>1927</v>
      </c>
      <c r="G38" s="54">
        <v>1250</v>
      </c>
      <c r="H38" s="54">
        <f t="shared" si="0"/>
        <v>3177</v>
      </c>
      <c r="I38" s="54">
        <f t="shared" si="1"/>
        <v>1927</v>
      </c>
      <c r="J38" s="54">
        <f t="shared" si="2"/>
        <v>1250</v>
      </c>
      <c r="K38" s="55">
        <f t="shared" si="3"/>
        <v>3177</v>
      </c>
    </row>
    <row r="39" spans="1:11" s="56" customFormat="1" ht="16.5" hidden="1" customHeight="1">
      <c r="A39" s="52">
        <v>28</v>
      </c>
      <c r="B39" s="133" t="s">
        <v>224</v>
      </c>
      <c r="C39" s="53"/>
      <c r="D39" s="53" t="s">
        <v>18</v>
      </c>
      <c r="E39" s="53">
        <v>1</v>
      </c>
      <c r="F39" s="54">
        <v>171</v>
      </c>
      <c r="G39" s="54">
        <v>650</v>
      </c>
      <c r="H39" s="54">
        <f t="shared" si="0"/>
        <v>821</v>
      </c>
      <c r="I39" s="54">
        <f t="shared" si="1"/>
        <v>171</v>
      </c>
      <c r="J39" s="54">
        <f t="shared" si="2"/>
        <v>650</v>
      </c>
      <c r="K39" s="55">
        <f t="shared" si="3"/>
        <v>821</v>
      </c>
    </row>
    <row r="40" spans="1:11" s="56" customFormat="1" ht="16.5" hidden="1" customHeight="1">
      <c r="A40" s="52">
        <v>29</v>
      </c>
      <c r="B40" s="133" t="s">
        <v>83</v>
      </c>
      <c r="C40" s="53"/>
      <c r="D40" s="53" t="s">
        <v>18</v>
      </c>
      <c r="E40" s="53">
        <v>1</v>
      </c>
      <c r="F40" s="54">
        <v>171</v>
      </c>
      <c r="G40" s="54">
        <v>650</v>
      </c>
      <c r="H40" s="54">
        <f t="shared" si="0"/>
        <v>821</v>
      </c>
      <c r="I40" s="54">
        <f t="shared" si="1"/>
        <v>171</v>
      </c>
      <c r="J40" s="54">
        <f t="shared" si="2"/>
        <v>650</v>
      </c>
      <c r="K40" s="55">
        <f t="shared" si="3"/>
        <v>821</v>
      </c>
    </row>
    <row r="41" spans="1:11" s="56" customFormat="1" ht="26.25" hidden="1" customHeight="1">
      <c r="A41" s="52">
        <v>30</v>
      </c>
      <c r="B41" s="133" t="s">
        <v>84</v>
      </c>
      <c r="C41" s="53"/>
      <c r="D41" s="53" t="s">
        <v>18</v>
      </c>
      <c r="E41" s="53">
        <v>1</v>
      </c>
      <c r="F41" s="54">
        <v>408</v>
      </c>
      <c r="G41" s="54">
        <v>650</v>
      </c>
      <c r="H41" s="54">
        <f t="shared" si="0"/>
        <v>1058</v>
      </c>
      <c r="I41" s="54">
        <f t="shared" si="1"/>
        <v>408</v>
      </c>
      <c r="J41" s="54">
        <f t="shared" si="2"/>
        <v>650</v>
      </c>
      <c r="K41" s="55">
        <f t="shared" si="3"/>
        <v>1058</v>
      </c>
    </row>
    <row r="42" spans="1:11" s="56" customFormat="1" ht="15.75" hidden="1" customHeight="1">
      <c r="A42" s="52">
        <v>31</v>
      </c>
      <c r="B42" s="133" t="s">
        <v>85</v>
      </c>
      <c r="C42" s="53"/>
      <c r="D42" s="53" t="s">
        <v>18</v>
      </c>
      <c r="E42" s="53">
        <v>1</v>
      </c>
      <c r="F42" s="54">
        <v>225</v>
      </c>
      <c r="G42" s="54">
        <v>1250</v>
      </c>
      <c r="H42" s="54">
        <f t="shared" si="0"/>
        <v>1475</v>
      </c>
      <c r="I42" s="54">
        <f t="shared" si="1"/>
        <v>225</v>
      </c>
      <c r="J42" s="54">
        <f t="shared" si="2"/>
        <v>1250</v>
      </c>
      <c r="K42" s="55">
        <f t="shared" si="3"/>
        <v>1475</v>
      </c>
    </row>
    <row r="43" spans="1:11" s="56" customFormat="1" ht="15.75" hidden="1" customHeight="1">
      <c r="A43" s="52">
        <v>32</v>
      </c>
      <c r="B43" s="133" t="s">
        <v>86</v>
      </c>
      <c r="C43" s="53"/>
      <c r="D43" s="53" t="s">
        <v>18</v>
      </c>
      <c r="E43" s="53">
        <v>1</v>
      </c>
      <c r="F43" s="54">
        <v>205</v>
      </c>
      <c r="G43" s="54">
        <v>1250</v>
      </c>
      <c r="H43" s="54">
        <f t="shared" si="0"/>
        <v>1455</v>
      </c>
      <c r="I43" s="54">
        <f t="shared" si="1"/>
        <v>205</v>
      </c>
      <c r="J43" s="54">
        <f t="shared" si="2"/>
        <v>1250</v>
      </c>
      <c r="K43" s="55">
        <f t="shared" si="3"/>
        <v>1455</v>
      </c>
    </row>
    <row r="44" spans="1:11" s="56" customFormat="1" ht="15.75" customHeight="1">
      <c r="A44" s="52">
        <v>33</v>
      </c>
      <c r="B44" s="133" t="s">
        <v>90</v>
      </c>
      <c r="C44" s="53"/>
      <c r="D44" s="53" t="s">
        <v>26</v>
      </c>
      <c r="E44" s="53">
        <v>2</v>
      </c>
      <c r="F44" s="54">
        <v>163</v>
      </c>
      <c r="G44" s="54">
        <v>1200</v>
      </c>
      <c r="H44" s="54">
        <f t="shared" si="0"/>
        <v>1363</v>
      </c>
      <c r="I44" s="54">
        <f t="shared" si="1"/>
        <v>326</v>
      </c>
      <c r="J44" s="54">
        <f t="shared" si="2"/>
        <v>2400</v>
      </c>
      <c r="K44" s="55">
        <f t="shared" si="3"/>
        <v>2726</v>
      </c>
    </row>
    <row r="45" spans="1:11" s="56" customFormat="1" ht="15.75" customHeight="1">
      <c r="A45" s="52">
        <v>34</v>
      </c>
      <c r="B45" s="133" t="s">
        <v>91</v>
      </c>
      <c r="C45" s="53"/>
      <c r="D45" s="53" t="s">
        <v>26</v>
      </c>
      <c r="E45" s="53">
        <v>18</v>
      </c>
      <c r="F45" s="54">
        <v>471</v>
      </c>
      <c r="G45" s="54">
        <v>1400</v>
      </c>
      <c r="H45" s="54">
        <f t="shared" si="0"/>
        <v>1871</v>
      </c>
      <c r="I45" s="54">
        <f t="shared" si="1"/>
        <v>8478</v>
      </c>
      <c r="J45" s="54">
        <f t="shared" si="2"/>
        <v>25200</v>
      </c>
      <c r="K45" s="55">
        <f t="shared" si="3"/>
        <v>33678</v>
      </c>
    </row>
    <row r="46" spans="1:11" s="56" customFormat="1" ht="12.75" hidden="1" customHeight="1">
      <c r="A46" s="52">
        <v>35</v>
      </c>
      <c r="B46" s="139" t="s">
        <v>143</v>
      </c>
      <c r="C46" s="153"/>
      <c r="D46" s="141" t="s">
        <v>27</v>
      </c>
      <c r="E46" s="141">
        <v>1</v>
      </c>
      <c r="F46" s="54">
        <v>8804</v>
      </c>
      <c r="G46" s="54">
        <v>8804</v>
      </c>
      <c r="H46" s="54">
        <f t="shared" si="0"/>
        <v>17608</v>
      </c>
      <c r="I46" s="54">
        <f t="shared" si="1"/>
        <v>8804</v>
      </c>
      <c r="J46" s="54">
        <f t="shared" si="2"/>
        <v>8804</v>
      </c>
      <c r="K46" s="55">
        <f t="shared" si="3"/>
        <v>17608</v>
      </c>
    </row>
    <row r="47" spans="1:11" s="56" customFormat="1" hidden="1">
      <c r="A47" s="52">
        <v>36</v>
      </c>
      <c r="B47" s="143" t="s">
        <v>144</v>
      </c>
      <c r="C47" s="140"/>
      <c r="D47" s="141" t="s">
        <v>145</v>
      </c>
      <c r="E47" s="141">
        <v>1</v>
      </c>
      <c r="F47" s="54">
        <v>5282.4</v>
      </c>
      <c r="G47" s="54">
        <v>0</v>
      </c>
      <c r="H47" s="54">
        <f t="shared" si="0"/>
        <v>5282.4</v>
      </c>
      <c r="I47" s="54">
        <f t="shared" si="1"/>
        <v>5282.4</v>
      </c>
      <c r="J47" s="54">
        <f t="shared" si="2"/>
        <v>0</v>
      </c>
      <c r="K47" s="55">
        <f t="shared" si="3"/>
        <v>5282.4</v>
      </c>
    </row>
    <row r="48" spans="1:11" s="56" customFormat="1" ht="16.5" hidden="1" customHeight="1">
      <c r="A48" s="52">
        <v>37</v>
      </c>
      <c r="B48" s="144" t="s">
        <v>225</v>
      </c>
      <c r="C48" s="53"/>
      <c r="D48" s="53"/>
      <c r="E48" s="53"/>
      <c r="F48" s="54"/>
      <c r="G48" s="54"/>
      <c r="H48" s="54"/>
      <c r="I48" s="54"/>
      <c r="J48" s="54"/>
      <c r="K48" s="55"/>
    </row>
    <row r="49" spans="1:11" s="56" customFormat="1" ht="14.45" hidden="1" customHeight="1">
      <c r="A49" s="52">
        <v>38</v>
      </c>
      <c r="B49" s="133" t="s">
        <v>93</v>
      </c>
      <c r="C49" s="53"/>
      <c r="D49" s="53" t="s">
        <v>18</v>
      </c>
      <c r="E49" s="53">
        <v>1</v>
      </c>
      <c r="F49" s="54">
        <v>4896</v>
      </c>
      <c r="G49" s="54">
        <v>4985</v>
      </c>
      <c r="H49" s="54">
        <f t="shared" si="0"/>
        <v>9881</v>
      </c>
      <c r="I49" s="54">
        <f t="shared" si="1"/>
        <v>4896</v>
      </c>
      <c r="J49" s="54">
        <f t="shared" si="2"/>
        <v>4985</v>
      </c>
      <c r="K49" s="55">
        <f t="shared" si="3"/>
        <v>9881</v>
      </c>
    </row>
    <row r="50" spans="1:11" s="56" customFormat="1" ht="18.600000000000001" customHeight="1">
      <c r="A50" s="52">
        <v>39</v>
      </c>
      <c r="B50" s="133" t="s">
        <v>91</v>
      </c>
      <c r="C50" s="53"/>
      <c r="D50" s="53" t="s">
        <v>26</v>
      </c>
      <c r="E50" s="53">
        <v>5</v>
      </c>
      <c r="F50" s="54">
        <v>163</v>
      </c>
      <c r="G50" s="54">
        <v>1200</v>
      </c>
      <c r="H50" s="54">
        <f t="shared" si="0"/>
        <v>1363</v>
      </c>
      <c r="I50" s="54">
        <f t="shared" si="1"/>
        <v>815</v>
      </c>
      <c r="J50" s="54">
        <f t="shared" si="2"/>
        <v>6000</v>
      </c>
      <c r="K50" s="55">
        <f t="shared" si="3"/>
        <v>6815</v>
      </c>
    </row>
    <row r="51" spans="1:11" s="56" customFormat="1" hidden="1">
      <c r="A51" s="52">
        <v>40</v>
      </c>
      <c r="B51" s="143" t="s">
        <v>144</v>
      </c>
      <c r="C51" s="140"/>
      <c r="D51" s="141" t="s">
        <v>145</v>
      </c>
      <c r="E51" s="141">
        <v>1</v>
      </c>
      <c r="F51" s="54">
        <v>244.5</v>
      </c>
      <c r="G51" s="54">
        <v>0</v>
      </c>
      <c r="H51" s="54">
        <f t="shared" si="0"/>
        <v>244.5</v>
      </c>
      <c r="I51" s="54">
        <f t="shared" si="1"/>
        <v>244.5</v>
      </c>
      <c r="J51" s="54">
        <f t="shared" si="2"/>
        <v>0</v>
      </c>
      <c r="K51" s="55">
        <f t="shared" si="3"/>
        <v>244.5</v>
      </c>
    </row>
    <row r="52" spans="1:11" s="56" customFormat="1" ht="13.9" hidden="1" customHeight="1">
      <c r="A52" s="52">
        <v>41</v>
      </c>
      <c r="B52" s="144" t="s">
        <v>116</v>
      </c>
      <c r="C52" s="53"/>
      <c r="D52" s="53"/>
      <c r="E52" s="53"/>
      <c r="F52" s="54"/>
      <c r="G52" s="54"/>
      <c r="H52" s="54"/>
      <c r="I52" s="54"/>
      <c r="J52" s="54"/>
      <c r="K52" s="55"/>
    </row>
    <row r="53" spans="1:11" s="56" customFormat="1" ht="14.45" customHeight="1">
      <c r="A53" s="52">
        <v>42</v>
      </c>
      <c r="B53" s="133" t="s">
        <v>192</v>
      </c>
      <c r="C53" s="53"/>
      <c r="D53" s="53" t="s">
        <v>26</v>
      </c>
      <c r="E53" s="53">
        <v>5</v>
      </c>
      <c r="F53" s="54">
        <v>80</v>
      </c>
      <c r="G53" s="54">
        <v>3813</v>
      </c>
      <c r="H53" s="54">
        <f t="shared" ref="H53:H54" si="8">F53+G53</f>
        <v>3893</v>
      </c>
      <c r="I53" s="54">
        <f t="shared" ref="I53:I54" si="9">F53*E53</f>
        <v>400</v>
      </c>
      <c r="J53" s="54">
        <f t="shared" ref="J53:J54" si="10">G53*E53</f>
        <v>19065</v>
      </c>
      <c r="K53" s="55">
        <f t="shared" ref="K53:K54" si="11">I53+J53</f>
        <v>19465</v>
      </c>
    </row>
    <row r="54" spans="1:11" s="56" customFormat="1" ht="14.45" customHeight="1">
      <c r="A54" s="52">
        <v>43</v>
      </c>
      <c r="B54" s="133" t="s">
        <v>193</v>
      </c>
      <c r="C54" s="53"/>
      <c r="D54" s="53" t="s">
        <v>26</v>
      </c>
      <c r="E54" s="53">
        <v>645</v>
      </c>
      <c r="F54" s="54">
        <v>484</v>
      </c>
      <c r="G54" s="54">
        <v>3813</v>
      </c>
      <c r="H54" s="54">
        <f t="shared" si="8"/>
        <v>4297</v>
      </c>
      <c r="I54" s="54">
        <f t="shared" si="9"/>
        <v>312180</v>
      </c>
      <c r="J54" s="54">
        <f t="shared" si="10"/>
        <v>2459385</v>
      </c>
      <c r="K54" s="55">
        <f t="shared" si="11"/>
        <v>2771565</v>
      </c>
    </row>
    <row r="55" spans="1:11" s="57" customFormat="1" ht="17.45" hidden="1" customHeight="1">
      <c r="A55" s="52">
        <v>44</v>
      </c>
      <c r="B55" s="135" t="s">
        <v>130</v>
      </c>
      <c r="C55" s="136"/>
      <c r="D55" s="136" t="s">
        <v>21</v>
      </c>
      <c r="E55" s="136">
        <v>1</v>
      </c>
      <c r="F55" s="54">
        <v>468870</v>
      </c>
      <c r="G55" s="54">
        <v>0</v>
      </c>
      <c r="H55" s="54">
        <f t="shared" si="0"/>
        <v>468870</v>
      </c>
      <c r="I55" s="54">
        <f t="shared" si="1"/>
        <v>468870</v>
      </c>
      <c r="J55" s="54">
        <f t="shared" si="2"/>
        <v>0</v>
      </c>
      <c r="K55" s="55">
        <f t="shared" si="3"/>
        <v>468870</v>
      </c>
    </row>
    <row r="56" spans="1:11" s="56" customFormat="1" hidden="1">
      <c r="A56" s="52">
        <v>45</v>
      </c>
      <c r="B56" s="143"/>
      <c r="C56" s="53"/>
      <c r="D56" s="53"/>
      <c r="E56" s="53"/>
      <c r="F56" s="54"/>
      <c r="G56" s="54"/>
      <c r="H56" s="54"/>
      <c r="I56" s="54"/>
      <c r="J56" s="54"/>
      <c r="K56" s="55"/>
    </row>
    <row r="57" spans="1:11" s="57" customFormat="1" ht="16.149999999999999" hidden="1" customHeight="1">
      <c r="A57" s="52">
        <v>46</v>
      </c>
      <c r="B57" s="145" t="s">
        <v>22</v>
      </c>
      <c r="C57" s="146"/>
      <c r="D57" s="146" t="s">
        <v>21</v>
      </c>
      <c r="E57" s="146">
        <v>1</v>
      </c>
      <c r="F57" s="54">
        <v>0</v>
      </c>
      <c r="G57" s="147">
        <v>157950</v>
      </c>
      <c r="H57" s="54">
        <f t="shared" si="0"/>
        <v>157950</v>
      </c>
      <c r="I57" s="54">
        <f t="shared" si="1"/>
        <v>0</v>
      </c>
      <c r="J57" s="54">
        <f t="shared" si="2"/>
        <v>157950</v>
      </c>
      <c r="K57" s="55">
        <f t="shared" si="3"/>
        <v>157950</v>
      </c>
    </row>
    <row r="58" spans="1:11" s="56" customFormat="1" ht="13.5" thickBot="1">
      <c r="A58" s="103"/>
      <c r="B58" s="104"/>
      <c r="C58" s="105"/>
      <c r="D58" s="106"/>
      <c r="E58" s="107"/>
      <c r="F58" s="108"/>
      <c r="G58" s="108"/>
      <c r="H58" s="109"/>
      <c r="I58" s="110"/>
      <c r="J58" s="110"/>
      <c r="K58" s="111"/>
    </row>
    <row r="59" spans="1:11" s="56" customFormat="1" ht="14.25" thickTop="1" thickBot="1">
      <c r="A59" s="112"/>
      <c r="B59" s="113" t="s">
        <v>20</v>
      </c>
      <c r="C59" s="114"/>
      <c r="D59" s="115"/>
      <c r="E59" s="116"/>
      <c r="F59" s="117"/>
      <c r="G59" s="117"/>
      <c r="H59" s="118"/>
      <c r="I59" s="119">
        <f>SUM(I12:I58)</f>
        <v>1185151.8999999999</v>
      </c>
      <c r="J59" s="119">
        <f>SUM(J12:J58)</f>
        <v>2916448.12</v>
      </c>
      <c r="K59" s="120">
        <f>SUM(K12:K58)</f>
        <v>4101600.02</v>
      </c>
    </row>
  </sheetData>
  <autoFilter ref="A7:K57">
    <filterColumn colId="1">
      <filters>
        <filter val="Труба PP-RСT для горячей воды S2,5(SDR6) PN20 16×2,7"/>
        <filter val="Труба водогазопроводная оцинкованная Ц-50х3,5"/>
        <filter val="Труба полиэтиленовая ПЭ100 SDR17 63х3,8"/>
        <filter val="Труба ППР для холодной воды (SDR11) PN10 16х1,8"/>
        <filter val="Труба ППР для холодной воды (SDR11) PN10 50×4,6"/>
        <filter val="Труба ППР для холодной воды(SDR11) PN10 20x1,9"/>
        <filter val="Труба ППР раструбная DN110 мм S16"/>
        <filter val="Труба ППР раструбная DN50 мм S16"/>
      </filters>
    </filterColumn>
  </autoFilter>
  <mergeCells count="2">
    <mergeCell ref="A4:K4"/>
    <mergeCell ref="A5:K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92D050"/>
  </sheetPr>
  <dimension ref="A1:K27"/>
  <sheetViews>
    <sheetView zoomScale="80" zoomScaleNormal="80" workbookViewId="0">
      <selection activeCell="A7" sqref="A7:K10"/>
    </sheetView>
  </sheetViews>
  <sheetFormatPr defaultColWidth="9.140625" defaultRowHeight="12.75"/>
  <cols>
    <col min="1" max="1" width="4.140625" style="74" customWidth="1"/>
    <col min="2" max="2" width="50.28515625" style="56" customWidth="1"/>
    <col min="3" max="3" width="14" style="122" customWidth="1"/>
    <col min="4" max="4" width="7.7109375" style="56" customWidth="1"/>
    <col min="5" max="5" width="7.140625" style="56" customWidth="1"/>
    <col min="6" max="6" width="11.7109375" style="56" customWidth="1"/>
    <col min="7" max="7" width="9.42578125" style="56" customWidth="1"/>
    <col min="8" max="8" width="11.85546875" style="56" customWidth="1"/>
    <col min="9" max="9" width="11.7109375" style="56" customWidth="1"/>
    <col min="10" max="10" width="11" style="56" customWidth="1"/>
    <col min="11" max="11" width="11.7109375" style="56" customWidth="1"/>
    <col min="12" max="16384" width="9.140625" style="56"/>
  </cols>
  <sheetData>
    <row r="1" spans="1:11" ht="20.25">
      <c r="A1" s="65" t="s">
        <v>150</v>
      </c>
      <c r="B1" s="60"/>
      <c r="C1" s="60"/>
      <c r="D1" s="60"/>
      <c r="E1" s="60"/>
      <c r="F1" s="60"/>
      <c r="G1" s="60"/>
      <c r="H1" s="60"/>
      <c r="I1" s="66"/>
      <c r="J1" s="60"/>
      <c r="K1" s="60"/>
    </row>
    <row r="2" spans="1:11" ht="15.75">
      <c r="A2" s="67"/>
      <c r="B2" s="68"/>
      <c r="C2" s="60"/>
      <c r="D2" s="60"/>
      <c r="E2" s="60"/>
      <c r="F2" s="60"/>
      <c r="G2" s="60"/>
      <c r="H2" s="60"/>
      <c r="I2" s="66"/>
      <c r="J2" s="60"/>
      <c r="K2" s="60"/>
    </row>
    <row r="3" spans="1:11" s="57" customFormat="1" ht="19.5" collapsed="1">
      <c r="A3" s="69" t="s">
        <v>19</v>
      </c>
      <c r="B3" s="69"/>
      <c r="C3" s="69"/>
      <c r="D3" s="70"/>
      <c r="E3" s="70"/>
      <c r="F3" s="70"/>
      <c r="G3" s="70"/>
      <c r="H3" s="70"/>
      <c r="I3" s="71"/>
      <c r="J3" s="70"/>
      <c r="K3" s="70"/>
    </row>
    <row r="4" spans="1:11" s="72" customFormat="1" ht="30" customHeight="1">
      <c r="A4" s="178" t="s">
        <v>313</v>
      </c>
      <c r="B4" s="179"/>
      <c r="C4" s="179"/>
      <c r="D4" s="179"/>
      <c r="E4" s="179"/>
      <c r="F4" s="179"/>
      <c r="G4" s="179"/>
      <c r="H4" s="179"/>
      <c r="I4" s="179"/>
      <c r="J4" s="179"/>
      <c r="K4" s="179"/>
    </row>
    <row r="5" spans="1:11" s="72" customFormat="1" ht="48" customHeight="1">
      <c r="A5" s="180" t="s">
        <v>151</v>
      </c>
      <c r="B5" s="181"/>
      <c r="C5" s="181"/>
      <c r="D5" s="181"/>
      <c r="E5" s="181"/>
      <c r="F5" s="181"/>
      <c r="G5" s="181"/>
      <c r="H5" s="181"/>
      <c r="I5" s="181"/>
      <c r="J5" s="181"/>
      <c r="K5" s="181"/>
    </row>
    <row r="6" spans="1:11" s="57" customFormat="1" ht="16.5" thickBot="1">
      <c r="A6" s="73"/>
      <c r="B6" s="70"/>
      <c r="C6" s="74"/>
      <c r="D6" s="70"/>
      <c r="E6" s="70"/>
      <c r="F6" s="70"/>
      <c r="G6" s="70"/>
      <c r="H6" s="70"/>
      <c r="I6" s="71"/>
      <c r="J6" s="70"/>
      <c r="K6" s="70"/>
    </row>
    <row r="7" spans="1:11" ht="13.5">
      <c r="A7" s="75" t="s">
        <v>0</v>
      </c>
      <c r="B7" s="76" t="s">
        <v>0</v>
      </c>
      <c r="C7" s="76"/>
      <c r="D7" s="77"/>
      <c r="E7" s="77"/>
      <c r="F7" s="78" t="s">
        <v>1</v>
      </c>
      <c r="G7" s="79"/>
      <c r="H7" s="79"/>
      <c r="I7" s="80" t="s">
        <v>2</v>
      </c>
      <c r="J7" s="79"/>
      <c r="K7" s="81" t="s">
        <v>3</v>
      </c>
    </row>
    <row r="8" spans="1:11" ht="13.5" hidden="1">
      <c r="A8" s="82" t="s">
        <v>4</v>
      </c>
      <c r="B8" s="83" t="s">
        <v>0</v>
      </c>
      <c r="C8" s="84"/>
      <c r="D8" s="85" t="s">
        <v>5</v>
      </c>
      <c r="E8" s="85" t="s">
        <v>6</v>
      </c>
      <c r="F8" s="86" t="s">
        <v>7</v>
      </c>
      <c r="G8" s="87" t="s">
        <v>8</v>
      </c>
      <c r="H8" s="86" t="s">
        <v>9</v>
      </c>
      <c r="I8" s="86" t="s">
        <v>7</v>
      </c>
      <c r="J8" s="87" t="s">
        <v>8</v>
      </c>
      <c r="K8" s="88"/>
    </row>
    <row r="9" spans="1:11" ht="13.5" hidden="1">
      <c r="A9" s="89" t="s">
        <v>10</v>
      </c>
      <c r="B9" s="90" t="s">
        <v>11</v>
      </c>
      <c r="C9" s="90"/>
      <c r="D9" s="85" t="s">
        <v>12</v>
      </c>
      <c r="E9" s="85" t="s">
        <v>13</v>
      </c>
      <c r="F9" s="91"/>
      <c r="G9" s="91"/>
      <c r="H9" s="92" t="s">
        <v>14</v>
      </c>
      <c r="I9" s="92" t="s">
        <v>15</v>
      </c>
      <c r="J9" s="93" t="s">
        <v>16</v>
      </c>
      <c r="K9" s="94" t="s">
        <v>17</v>
      </c>
    </row>
    <row r="10" spans="1:11" hidden="1">
      <c r="A10" s="95">
        <v>1</v>
      </c>
      <c r="B10" s="96">
        <v>2</v>
      </c>
      <c r="C10" s="96"/>
      <c r="D10" s="97">
        <v>3</v>
      </c>
      <c r="E10" s="97">
        <v>4</v>
      </c>
      <c r="F10" s="97">
        <v>5</v>
      </c>
      <c r="G10" s="97">
        <v>6</v>
      </c>
      <c r="H10" s="97">
        <v>7</v>
      </c>
      <c r="I10" s="97">
        <v>8</v>
      </c>
      <c r="J10" s="97">
        <v>9</v>
      </c>
      <c r="K10" s="98">
        <v>10</v>
      </c>
    </row>
    <row r="11" spans="1:11" hidden="1">
      <c r="A11" s="99"/>
      <c r="B11" s="100" t="s">
        <v>29</v>
      </c>
      <c r="C11" s="100"/>
      <c r="D11" s="101"/>
      <c r="E11" s="101"/>
      <c r="F11" s="101"/>
      <c r="G11" s="101"/>
      <c r="H11" s="101"/>
      <c r="I11" s="101"/>
      <c r="J11" s="101"/>
      <c r="K11" s="102"/>
    </row>
    <row r="12" spans="1:11" ht="39.75" hidden="1" customHeight="1">
      <c r="A12" s="52">
        <v>1</v>
      </c>
      <c r="B12" s="143" t="s">
        <v>304</v>
      </c>
      <c r="C12" s="53"/>
      <c r="D12" s="53" t="s">
        <v>27</v>
      </c>
      <c r="E12" s="53">
        <v>4</v>
      </c>
      <c r="F12" s="54">
        <v>79742</v>
      </c>
      <c r="G12" s="54">
        <v>31905</v>
      </c>
      <c r="H12" s="54">
        <f t="shared" ref="H12:H25" si="0">F12+G12</f>
        <v>111647</v>
      </c>
      <c r="I12" s="54">
        <f t="shared" ref="I12:I25" si="1">F12*E12</f>
        <v>318968</v>
      </c>
      <c r="J12" s="54">
        <f t="shared" ref="J12:J25" si="2">G12*E12</f>
        <v>127620</v>
      </c>
      <c r="K12" s="55">
        <f t="shared" ref="K12:K25" si="3">I12+J12</f>
        <v>446588</v>
      </c>
    </row>
    <row r="13" spans="1:11" ht="39.75" hidden="1" customHeight="1">
      <c r="A13" s="52">
        <v>2</v>
      </c>
      <c r="B13" s="143" t="s">
        <v>304</v>
      </c>
      <c r="C13" s="53"/>
      <c r="D13" s="53" t="s">
        <v>27</v>
      </c>
      <c r="E13" s="53">
        <v>2</v>
      </c>
      <c r="F13" s="54">
        <v>79742</v>
      </c>
      <c r="G13" s="54">
        <v>0</v>
      </c>
      <c r="H13" s="54">
        <f t="shared" ref="H13:H15" si="4">F13+G13</f>
        <v>79742</v>
      </c>
      <c r="I13" s="54">
        <f t="shared" ref="I13:I15" si="5">F13*E13</f>
        <v>159484</v>
      </c>
      <c r="J13" s="54">
        <f t="shared" ref="J13:J15" si="6">G13*E13</f>
        <v>0</v>
      </c>
      <c r="K13" s="55">
        <f t="shared" ref="K13:K15" si="7">I13+J13</f>
        <v>159484</v>
      </c>
    </row>
    <row r="14" spans="1:11" ht="41.25" hidden="1" customHeight="1">
      <c r="A14" s="52">
        <v>3</v>
      </c>
      <c r="B14" s="133" t="s">
        <v>305</v>
      </c>
      <c r="C14" s="53"/>
      <c r="D14" s="53" t="s">
        <v>23</v>
      </c>
      <c r="E14" s="53">
        <v>4</v>
      </c>
      <c r="F14" s="54">
        <v>16208</v>
      </c>
      <c r="G14" s="54">
        <v>6969</v>
      </c>
      <c r="H14" s="54">
        <f t="shared" si="4"/>
        <v>23177</v>
      </c>
      <c r="I14" s="54">
        <f t="shared" si="5"/>
        <v>64832</v>
      </c>
      <c r="J14" s="54">
        <f t="shared" si="6"/>
        <v>27876</v>
      </c>
      <c r="K14" s="55">
        <f t="shared" si="7"/>
        <v>92708</v>
      </c>
    </row>
    <row r="15" spans="1:11" ht="51.75" hidden="1" customHeight="1">
      <c r="A15" s="52">
        <v>4</v>
      </c>
      <c r="B15" s="143" t="s">
        <v>306</v>
      </c>
      <c r="C15" s="53" t="s">
        <v>148</v>
      </c>
      <c r="D15" s="53" t="s">
        <v>23</v>
      </c>
      <c r="E15" s="53">
        <v>4</v>
      </c>
      <c r="F15" s="54">
        <v>12317</v>
      </c>
      <c r="G15" s="54">
        <v>2340</v>
      </c>
      <c r="H15" s="54">
        <f t="shared" si="4"/>
        <v>14657</v>
      </c>
      <c r="I15" s="54">
        <f t="shared" si="5"/>
        <v>49268</v>
      </c>
      <c r="J15" s="54">
        <f t="shared" si="6"/>
        <v>9360</v>
      </c>
      <c r="K15" s="55">
        <f t="shared" si="7"/>
        <v>58628</v>
      </c>
    </row>
    <row r="16" spans="1:11" s="155" customFormat="1" ht="28.5" hidden="1" customHeight="1">
      <c r="A16" s="52">
        <v>5</v>
      </c>
      <c r="B16" s="134" t="s">
        <v>307</v>
      </c>
      <c r="C16" s="53"/>
      <c r="D16" s="53" t="s">
        <v>27</v>
      </c>
      <c r="E16" s="53">
        <v>2</v>
      </c>
      <c r="F16" s="54">
        <v>1491</v>
      </c>
      <c r="G16" s="54">
        <v>1250</v>
      </c>
      <c r="H16" s="54">
        <f t="shared" si="0"/>
        <v>2741</v>
      </c>
      <c r="I16" s="54">
        <f t="shared" si="1"/>
        <v>2982</v>
      </c>
      <c r="J16" s="54">
        <f t="shared" si="2"/>
        <v>2500</v>
      </c>
      <c r="K16" s="55">
        <f t="shared" si="3"/>
        <v>5482</v>
      </c>
    </row>
    <row r="17" spans="1:11" s="155" customFormat="1" ht="27" hidden="1" customHeight="1">
      <c r="A17" s="52">
        <v>6</v>
      </c>
      <c r="B17" s="134" t="s">
        <v>308</v>
      </c>
      <c r="C17" s="53"/>
      <c r="D17" s="53" t="s">
        <v>27</v>
      </c>
      <c r="E17" s="53">
        <v>4</v>
      </c>
      <c r="F17" s="54">
        <v>17315</v>
      </c>
      <c r="G17" s="54">
        <v>1250</v>
      </c>
      <c r="H17" s="54">
        <f t="shared" si="0"/>
        <v>18565</v>
      </c>
      <c r="I17" s="54">
        <f t="shared" si="1"/>
        <v>69260</v>
      </c>
      <c r="J17" s="54">
        <f t="shared" si="2"/>
        <v>5000</v>
      </c>
      <c r="K17" s="55">
        <f t="shared" si="3"/>
        <v>74260</v>
      </c>
    </row>
    <row r="18" spans="1:11" s="57" customFormat="1" ht="18" hidden="1" customHeight="1">
      <c r="A18" s="52">
        <v>7</v>
      </c>
      <c r="B18" s="135" t="s">
        <v>309</v>
      </c>
      <c r="C18" s="136"/>
      <c r="D18" s="136" t="s">
        <v>23</v>
      </c>
      <c r="E18" s="136">
        <v>4</v>
      </c>
      <c r="F18" s="54">
        <v>248</v>
      </c>
      <c r="G18" s="54">
        <v>650</v>
      </c>
      <c r="H18" s="54">
        <f t="shared" si="0"/>
        <v>898</v>
      </c>
      <c r="I18" s="54">
        <f t="shared" si="1"/>
        <v>992</v>
      </c>
      <c r="J18" s="54">
        <f t="shared" si="2"/>
        <v>2600</v>
      </c>
      <c r="K18" s="55">
        <f t="shared" si="3"/>
        <v>3592</v>
      </c>
    </row>
    <row r="19" spans="1:11" s="155" customFormat="1" ht="41.25" customHeight="1">
      <c r="A19" s="52">
        <v>8</v>
      </c>
      <c r="B19" s="134" t="s">
        <v>310</v>
      </c>
      <c r="C19" s="53"/>
      <c r="D19" s="53" t="s">
        <v>26</v>
      </c>
      <c r="E19" s="53">
        <v>1</v>
      </c>
      <c r="F19" s="54">
        <v>6954</v>
      </c>
      <c r="G19" s="54">
        <v>4129</v>
      </c>
      <c r="H19" s="54">
        <f t="shared" si="0"/>
        <v>11083</v>
      </c>
      <c r="I19" s="54">
        <f t="shared" si="1"/>
        <v>6954</v>
      </c>
      <c r="J19" s="54">
        <f t="shared" si="2"/>
        <v>4129</v>
      </c>
      <c r="K19" s="55">
        <f t="shared" si="3"/>
        <v>11083</v>
      </c>
    </row>
    <row r="20" spans="1:11" s="155" customFormat="1" ht="39.75" customHeight="1">
      <c r="A20" s="52">
        <v>9</v>
      </c>
      <c r="B20" s="134" t="s">
        <v>311</v>
      </c>
      <c r="C20" s="53"/>
      <c r="D20" s="53" t="s">
        <v>26</v>
      </c>
      <c r="E20" s="53">
        <v>8</v>
      </c>
      <c r="F20" s="54">
        <v>6954</v>
      </c>
      <c r="G20" s="54">
        <v>4129</v>
      </c>
      <c r="H20" s="54">
        <f t="shared" si="0"/>
        <v>11083</v>
      </c>
      <c r="I20" s="54">
        <f t="shared" si="1"/>
        <v>55632</v>
      </c>
      <c r="J20" s="54">
        <f t="shared" si="2"/>
        <v>33032</v>
      </c>
      <c r="K20" s="55">
        <f t="shared" si="3"/>
        <v>88664</v>
      </c>
    </row>
    <row r="21" spans="1:11" ht="15.75" hidden="1" customHeight="1">
      <c r="A21" s="52">
        <v>10</v>
      </c>
      <c r="B21" s="139" t="s">
        <v>137</v>
      </c>
      <c r="C21" s="140"/>
      <c r="D21" s="141" t="s">
        <v>21</v>
      </c>
      <c r="E21" s="141">
        <v>1</v>
      </c>
      <c r="F21" s="54">
        <v>8762.0400000000009</v>
      </c>
      <c r="G21" s="54">
        <v>7009.6320000000014</v>
      </c>
      <c r="H21" s="54">
        <f t="shared" si="0"/>
        <v>15771.672000000002</v>
      </c>
      <c r="I21" s="54">
        <f t="shared" si="1"/>
        <v>8762.0400000000009</v>
      </c>
      <c r="J21" s="54">
        <f t="shared" si="2"/>
        <v>7009.6320000000014</v>
      </c>
      <c r="K21" s="55">
        <f t="shared" si="3"/>
        <v>15771.672000000002</v>
      </c>
    </row>
    <row r="22" spans="1:11" s="57" customFormat="1" ht="17.45" hidden="1" customHeight="1">
      <c r="A22" s="52">
        <v>11</v>
      </c>
      <c r="B22" s="135" t="s">
        <v>130</v>
      </c>
      <c r="C22" s="136"/>
      <c r="D22" s="136" t="s">
        <v>21</v>
      </c>
      <c r="E22" s="136">
        <v>1</v>
      </c>
      <c r="F22" s="54">
        <v>18775.8</v>
      </c>
      <c r="G22" s="54">
        <v>0</v>
      </c>
      <c r="H22" s="54">
        <f t="shared" si="0"/>
        <v>18775.8</v>
      </c>
      <c r="I22" s="54">
        <f t="shared" si="1"/>
        <v>18775.8</v>
      </c>
      <c r="J22" s="54">
        <f t="shared" si="2"/>
        <v>0</v>
      </c>
      <c r="K22" s="55">
        <f t="shared" si="3"/>
        <v>18775.8</v>
      </c>
    </row>
    <row r="23" spans="1:11" s="57" customFormat="1" ht="17.45" hidden="1" customHeight="1">
      <c r="A23" s="52">
        <v>12</v>
      </c>
      <c r="B23" s="135"/>
      <c r="C23" s="136"/>
      <c r="D23" s="136"/>
      <c r="E23" s="136"/>
      <c r="F23" s="54"/>
      <c r="G23" s="54"/>
      <c r="H23" s="54"/>
      <c r="I23" s="54"/>
      <c r="J23" s="54"/>
      <c r="K23" s="55"/>
    </row>
    <row r="24" spans="1:11" s="57" customFormat="1" ht="16.149999999999999" hidden="1" customHeight="1">
      <c r="A24" s="52">
        <v>13</v>
      </c>
      <c r="B24" s="145" t="s">
        <v>312</v>
      </c>
      <c r="C24" s="146"/>
      <c r="D24" s="146" t="s">
        <v>21</v>
      </c>
      <c r="E24" s="146">
        <v>1</v>
      </c>
      <c r="F24" s="54">
        <v>0</v>
      </c>
      <c r="G24" s="147">
        <v>90000</v>
      </c>
      <c r="H24" s="54">
        <f t="shared" ref="H24" si="8">F24+G24</f>
        <v>90000</v>
      </c>
      <c r="I24" s="54">
        <f t="shared" ref="I24" si="9">F24*E24</f>
        <v>0</v>
      </c>
      <c r="J24" s="54">
        <f t="shared" ref="J24" si="10">G24*E24</f>
        <v>90000</v>
      </c>
      <c r="K24" s="55">
        <f t="shared" ref="K24" si="11">I24+J24</f>
        <v>90000</v>
      </c>
    </row>
    <row r="25" spans="1:11" s="57" customFormat="1" ht="16.149999999999999" hidden="1" customHeight="1">
      <c r="A25" s="52">
        <v>14</v>
      </c>
      <c r="B25" s="145" t="s">
        <v>22</v>
      </c>
      <c r="C25" s="146"/>
      <c r="D25" s="146" t="s">
        <v>21</v>
      </c>
      <c r="E25" s="146">
        <v>1</v>
      </c>
      <c r="F25" s="54">
        <v>0</v>
      </c>
      <c r="G25" s="147">
        <v>78975</v>
      </c>
      <c r="H25" s="54">
        <f t="shared" si="0"/>
        <v>78975</v>
      </c>
      <c r="I25" s="54">
        <f t="shared" si="1"/>
        <v>0</v>
      </c>
      <c r="J25" s="54">
        <f t="shared" si="2"/>
        <v>78975</v>
      </c>
      <c r="K25" s="55">
        <f t="shared" si="3"/>
        <v>78975</v>
      </c>
    </row>
    <row r="26" spans="1:11" ht="13.5" thickBot="1">
      <c r="A26" s="103"/>
      <c r="B26" s="104"/>
      <c r="C26" s="105"/>
      <c r="D26" s="106"/>
      <c r="E26" s="107"/>
      <c r="F26" s="108"/>
      <c r="G26" s="108"/>
      <c r="H26" s="109"/>
      <c r="I26" s="110"/>
      <c r="J26" s="110"/>
      <c r="K26" s="111"/>
    </row>
    <row r="27" spans="1:11" ht="14.25" thickTop="1" thickBot="1">
      <c r="A27" s="112"/>
      <c r="B27" s="113" t="s">
        <v>20</v>
      </c>
      <c r="C27" s="114"/>
      <c r="D27" s="115"/>
      <c r="E27" s="116"/>
      <c r="F27" s="117"/>
      <c r="G27" s="117"/>
      <c r="H27" s="118"/>
      <c r="I27" s="119">
        <f>SUM(I12:I26)</f>
        <v>755909.84000000008</v>
      </c>
      <c r="J27" s="119">
        <f>SUM(J12:J26)</f>
        <v>388101.63199999998</v>
      </c>
      <c r="K27" s="120">
        <f>SUM(K12:K26)</f>
        <v>1144011.4720000001</v>
      </c>
    </row>
  </sheetData>
  <autoFilter ref="A7:K25">
    <filterColumn colId="1">
      <filters>
        <filter val="Труба стальная бесшовная горячедеформированная Ø32х3,0 из коррозионно-стойкой высоколегированной стали марки 03Х17Н14М3"/>
        <filter val="Труба стальная бесшовная горячедеформированная Ø57х3,0 из коррозионно-стойкой высоколегированной стали марки 03Х17Н14М3"/>
      </filters>
    </filterColumn>
  </autoFilter>
  <mergeCells count="2">
    <mergeCell ref="A4:K4"/>
    <mergeCell ref="A5:K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92D050"/>
  </sheetPr>
  <dimension ref="A1:K35"/>
  <sheetViews>
    <sheetView tabSelected="1" zoomScale="80" zoomScaleNormal="80" workbookViewId="0">
      <selection activeCell="L58" sqref="L58"/>
    </sheetView>
  </sheetViews>
  <sheetFormatPr defaultColWidth="9.140625" defaultRowHeight="12.75"/>
  <cols>
    <col min="1" max="1" width="4.140625" style="32" customWidth="1"/>
    <col min="2" max="2" width="50.28515625" customWidth="1"/>
    <col min="3" max="3" width="14" style="51" customWidth="1"/>
    <col min="4" max="4" width="7.7109375" customWidth="1"/>
    <col min="5" max="5" width="7.140625" customWidth="1"/>
    <col min="6" max="6" width="11.7109375" customWidth="1"/>
    <col min="7" max="7" width="9.42578125" customWidth="1"/>
    <col min="8" max="8" width="11.85546875" customWidth="1"/>
    <col min="9" max="9" width="11.7109375" customWidth="1"/>
    <col min="10" max="10" width="11" customWidth="1"/>
    <col min="11" max="11" width="11.7109375" customWidth="1"/>
  </cols>
  <sheetData>
    <row r="1" spans="1:11" s="56" customFormat="1" ht="20.25">
      <c r="A1" s="65" t="s">
        <v>150</v>
      </c>
      <c r="B1" s="60"/>
      <c r="C1" s="60"/>
      <c r="D1" s="60"/>
      <c r="E1" s="60"/>
      <c r="F1" s="60"/>
      <c r="G1" s="60"/>
      <c r="H1" s="60"/>
      <c r="I1" s="66"/>
      <c r="J1" s="60"/>
      <c r="K1" s="60"/>
    </row>
    <row r="2" spans="1:11" s="56" customFormat="1" ht="15.75">
      <c r="A2" s="67"/>
      <c r="B2" s="68"/>
      <c r="C2" s="60"/>
      <c r="D2" s="60"/>
      <c r="E2" s="60"/>
      <c r="F2" s="60"/>
      <c r="G2" s="60"/>
      <c r="H2" s="60"/>
      <c r="I2" s="66"/>
      <c r="J2" s="60"/>
      <c r="K2" s="60"/>
    </row>
    <row r="3" spans="1:11" s="57" customFormat="1" ht="19.5" collapsed="1">
      <c r="A3" s="69" t="s">
        <v>19</v>
      </c>
      <c r="B3" s="69"/>
      <c r="C3" s="69"/>
      <c r="D3" s="70"/>
      <c r="E3" s="70"/>
      <c r="F3" s="70"/>
      <c r="G3" s="70"/>
      <c r="H3" s="70"/>
      <c r="I3" s="71"/>
      <c r="J3" s="70"/>
      <c r="K3" s="70"/>
    </row>
    <row r="4" spans="1:11" s="72" customFormat="1" ht="30" customHeight="1">
      <c r="A4" s="178" t="s">
        <v>160</v>
      </c>
      <c r="B4" s="179"/>
      <c r="C4" s="179"/>
      <c r="D4" s="179"/>
      <c r="E4" s="179"/>
      <c r="F4" s="179"/>
      <c r="G4" s="179"/>
      <c r="H4" s="179"/>
      <c r="I4" s="179"/>
      <c r="J4" s="179"/>
      <c r="K4" s="179"/>
    </row>
    <row r="5" spans="1:11" s="72" customFormat="1" ht="48" customHeight="1">
      <c r="A5" s="180" t="s">
        <v>151</v>
      </c>
      <c r="B5" s="181"/>
      <c r="C5" s="181"/>
      <c r="D5" s="181"/>
      <c r="E5" s="181"/>
      <c r="F5" s="181"/>
      <c r="G5" s="181"/>
      <c r="H5" s="181"/>
      <c r="I5" s="181"/>
      <c r="J5" s="181"/>
      <c r="K5" s="181"/>
    </row>
    <row r="6" spans="1:11" s="57" customFormat="1" ht="16.5" thickBot="1">
      <c r="A6" s="73"/>
      <c r="B6" s="70"/>
      <c r="C6" s="74"/>
      <c r="D6" s="70"/>
      <c r="E6" s="70"/>
      <c r="F6" s="70"/>
      <c r="G6" s="70"/>
      <c r="H6" s="70"/>
      <c r="I6" s="71"/>
      <c r="J6" s="70"/>
      <c r="K6" s="70"/>
    </row>
    <row r="7" spans="1:11" s="56" customFormat="1" ht="13.5">
      <c r="A7" s="75" t="s">
        <v>0</v>
      </c>
      <c r="B7" s="76" t="s">
        <v>0</v>
      </c>
      <c r="C7" s="76"/>
      <c r="D7" s="77"/>
      <c r="E7" s="77"/>
      <c r="F7" s="78" t="s">
        <v>1</v>
      </c>
      <c r="G7" s="79"/>
      <c r="H7" s="79"/>
      <c r="I7" s="80" t="s">
        <v>2</v>
      </c>
      <c r="J7" s="79"/>
      <c r="K7" s="81" t="s">
        <v>3</v>
      </c>
    </row>
    <row r="8" spans="1:11" s="56" customFormat="1" ht="13.5" hidden="1">
      <c r="A8" s="82" t="s">
        <v>4</v>
      </c>
      <c r="B8" s="83" t="s">
        <v>0</v>
      </c>
      <c r="C8" s="84"/>
      <c r="D8" s="85" t="s">
        <v>5</v>
      </c>
      <c r="E8" s="85" t="s">
        <v>6</v>
      </c>
      <c r="F8" s="86" t="s">
        <v>7</v>
      </c>
      <c r="G8" s="87" t="s">
        <v>8</v>
      </c>
      <c r="H8" s="86" t="s">
        <v>9</v>
      </c>
      <c r="I8" s="86" t="s">
        <v>7</v>
      </c>
      <c r="J8" s="87" t="s">
        <v>8</v>
      </c>
      <c r="K8" s="88"/>
    </row>
    <row r="9" spans="1:11" s="56" customFormat="1" ht="13.5" hidden="1">
      <c r="A9" s="89" t="s">
        <v>10</v>
      </c>
      <c r="B9" s="90" t="s">
        <v>11</v>
      </c>
      <c r="C9" s="90"/>
      <c r="D9" s="85" t="s">
        <v>12</v>
      </c>
      <c r="E9" s="85" t="s">
        <v>13</v>
      </c>
      <c r="F9" s="91"/>
      <c r="G9" s="91"/>
      <c r="H9" s="92" t="s">
        <v>14</v>
      </c>
      <c r="I9" s="92" t="s">
        <v>15</v>
      </c>
      <c r="J9" s="93" t="s">
        <v>16</v>
      </c>
      <c r="K9" s="94" t="s">
        <v>17</v>
      </c>
    </row>
    <row r="10" spans="1:11" s="56" customFormat="1" hidden="1">
      <c r="A10" s="95">
        <v>1</v>
      </c>
      <c r="B10" s="96">
        <v>2</v>
      </c>
      <c r="C10" s="96"/>
      <c r="D10" s="97">
        <v>3</v>
      </c>
      <c r="E10" s="97">
        <v>4</v>
      </c>
      <c r="F10" s="97">
        <v>5</v>
      </c>
      <c r="G10" s="97">
        <v>6</v>
      </c>
      <c r="H10" s="97">
        <v>7</v>
      </c>
      <c r="I10" s="97">
        <v>8</v>
      </c>
      <c r="J10" s="97">
        <v>9</v>
      </c>
      <c r="K10" s="98">
        <v>10</v>
      </c>
    </row>
    <row r="11" spans="1:11" s="56" customFormat="1" hidden="1">
      <c r="A11" s="99"/>
      <c r="B11" s="100" t="s">
        <v>54</v>
      </c>
      <c r="C11" s="100"/>
      <c r="D11" s="101"/>
      <c r="E11" s="101"/>
      <c r="F11" s="101"/>
      <c r="G11" s="101"/>
      <c r="H11" s="101"/>
      <c r="I11" s="101"/>
      <c r="J11" s="101"/>
      <c r="K11" s="102"/>
    </row>
    <row r="12" spans="1:11" s="56" customFormat="1" ht="42.75" hidden="1" customHeight="1">
      <c r="A12" s="52">
        <v>1</v>
      </c>
      <c r="B12" s="133" t="s">
        <v>55</v>
      </c>
      <c r="C12" s="53" t="s">
        <v>147</v>
      </c>
      <c r="D12" s="53" t="s">
        <v>23</v>
      </c>
      <c r="E12" s="53">
        <v>3</v>
      </c>
      <c r="F12" s="54">
        <v>16104</v>
      </c>
      <c r="G12" s="54">
        <v>8535.1200000000008</v>
      </c>
      <c r="H12" s="54">
        <f t="shared" ref="H12:H29" si="0">F12+G12</f>
        <v>24639.120000000003</v>
      </c>
      <c r="I12" s="54">
        <f t="shared" ref="I12:I29" si="1">F12*E12</f>
        <v>48312</v>
      </c>
      <c r="J12" s="54">
        <f t="shared" ref="J12:J29" si="2">G12*E12</f>
        <v>25605.360000000001</v>
      </c>
      <c r="K12" s="55">
        <f t="shared" ref="K12:K29" si="3">I12+J12</f>
        <v>73917.36</v>
      </c>
    </row>
    <row r="13" spans="1:11" s="57" customFormat="1" ht="19.5" hidden="1" customHeight="1">
      <c r="A13" s="52">
        <v>2</v>
      </c>
      <c r="B13" s="135" t="s">
        <v>161</v>
      </c>
      <c r="C13" s="136"/>
      <c r="D13" s="136" t="s">
        <v>23</v>
      </c>
      <c r="E13" s="136">
        <v>2</v>
      </c>
      <c r="F13" s="54">
        <v>5296</v>
      </c>
      <c r="G13" s="147">
        <v>2807</v>
      </c>
      <c r="H13" s="54">
        <f t="shared" si="0"/>
        <v>8103</v>
      </c>
      <c r="I13" s="54">
        <f t="shared" si="1"/>
        <v>10592</v>
      </c>
      <c r="J13" s="54">
        <f t="shared" si="2"/>
        <v>5614</v>
      </c>
      <c r="K13" s="55">
        <f t="shared" si="3"/>
        <v>16206</v>
      </c>
    </row>
    <row r="14" spans="1:11" s="155" customFormat="1" ht="19.5" hidden="1" customHeight="1">
      <c r="A14" s="156">
        <v>3</v>
      </c>
      <c r="B14" s="134" t="s">
        <v>162</v>
      </c>
      <c r="C14" s="53"/>
      <c r="D14" s="53" t="s">
        <v>23</v>
      </c>
      <c r="E14" s="53">
        <v>3</v>
      </c>
      <c r="F14" s="54">
        <v>472</v>
      </c>
      <c r="G14" s="54">
        <v>1250</v>
      </c>
      <c r="H14" s="54">
        <f t="shared" si="0"/>
        <v>1722</v>
      </c>
      <c r="I14" s="54">
        <f t="shared" si="1"/>
        <v>1416</v>
      </c>
      <c r="J14" s="54">
        <f t="shared" si="2"/>
        <v>3750</v>
      </c>
      <c r="K14" s="55">
        <f t="shared" si="3"/>
        <v>5166</v>
      </c>
    </row>
    <row r="15" spans="1:11" s="155" customFormat="1" ht="19.5" hidden="1" customHeight="1">
      <c r="A15" s="52">
        <v>4</v>
      </c>
      <c r="B15" s="134" t="s">
        <v>163</v>
      </c>
      <c r="C15" s="53"/>
      <c r="D15" s="53" t="s">
        <v>23</v>
      </c>
      <c r="E15" s="53">
        <v>3</v>
      </c>
      <c r="F15" s="54">
        <v>1117</v>
      </c>
      <c r="G15" s="54">
        <v>1250</v>
      </c>
      <c r="H15" s="54">
        <f t="shared" si="0"/>
        <v>2367</v>
      </c>
      <c r="I15" s="54">
        <f t="shared" si="1"/>
        <v>3351</v>
      </c>
      <c r="J15" s="54">
        <f t="shared" si="2"/>
        <v>3750</v>
      </c>
      <c r="K15" s="55">
        <f t="shared" si="3"/>
        <v>7101</v>
      </c>
    </row>
    <row r="16" spans="1:11" s="56" customFormat="1" ht="16.149999999999999" hidden="1" customHeight="1">
      <c r="A16" s="52">
        <v>5</v>
      </c>
      <c r="B16" s="133" t="s">
        <v>56</v>
      </c>
      <c r="C16" s="53"/>
      <c r="D16" s="53" t="s">
        <v>28</v>
      </c>
      <c r="E16" s="53">
        <v>6</v>
      </c>
      <c r="F16" s="54"/>
      <c r="G16" s="54"/>
      <c r="H16" s="54"/>
      <c r="I16" s="54"/>
      <c r="J16" s="54"/>
      <c r="K16" s="55"/>
    </row>
    <row r="17" spans="1:11" s="56" customFormat="1" ht="16.149999999999999" hidden="1" customHeight="1">
      <c r="A17" s="156">
        <v>6</v>
      </c>
      <c r="B17" s="133" t="s">
        <v>164</v>
      </c>
      <c r="C17" s="53"/>
      <c r="D17" s="53" t="s">
        <v>18</v>
      </c>
      <c r="E17" s="53">
        <v>6</v>
      </c>
      <c r="F17" s="54">
        <v>6914</v>
      </c>
      <c r="G17" s="54">
        <v>2973.02</v>
      </c>
      <c r="H17" s="54">
        <f t="shared" ref="H17:H18" si="4">F17+G17</f>
        <v>9887.02</v>
      </c>
      <c r="I17" s="54">
        <f t="shared" ref="I17:I18" si="5">F17*E17</f>
        <v>41484</v>
      </c>
      <c r="J17" s="54">
        <f t="shared" ref="J17:J18" si="6">G17*E17</f>
        <v>17838.12</v>
      </c>
      <c r="K17" s="55">
        <f t="shared" ref="K17:K18" si="7">I17+J17</f>
        <v>59322.119999999995</v>
      </c>
    </row>
    <row r="18" spans="1:11" s="56" customFormat="1" ht="16.149999999999999" hidden="1" customHeight="1">
      <c r="A18" s="52">
        <v>7</v>
      </c>
      <c r="B18" s="133" t="s">
        <v>165</v>
      </c>
      <c r="C18" s="53"/>
      <c r="D18" s="53" t="s">
        <v>23</v>
      </c>
      <c r="E18" s="53">
        <v>6</v>
      </c>
      <c r="F18" s="54">
        <v>322</v>
      </c>
      <c r="G18" s="54">
        <v>450</v>
      </c>
      <c r="H18" s="54">
        <f t="shared" si="4"/>
        <v>772</v>
      </c>
      <c r="I18" s="54">
        <f t="shared" si="5"/>
        <v>1932</v>
      </c>
      <c r="J18" s="54">
        <f t="shared" si="6"/>
        <v>2700</v>
      </c>
      <c r="K18" s="55">
        <f t="shared" si="7"/>
        <v>4632</v>
      </c>
    </row>
    <row r="19" spans="1:11" s="56" customFormat="1" ht="16.149999999999999" hidden="1" customHeight="1">
      <c r="A19" s="52">
        <v>8</v>
      </c>
      <c r="B19" s="137" t="s">
        <v>166</v>
      </c>
      <c r="C19" s="53"/>
      <c r="D19" s="53" t="s">
        <v>23</v>
      </c>
      <c r="E19" s="53">
        <v>12</v>
      </c>
      <c r="F19" s="54"/>
      <c r="G19" s="54"/>
      <c r="H19" s="54"/>
      <c r="I19" s="54"/>
      <c r="J19" s="54"/>
      <c r="K19" s="55"/>
    </row>
    <row r="20" spans="1:11" s="56" customFormat="1" ht="28.9" hidden="1" customHeight="1">
      <c r="A20" s="156">
        <v>9</v>
      </c>
      <c r="B20" s="138" t="s">
        <v>134</v>
      </c>
      <c r="C20" s="53"/>
      <c r="D20" s="53" t="s">
        <v>23</v>
      </c>
      <c r="E20" s="53">
        <v>6</v>
      </c>
      <c r="F20" s="54">
        <v>7015</v>
      </c>
      <c r="G20" s="54">
        <v>2455</v>
      </c>
      <c r="H20" s="54">
        <f t="shared" ref="H20:H22" si="8">F20+G20</f>
        <v>9470</v>
      </c>
      <c r="I20" s="54">
        <f t="shared" ref="I20:I22" si="9">F20*E20</f>
        <v>42090</v>
      </c>
      <c r="J20" s="54">
        <f t="shared" ref="J20:J22" si="10">G20*E20</f>
        <v>14730</v>
      </c>
      <c r="K20" s="55">
        <f t="shared" ref="K20:K22" si="11">I20+J20</f>
        <v>56820</v>
      </c>
    </row>
    <row r="21" spans="1:11" s="56" customFormat="1" ht="28.5" hidden="1" customHeight="1">
      <c r="A21" s="52">
        <v>10</v>
      </c>
      <c r="B21" s="133" t="s">
        <v>60</v>
      </c>
      <c r="C21" s="53"/>
      <c r="D21" s="53" t="s">
        <v>23</v>
      </c>
      <c r="E21" s="53">
        <v>6</v>
      </c>
      <c r="F21" s="54">
        <v>10287</v>
      </c>
      <c r="G21" s="54">
        <v>4423</v>
      </c>
      <c r="H21" s="54">
        <f t="shared" si="8"/>
        <v>14710</v>
      </c>
      <c r="I21" s="54">
        <f t="shared" si="9"/>
        <v>61722</v>
      </c>
      <c r="J21" s="54">
        <f t="shared" si="10"/>
        <v>26538</v>
      </c>
      <c r="K21" s="55">
        <f t="shared" si="11"/>
        <v>88260</v>
      </c>
    </row>
    <row r="22" spans="1:11" s="56" customFormat="1" ht="27.6" hidden="1" customHeight="1">
      <c r="A22" s="52">
        <v>11</v>
      </c>
      <c r="B22" s="133" t="s">
        <v>61</v>
      </c>
      <c r="C22" s="53"/>
      <c r="D22" s="53" t="s">
        <v>23</v>
      </c>
      <c r="E22" s="53">
        <v>2</v>
      </c>
      <c r="F22" s="54">
        <v>1526</v>
      </c>
      <c r="G22" s="54">
        <v>600</v>
      </c>
      <c r="H22" s="54">
        <f t="shared" si="8"/>
        <v>2126</v>
      </c>
      <c r="I22" s="54">
        <f t="shared" si="9"/>
        <v>3052</v>
      </c>
      <c r="J22" s="54">
        <f t="shared" si="10"/>
        <v>1200</v>
      </c>
      <c r="K22" s="55">
        <f t="shared" si="11"/>
        <v>4252</v>
      </c>
    </row>
    <row r="23" spans="1:11" s="56" customFormat="1" ht="41.45" customHeight="1">
      <c r="A23" s="156">
        <v>12</v>
      </c>
      <c r="B23" s="133" t="s">
        <v>122</v>
      </c>
      <c r="C23" s="53"/>
      <c r="D23" s="53" t="s">
        <v>26</v>
      </c>
      <c r="E23" s="53">
        <v>224.5</v>
      </c>
      <c r="F23" s="54">
        <v>9326</v>
      </c>
      <c r="G23" s="54">
        <v>5197</v>
      </c>
      <c r="H23" s="54">
        <f t="shared" si="0"/>
        <v>14523</v>
      </c>
      <c r="I23" s="54">
        <f t="shared" si="1"/>
        <v>2093687</v>
      </c>
      <c r="J23" s="54">
        <f t="shared" si="2"/>
        <v>1166726.5</v>
      </c>
      <c r="K23" s="55">
        <f t="shared" si="3"/>
        <v>3260413.5</v>
      </c>
    </row>
    <row r="24" spans="1:11" s="56" customFormat="1" ht="17.25" hidden="1" customHeight="1">
      <c r="A24" s="52">
        <v>13</v>
      </c>
      <c r="B24" s="138" t="s">
        <v>182</v>
      </c>
      <c r="C24" s="53"/>
      <c r="D24" s="53" t="s">
        <v>23</v>
      </c>
      <c r="E24" s="53">
        <v>38</v>
      </c>
      <c r="F24" s="54">
        <v>7015</v>
      </c>
      <c r="G24" s="54">
        <v>2455</v>
      </c>
      <c r="H24" s="54">
        <f t="shared" si="0"/>
        <v>9470</v>
      </c>
      <c r="I24" s="54">
        <f t="shared" si="1"/>
        <v>266570</v>
      </c>
      <c r="J24" s="54">
        <f t="shared" si="2"/>
        <v>93290</v>
      </c>
      <c r="K24" s="55">
        <f t="shared" si="3"/>
        <v>359860</v>
      </c>
    </row>
    <row r="25" spans="1:11" s="56" customFormat="1" ht="28.5" hidden="1" customHeight="1">
      <c r="A25" s="52">
        <v>14</v>
      </c>
      <c r="B25" s="133" t="s">
        <v>180</v>
      </c>
      <c r="C25" s="53"/>
      <c r="D25" s="53" t="s">
        <v>23</v>
      </c>
      <c r="E25" s="53">
        <v>6</v>
      </c>
      <c r="F25" s="54">
        <v>10287</v>
      </c>
      <c r="G25" s="54">
        <v>4423</v>
      </c>
      <c r="H25" s="54">
        <f t="shared" si="0"/>
        <v>14710</v>
      </c>
      <c r="I25" s="54">
        <f t="shared" si="1"/>
        <v>61722</v>
      </c>
      <c r="J25" s="54">
        <f t="shared" si="2"/>
        <v>26538</v>
      </c>
      <c r="K25" s="55">
        <f t="shared" si="3"/>
        <v>88260</v>
      </c>
    </row>
    <row r="26" spans="1:11" s="56" customFormat="1" ht="16.5" hidden="1" customHeight="1">
      <c r="A26" s="156">
        <v>15</v>
      </c>
      <c r="B26" s="133" t="s">
        <v>183</v>
      </c>
      <c r="C26" s="53"/>
      <c r="D26" s="53" t="s">
        <v>23</v>
      </c>
      <c r="E26" s="53">
        <v>4</v>
      </c>
      <c r="F26" s="54">
        <v>1526</v>
      </c>
      <c r="G26" s="54">
        <v>600</v>
      </c>
      <c r="H26" s="54">
        <f t="shared" si="0"/>
        <v>2126</v>
      </c>
      <c r="I26" s="54">
        <f t="shared" si="1"/>
        <v>6104</v>
      </c>
      <c r="J26" s="54">
        <f t="shared" si="2"/>
        <v>2400</v>
      </c>
      <c r="K26" s="55">
        <f t="shared" si="3"/>
        <v>8504</v>
      </c>
    </row>
    <row r="27" spans="1:11" s="56" customFormat="1" ht="16.5" hidden="1" customHeight="1">
      <c r="A27" s="52">
        <v>16</v>
      </c>
      <c r="B27" s="133" t="s">
        <v>181</v>
      </c>
      <c r="C27" s="53"/>
      <c r="D27" s="53" t="s">
        <v>23</v>
      </c>
      <c r="E27" s="53">
        <v>4</v>
      </c>
      <c r="F27" s="54">
        <v>1526</v>
      </c>
      <c r="G27" s="54">
        <v>600</v>
      </c>
      <c r="H27" s="54">
        <f t="shared" si="0"/>
        <v>2126</v>
      </c>
      <c r="I27" s="54">
        <f t="shared" si="1"/>
        <v>6104</v>
      </c>
      <c r="J27" s="54">
        <f t="shared" si="2"/>
        <v>2400</v>
      </c>
      <c r="K27" s="55">
        <f t="shared" si="3"/>
        <v>8504</v>
      </c>
    </row>
    <row r="28" spans="1:11" s="56" customFormat="1" ht="15.75" hidden="1" customHeight="1">
      <c r="A28" s="52">
        <v>17</v>
      </c>
      <c r="B28" s="139" t="s">
        <v>137</v>
      </c>
      <c r="C28" s="140"/>
      <c r="D28" s="141" t="s">
        <v>21</v>
      </c>
      <c r="E28" s="141">
        <v>1</v>
      </c>
      <c r="F28" s="54">
        <v>293116</v>
      </c>
      <c r="G28" s="54">
        <v>234492.80000000002</v>
      </c>
      <c r="H28" s="54">
        <f t="shared" si="0"/>
        <v>527608.80000000005</v>
      </c>
      <c r="I28" s="54">
        <f t="shared" si="1"/>
        <v>293116</v>
      </c>
      <c r="J28" s="54">
        <f t="shared" si="2"/>
        <v>234492.80000000002</v>
      </c>
      <c r="K28" s="55">
        <f t="shared" si="3"/>
        <v>527608.80000000005</v>
      </c>
    </row>
    <row r="29" spans="1:11" s="57" customFormat="1" ht="17.45" hidden="1" customHeight="1">
      <c r="A29" s="156">
        <v>18</v>
      </c>
      <c r="B29" s="135" t="s">
        <v>130</v>
      </c>
      <c r="C29" s="136"/>
      <c r="D29" s="136" t="s">
        <v>21</v>
      </c>
      <c r="E29" s="136">
        <v>1</v>
      </c>
      <c r="F29" s="54">
        <v>146558</v>
      </c>
      <c r="G29" s="147">
        <v>0</v>
      </c>
      <c r="H29" s="54">
        <f t="shared" si="0"/>
        <v>146558</v>
      </c>
      <c r="I29" s="54">
        <f t="shared" si="1"/>
        <v>146558</v>
      </c>
      <c r="J29" s="54">
        <f t="shared" si="2"/>
        <v>0</v>
      </c>
      <c r="K29" s="55">
        <f t="shared" si="3"/>
        <v>146558</v>
      </c>
    </row>
    <row r="30" spans="1:11" s="56" customFormat="1" hidden="1">
      <c r="A30" s="52">
        <v>19</v>
      </c>
      <c r="B30" s="143"/>
      <c r="C30" s="53"/>
      <c r="D30" s="53"/>
      <c r="E30" s="53"/>
      <c r="F30" s="54"/>
      <c r="G30" s="54"/>
      <c r="H30" s="54"/>
      <c r="I30" s="54"/>
      <c r="J30" s="54"/>
      <c r="K30" s="55"/>
    </row>
    <row r="31" spans="1:11" s="57" customFormat="1" ht="16.149999999999999" hidden="1" customHeight="1">
      <c r="A31" s="52">
        <v>20</v>
      </c>
      <c r="B31" s="145" t="s">
        <v>312</v>
      </c>
      <c r="C31" s="146"/>
      <c r="D31" s="146" t="s">
        <v>21</v>
      </c>
      <c r="E31" s="146">
        <v>1</v>
      </c>
      <c r="F31" s="54">
        <v>0</v>
      </c>
      <c r="G31" s="147">
        <v>170100</v>
      </c>
      <c r="H31" s="54">
        <f t="shared" ref="H31:H32" si="12">F31+G31</f>
        <v>170100</v>
      </c>
      <c r="I31" s="54">
        <f t="shared" ref="I31:I32" si="13">F31*E31</f>
        <v>0</v>
      </c>
      <c r="J31" s="54">
        <f t="shared" ref="J31:J32" si="14">G31*E31</f>
        <v>170100</v>
      </c>
      <c r="K31" s="55">
        <f t="shared" ref="K31:K32" si="15">I31+J31</f>
        <v>170100</v>
      </c>
    </row>
    <row r="32" spans="1:11" s="57" customFormat="1" ht="16.149999999999999" hidden="1" customHeight="1">
      <c r="A32" s="156">
        <v>21</v>
      </c>
      <c r="B32" s="145" t="s">
        <v>22</v>
      </c>
      <c r="C32" s="146"/>
      <c r="D32" s="146" t="s">
        <v>21</v>
      </c>
      <c r="E32" s="146">
        <v>1</v>
      </c>
      <c r="F32" s="54">
        <v>0</v>
      </c>
      <c r="G32" s="147">
        <v>315900</v>
      </c>
      <c r="H32" s="54">
        <f t="shared" si="12"/>
        <v>315900</v>
      </c>
      <c r="I32" s="54">
        <f t="shared" si="13"/>
        <v>0</v>
      </c>
      <c r="J32" s="54">
        <f t="shared" si="14"/>
        <v>315900</v>
      </c>
      <c r="K32" s="55">
        <f t="shared" si="15"/>
        <v>315900</v>
      </c>
    </row>
    <row r="33" spans="1:11" s="56" customFormat="1" ht="13.5" thickBot="1">
      <c r="A33" s="103"/>
      <c r="B33" s="104"/>
      <c r="C33" s="105"/>
      <c r="D33" s="106"/>
      <c r="E33" s="107"/>
      <c r="F33" s="108"/>
      <c r="G33" s="108"/>
      <c r="H33" s="109"/>
      <c r="I33" s="110"/>
      <c r="J33" s="110"/>
      <c r="K33" s="111"/>
    </row>
    <row r="34" spans="1:11" s="56" customFormat="1" ht="14.25" thickTop="1" thickBot="1">
      <c r="A34" s="112"/>
      <c r="B34" s="113" t="s">
        <v>20</v>
      </c>
      <c r="C34" s="114"/>
      <c r="D34" s="115"/>
      <c r="E34" s="116"/>
      <c r="F34" s="117"/>
      <c r="G34" s="117"/>
      <c r="H34" s="118"/>
      <c r="I34" s="119">
        <f>SUM(I12:I33)</f>
        <v>3087812</v>
      </c>
      <c r="J34" s="119">
        <f>SUM(J12:J33)</f>
        <v>2113572.7800000003</v>
      </c>
      <c r="K34" s="120">
        <f>SUM(K12:K33)</f>
        <v>5201384.78</v>
      </c>
    </row>
    <row r="35" spans="1:11" s="56" customFormat="1">
      <c r="A35" s="74"/>
      <c r="C35" s="122"/>
    </row>
  </sheetData>
  <autoFilter ref="A7:K32">
    <filterColumn colId="1">
      <filters>
        <filter val="Труба бесшовная горячедеформированная 76х3,0_x000a_из коррозионно-стойкой высоколегированной стали марки 03Х17Н14М3"/>
      </filters>
    </filterColumn>
  </autoFilter>
  <mergeCells count="2">
    <mergeCell ref="A4:K4"/>
    <mergeCell ref="A5:K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92D050"/>
  </sheetPr>
  <dimension ref="A1:K32"/>
  <sheetViews>
    <sheetView topLeftCell="A5" zoomScale="80" zoomScaleNormal="80" workbookViewId="0">
      <selection activeCell="A24" sqref="A24:K24"/>
    </sheetView>
  </sheetViews>
  <sheetFormatPr defaultColWidth="9.140625" defaultRowHeight="12.75"/>
  <cols>
    <col min="1" max="1" width="4.140625" style="74" customWidth="1"/>
    <col min="2" max="2" width="50.28515625" style="56" customWidth="1"/>
    <col min="3" max="3" width="14" style="122" customWidth="1"/>
    <col min="4" max="4" width="7.7109375" style="56" customWidth="1"/>
    <col min="5" max="5" width="7.140625" style="56" customWidth="1"/>
    <col min="6" max="6" width="11.7109375" style="56" customWidth="1"/>
    <col min="7" max="7" width="9.42578125" style="56" customWidth="1"/>
    <col min="8" max="8" width="11.85546875" style="56" customWidth="1"/>
    <col min="9" max="9" width="11.7109375" style="56" customWidth="1"/>
    <col min="10" max="10" width="11" style="56" customWidth="1"/>
    <col min="11" max="11" width="11.7109375" style="56" customWidth="1"/>
    <col min="12" max="16384" width="9.140625" style="56"/>
  </cols>
  <sheetData>
    <row r="1" spans="1:11" ht="20.25">
      <c r="A1" s="65" t="s">
        <v>150</v>
      </c>
      <c r="B1" s="60"/>
      <c r="C1" s="60"/>
      <c r="D1" s="60"/>
      <c r="E1" s="60"/>
      <c r="F1" s="60"/>
      <c r="G1" s="60"/>
      <c r="H1" s="60"/>
      <c r="I1" s="66"/>
      <c r="J1" s="60"/>
      <c r="K1" s="60"/>
    </row>
    <row r="2" spans="1:11" ht="15.75">
      <c r="A2" s="67"/>
      <c r="B2" s="68"/>
      <c r="C2" s="60"/>
      <c r="D2" s="60"/>
      <c r="E2" s="60"/>
      <c r="F2" s="60"/>
      <c r="G2" s="60"/>
      <c r="H2" s="60"/>
      <c r="I2" s="66"/>
      <c r="J2" s="60"/>
      <c r="K2" s="60"/>
    </row>
    <row r="3" spans="1:11" s="57" customFormat="1" ht="19.5" collapsed="1">
      <c r="A3" s="69" t="s">
        <v>19</v>
      </c>
      <c r="B3" s="69"/>
      <c r="C3" s="69"/>
      <c r="D3" s="70"/>
      <c r="E3" s="70"/>
      <c r="F3" s="70"/>
      <c r="G3" s="70"/>
      <c r="H3" s="70"/>
      <c r="I3" s="71"/>
      <c r="J3" s="70"/>
      <c r="K3" s="70"/>
    </row>
    <row r="4" spans="1:11" s="72" customFormat="1" ht="30" customHeight="1">
      <c r="A4" s="178" t="s">
        <v>172</v>
      </c>
      <c r="B4" s="179"/>
      <c r="C4" s="179"/>
      <c r="D4" s="179"/>
      <c r="E4" s="179"/>
      <c r="F4" s="179"/>
      <c r="G4" s="179"/>
      <c r="H4" s="179"/>
      <c r="I4" s="179"/>
      <c r="J4" s="179"/>
      <c r="K4" s="179"/>
    </row>
    <row r="5" spans="1:11" s="72" customFormat="1" ht="48" customHeight="1">
      <c r="A5" s="180" t="s">
        <v>151</v>
      </c>
      <c r="B5" s="181"/>
      <c r="C5" s="181"/>
      <c r="D5" s="181"/>
      <c r="E5" s="181"/>
      <c r="F5" s="181"/>
      <c r="G5" s="181"/>
      <c r="H5" s="181"/>
      <c r="I5" s="181"/>
      <c r="J5" s="181"/>
      <c r="K5" s="181"/>
    </row>
    <row r="6" spans="1:11" s="57" customFormat="1" ht="16.5" thickBot="1">
      <c r="A6" s="73"/>
      <c r="B6" s="70"/>
      <c r="C6" s="74"/>
      <c r="D6" s="70"/>
      <c r="E6" s="70"/>
      <c r="F6" s="70"/>
      <c r="G6" s="70"/>
      <c r="H6" s="70"/>
      <c r="I6" s="71"/>
      <c r="J6" s="70"/>
      <c r="K6" s="70"/>
    </row>
    <row r="7" spans="1:11" ht="13.5">
      <c r="A7" s="75" t="s">
        <v>0</v>
      </c>
      <c r="B7" s="76" t="s">
        <v>0</v>
      </c>
      <c r="C7" s="76"/>
      <c r="D7" s="77"/>
      <c r="E7" s="77"/>
      <c r="F7" s="78" t="s">
        <v>1</v>
      </c>
      <c r="G7" s="79"/>
      <c r="H7" s="79"/>
      <c r="I7" s="80" t="s">
        <v>2</v>
      </c>
      <c r="J7" s="79"/>
      <c r="K7" s="81" t="s">
        <v>3</v>
      </c>
    </row>
    <row r="8" spans="1:11" ht="13.5" hidden="1">
      <c r="A8" s="82" t="s">
        <v>4</v>
      </c>
      <c r="B8" s="83" t="s">
        <v>0</v>
      </c>
      <c r="C8" s="84"/>
      <c r="D8" s="85" t="s">
        <v>5</v>
      </c>
      <c r="E8" s="85" t="s">
        <v>6</v>
      </c>
      <c r="F8" s="86" t="s">
        <v>7</v>
      </c>
      <c r="G8" s="87" t="s">
        <v>8</v>
      </c>
      <c r="H8" s="86" t="s">
        <v>9</v>
      </c>
      <c r="I8" s="86" t="s">
        <v>7</v>
      </c>
      <c r="J8" s="87" t="s">
        <v>8</v>
      </c>
      <c r="K8" s="88"/>
    </row>
    <row r="9" spans="1:11" ht="13.5" hidden="1">
      <c r="A9" s="89" t="s">
        <v>10</v>
      </c>
      <c r="B9" s="90" t="s">
        <v>11</v>
      </c>
      <c r="C9" s="90"/>
      <c r="D9" s="85" t="s">
        <v>12</v>
      </c>
      <c r="E9" s="85" t="s">
        <v>13</v>
      </c>
      <c r="F9" s="91"/>
      <c r="G9" s="91"/>
      <c r="H9" s="92" t="s">
        <v>14</v>
      </c>
      <c r="I9" s="92" t="s">
        <v>15</v>
      </c>
      <c r="J9" s="93" t="s">
        <v>16</v>
      </c>
      <c r="K9" s="94" t="s">
        <v>17</v>
      </c>
    </row>
    <row r="10" spans="1:11" hidden="1">
      <c r="A10" s="95">
        <v>1</v>
      </c>
      <c r="B10" s="96">
        <v>2</v>
      </c>
      <c r="C10" s="96"/>
      <c r="D10" s="97">
        <v>3</v>
      </c>
      <c r="E10" s="97">
        <v>4</v>
      </c>
      <c r="F10" s="97">
        <v>5</v>
      </c>
      <c r="G10" s="97">
        <v>6</v>
      </c>
      <c r="H10" s="97">
        <v>7</v>
      </c>
      <c r="I10" s="97">
        <v>8</v>
      </c>
      <c r="J10" s="97">
        <v>9</v>
      </c>
      <c r="K10" s="98">
        <v>10</v>
      </c>
    </row>
    <row r="11" spans="1:11" ht="15" hidden="1" customHeight="1">
      <c r="A11" s="52"/>
      <c r="B11" s="58" t="s">
        <v>54</v>
      </c>
      <c r="C11" s="53"/>
      <c r="D11" s="53"/>
      <c r="E11" s="53"/>
      <c r="F11" s="54"/>
      <c r="G11" s="54"/>
      <c r="H11" s="54"/>
      <c r="I11" s="54"/>
      <c r="J11" s="54"/>
      <c r="K11" s="55"/>
    </row>
    <row r="12" spans="1:11" ht="42.75" hidden="1" customHeight="1">
      <c r="A12" s="52">
        <v>1</v>
      </c>
      <c r="B12" s="133" t="s">
        <v>55</v>
      </c>
      <c r="C12" s="53" t="s">
        <v>147</v>
      </c>
      <c r="D12" s="53" t="s">
        <v>23</v>
      </c>
      <c r="E12" s="53">
        <v>18</v>
      </c>
      <c r="F12" s="54">
        <v>16104</v>
      </c>
      <c r="G12" s="54">
        <v>8535.1200000000008</v>
      </c>
      <c r="H12" s="54">
        <f t="shared" ref="H12" si="0">F12+G12</f>
        <v>24639.120000000003</v>
      </c>
      <c r="I12" s="54">
        <f t="shared" ref="I12" si="1">F12*E12</f>
        <v>289872</v>
      </c>
      <c r="J12" s="54">
        <f t="shared" ref="J12" si="2">G12*E12</f>
        <v>153632.16</v>
      </c>
      <c r="K12" s="55">
        <f t="shared" ref="K12" si="3">I12+J12</f>
        <v>443504.16000000003</v>
      </c>
    </row>
    <row r="13" spans="1:11" ht="16.149999999999999" hidden="1" customHeight="1">
      <c r="A13" s="52">
        <v>2</v>
      </c>
      <c r="B13" s="133" t="s">
        <v>56</v>
      </c>
      <c r="C13" s="53"/>
      <c r="D13" s="53" t="s">
        <v>28</v>
      </c>
      <c r="E13" s="53">
        <v>14</v>
      </c>
      <c r="F13" s="54"/>
      <c r="G13" s="54"/>
      <c r="H13" s="54"/>
      <c r="I13" s="54"/>
      <c r="J13" s="54"/>
      <c r="K13" s="55"/>
    </row>
    <row r="14" spans="1:11" ht="16.149999999999999" hidden="1" customHeight="1">
      <c r="A14" s="52">
        <v>3</v>
      </c>
      <c r="B14" s="133" t="s">
        <v>57</v>
      </c>
      <c r="C14" s="53"/>
      <c r="D14" s="53" t="s">
        <v>18</v>
      </c>
      <c r="E14" s="53">
        <v>14</v>
      </c>
      <c r="F14" s="54">
        <v>6914</v>
      </c>
      <c r="G14" s="54">
        <v>2973.02</v>
      </c>
      <c r="H14" s="54">
        <f t="shared" ref="H14:H27" si="4">F14+G14</f>
        <v>9887.02</v>
      </c>
      <c r="I14" s="54">
        <f t="shared" ref="I14:I27" si="5">F14*E14</f>
        <v>96796</v>
      </c>
      <c r="J14" s="54">
        <f t="shared" ref="J14:J27" si="6">G14*E14</f>
        <v>41622.28</v>
      </c>
      <c r="K14" s="55">
        <f t="shared" ref="K14:K27" si="7">I14+J14</f>
        <v>138418.28</v>
      </c>
    </row>
    <row r="15" spans="1:11" ht="16.149999999999999" hidden="1" customHeight="1">
      <c r="A15" s="52">
        <v>4</v>
      </c>
      <c r="B15" s="133" t="s">
        <v>58</v>
      </c>
      <c r="C15" s="53"/>
      <c r="D15" s="53" t="s">
        <v>23</v>
      </c>
      <c r="E15" s="53">
        <v>14</v>
      </c>
      <c r="F15" s="54">
        <v>322</v>
      </c>
      <c r="G15" s="54">
        <v>450</v>
      </c>
      <c r="H15" s="54">
        <f t="shared" si="4"/>
        <v>772</v>
      </c>
      <c r="I15" s="54">
        <f t="shared" si="5"/>
        <v>4508</v>
      </c>
      <c r="J15" s="54">
        <f t="shared" si="6"/>
        <v>6300</v>
      </c>
      <c r="K15" s="55">
        <f t="shared" si="7"/>
        <v>10808</v>
      </c>
    </row>
    <row r="16" spans="1:11" ht="16.149999999999999" hidden="1" customHeight="1">
      <c r="A16" s="52">
        <v>5</v>
      </c>
      <c r="B16" s="137" t="s">
        <v>59</v>
      </c>
      <c r="C16" s="53"/>
      <c r="D16" s="53" t="s">
        <v>23</v>
      </c>
      <c r="E16" s="53">
        <v>28</v>
      </c>
      <c r="F16" s="54"/>
      <c r="G16" s="54"/>
      <c r="H16" s="54"/>
      <c r="I16" s="54"/>
      <c r="J16" s="54"/>
      <c r="K16" s="55"/>
    </row>
    <row r="17" spans="1:11" ht="28.9" hidden="1" customHeight="1">
      <c r="A17" s="52">
        <v>6</v>
      </c>
      <c r="B17" s="138" t="s">
        <v>134</v>
      </c>
      <c r="C17" s="53"/>
      <c r="D17" s="53" t="s">
        <v>23</v>
      </c>
      <c r="E17" s="53">
        <v>14</v>
      </c>
      <c r="F17" s="54">
        <v>7015</v>
      </c>
      <c r="G17" s="54">
        <v>2455</v>
      </c>
      <c r="H17" s="54">
        <f t="shared" si="4"/>
        <v>9470</v>
      </c>
      <c r="I17" s="54">
        <f t="shared" si="5"/>
        <v>98210</v>
      </c>
      <c r="J17" s="54">
        <f t="shared" si="6"/>
        <v>34370</v>
      </c>
      <c r="K17" s="55">
        <f t="shared" si="7"/>
        <v>132580</v>
      </c>
    </row>
    <row r="18" spans="1:11" ht="28.5" hidden="1" customHeight="1">
      <c r="A18" s="52">
        <v>7</v>
      </c>
      <c r="B18" s="133" t="s">
        <v>60</v>
      </c>
      <c r="C18" s="53"/>
      <c r="D18" s="53" t="s">
        <v>23</v>
      </c>
      <c r="E18" s="53">
        <v>14</v>
      </c>
      <c r="F18" s="54">
        <v>10287</v>
      </c>
      <c r="G18" s="54">
        <v>4423</v>
      </c>
      <c r="H18" s="54">
        <f t="shared" si="4"/>
        <v>14710</v>
      </c>
      <c r="I18" s="54">
        <f t="shared" si="5"/>
        <v>144018</v>
      </c>
      <c r="J18" s="54">
        <f t="shared" si="6"/>
        <v>61922</v>
      </c>
      <c r="K18" s="55">
        <f t="shared" si="7"/>
        <v>205940</v>
      </c>
    </row>
    <row r="19" spans="1:11" ht="27.6" hidden="1" customHeight="1">
      <c r="A19" s="52">
        <v>8</v>
      </c>
      <c r="B19" s="133" t="s">
        <v>61</v>
      </c>
      <c r="C19" s="53"/>
      <c r="D19" s="53" t="s">
        <v>23</v>
      </c>
      <c r="E19" s="53">
        <v>28</v>
      </c>
      <c r="F19" s="54">
        <v>1526</v>
      </c>
      <c r="G19" s="54">
        <v>600</v>
      </c>
      <c r="H19" s="54">
        <f t="shared" si="4"/>
        <v>2126</v>
      </c>
      <c r="I19" s="54">
        <f t="shared" si="5"/>
        <v>42728</v>
      </c>
      <c r="J19" s="54">
        <f t="shared" si="6"/>
        <v>16800</v>
      </c>
      <c r="K19" s="55">
        <f t="shared" si="7"/>
        <v>59528</v>
      </c>
    </row>
    <row r="20" spans="1:11" s="155" customFormat="1" ht="15.75" hidden="1" customHeight="1">
      <c r="A20" s="52">
        <v>9</v>
      </c>
      <c r="B20" s="134" t="s">
        <v>163</v>
      </c>
      <c r="C20" s="53"/>
      <c r="D20" s="53" t="s">
        <v>23</v>
      </c>
      <c r="E20" s="53">
        <v>8</v>
      </c>
      <c r="F20" s="54">
        <v>1117</v>
      </c>
      <c r="G20" s="54">
        <v>1250</v>
      </c>
      <c r="H20" s="54">
        <f t="shared" si="4"/>
        <v>2367</v>
      </c>
      <c r="I20" s="54">
        <f t="shared" si="5"/>
        <v>8936</v>
      </c>
      <c r="J20" s="54">
        <f t="shared" si="6"/>
        <v>10000</v>
      </c>
      <c r="K20" s="55">
        <f t="shared" si="7"/>
        <v>18936</v>
      </c>
    </row>
    <row r="21" spans="1:11" ht="17.25" hidden="1" customHeight="1">
      <c r="A21" s="52">
        <v>10</v>
      </c>
      <c r="B21" s="134" t="s">
        <v>173</v>
      </c>
      <c r="C21" s="53"/>
      <c r="D21" s="53" t="s">
        <v>23</v>
      </c>
      <c r="E21" s="136">
        <v>8</v>
      </c>
      <c r="F21" s="54">
        <v>505</v>
      </c>
      <c r="G21" s="54">
        <v>1250</v>
      </c>
      <c r="H21" s="54">
        <f t="shared" si="4"/>
        <v>1755</v>
      </c>
      <c r="I21" s="54">
        <f t="shared" si="5"/>
        <v>4040</v>
      </c>
      <c r="J21" s="54">
        <f t="shared" si="6"/>
        <v>10000</v>
      </c>
      <c r="K21" s="55">
        <f t="shared" si="7"/>
        <v>14040</v>
      </c>
    </row>
    <row r="22" spans="1:11" ht="41.45" customHeight="1">
      <c r="A22" s="52">
        <v>11</v>
      </c>
      <c r="B22" s="133" t="s">
        <v>314</v>
      </c>
      <c r="C22" s="53"/>
      <c r="D22" s="53" t="s">
        <v>26</v>
      </c>
      <c r="E22" s="53">
        <v>1</v>
      </c>
      <c r="F22" s="54">
        <v>6954</v>
      </c>
      <c r="G22" s="54">
        <v>4129</v>
      </c>
      <c r="H22" s="54">
        <f t="shared" si="4"/>
        <v>11083</v>
      </c>
      <c r="I22" s="54">
        <f t="shared" si="5"/>
        <v>6954</v>
      </c>
      <c r="J22" s="54">
        <f t="shared" si="6"/>
        <v>4129</v>
      </c>
      <c r="K22" s="55">
        <f t="shared" si="7"/>
        <v>11083</v>
      </c>
    </row>
    <row r="23" spans="1:11" ht="41.45" customHeight="1">
      <c r="A23" s="52">
        <v>12</v>
      </c>
      <c r="B23" s="133" t="s">
        <v>122</v>
      </c>
      <c r="C23" s="53"/>
      <c r="D23" s="53" t="s">
        <v>26</v>
      </c>
      <c r="E23" s="53">
        <v>115</v>
      </c>
      <c r="F23" s="54">
        <v>9326</v>
      </c>
      <c r="G23" s="54">
        <v>5419</v>
      </c>
      <c r="H23" s="54">
        <f t="shared" si="4"/>
        <v>14745</v>
      </c>
      <c r="I23" s="54">
        <f t="shared" si="5"/>
        <v>1072490</v>
      </c>
      <c r="J23" s="54">
        <f t="shared" si="6"/>
        <v>623185</v>
      </c>
      <c r="K23" s="55">
        <f t="shared" si="7"/>
        <v>1695675</v>
      </c>
    </row>
    <row r="24" spans="1:11" ht="41.45" customHeight="1">
      <c r="A24" s="52">
        <v>13</v>
      </c>
      <c r="B24" s="133" t="s">
        <v>171</v>
      </c>
      <c r="C24" s="53"/>
      <c r="D24" s="53" t="s">
        <v>26</v>
      </c>
      <c r="E24" s="53">
        <v>67</v>
      </c>
      <c r="F24" s="54">
        <v>16113</v>
      </c>
      <c r="G24" s="54">
        <v>8251</v>
      </c>
      <c r="H24" s="54">
        <f t="shared" si="4"/>
        <v>24364</v>
      </c>
      <c r="I24" s="54">
        <f t="shared" si="5"/>
        <v>1079571</v>
      </c>
      <c r="J24" s="54">
        <f t="shared" si="6"/>
        <v>552817</v>
      </c>
      <c r="K24" s="55">
        <f t="shared" si="7"/>
        <v>1632388</v>
      </c>
    </row>
    <row r="25" spans="1:11" ht="15.75" hidden="1" customHeight="1">
      <c r="A25" s="52">
        <v>14</v>
      </c>
      <c r="B25" s="139" t="s">
        <v>137</v>
      </c>
      <c r="C25" s="140"/>
      <c r="D25" s="141" t="s">
        <v>21</v>
      </c>
      <c r="E25" s="141">
        <v>1</v>
      </c>
      <c r="F25" s="54">
        <v>301289</v>
      </c>
      <c r="G25" s="54">
        <v>241031.2</v>
      </c>
      <c r="H25" s="54">
        <f t="shared" si="4"/>
        <v>542320.19999999995</v>
      </c>
      <c r="I25" s="54">
        <f t="shared" si="5"/>
        <v>301289</v>
      </c>
      <c r="J25" s="54">
        <f t="shared" si="6"/>
        <v>241031.2</v>
      </c>
      <c r="K25" s="55">
        <f t="shared" si="7"/>
        <v>542320.19999999995</v>
      </c>
    </row>
    <row r="26" spans="1:11" ht="28.5" hidden="1" customHeight="1">
      <c r="A26" s="52">
        <v>15</v>
      </c>
      <c r="B26" s="134" t="s">
        <v>174</v>
      </c>
      <c r="C26" s="53"/>
      <c r="D26" s="53" t="s">
        <v>24</v>
      </c>
      <c r="E26" s="53">
        <v>3.7</v>
      </c>
      <c r="F26" s="54">
        <v>4985</v>
      </c>
      <c r="G26" s="54">
        <v>2500</v>
      </c>
      <c r="H26" s="54">
        <f t="shared" si="4"/>
        <v>7485</v>
      </c>
      <c r="I26" s="54">
        <f t="shared" si="5"/>
        <v>18444.5</v>
      </c>
      <c r="J26" s="54">
        <f t="shared" si="6"/>
        <v>9250</v>
      </c>
      <c r="K26" s="55">
        <f t="shared" si="7"/>
        <v>27694.5</v>
      </c>
    </row>
    <row r="27" spans="1:11" ht="15.6" hidden="1" customHeight="1">
      <c r="A27" s="52">
        <v>16</v>
      </c>
      <c r="B27" s="139" t="s">
        <v>136</v>
      </c>
      <c r="C27" s="140"/>
      <c r="D27" s="141" t="s">
        <v>135</v>
      </c>
      <c r="E27" s="141">
        <v>1</v>
      </c>
      <c r="F27" s="54">
        <v>246030</v>
      </c>
      <c r="G27" s="54">
        <v>0</v>
      </c>
      <c r="H27" s="54">
        <f t="shared" si="4"/>
        <v>246030</v>
      </c>
      <c r="I27" s="54">
        <f t="shared" si="5"/>
        <v>246030</v>
      </c>
      <c r="J27" s="54">
        <f t="shared" si="6"/>
        <v>0</v>
      </c>
      <c r="K27" s="55">
        <f t="shared" si="7"/>
        <v>246030</v>
      </c>
    </row>
    <row r="28" spans="1:11" hidden="1">
      <c r="A28" s="52">
        <v>17</v>
      </c>
      <c r="B28" s="143"/>
      <c r="C28" s="53"/>
      <c r="D28" s="53"/>
      <c r="E28" s="53"/>
      <c r="F28" s="54"/>
      <c r="G28" s="54"/>
      <c r="H28" s="54"/>
      <c r="I28" s="54"/>
      <c r="J28" s="54"/>
      <c r="K28" s="55"/>
    </row>
    <row r="29" spans="1:11" s="57" customFormat="1" ht="16.149999999999999" hidden="1" customHeight="1">
      <c r="A29" s="52">
        <v>18</v>
      </c>
      <c r="B29" s="145" t="s">
        <v>312</v>
      </c>
      <c r="C29" s="146"/>
      <c r="D29" s="146" t="s">
        <v>21</v>
      </c>
      <c r="E29" s="146">
        <v>1</v>
      </c>
      <c r="F29" s="54">
        <v>0</v>
      </c>
      <c r="G29" s="147">
        <v>170100</v>
      </c>
      <c r="H29" s="54">
        <f t="shared" ref="H29:H30" si="8">F29+G29</f>
        <v>170100</v>
      </c>
      <c r="I29" s="54">
        <f t="shared" ref="I29:I30" si="9">F29*E29</f>
        <v>0</v>
      </c>
      <c r="J29" s="54">
        <f t="shared" ref="J29:J30" si="10">G29*E29</f>
        <v>170100</v>
      </c>
      <c r="K29" s="55">
        <f t="shared" ref="K29:K30" si="11">I29+J29</f>
        <v>170100</v>
      </c>
    </row>
    <row r="30" spans="1:11" s="57" customFormat="1" ht="16.149999999999999" hidden="1" customHeight="1">
      <c r="A30" s="52">
        <v>19</v>
      </c>
      <c r="B30" s="145" t="s">
        <v>22</v>
      </c>
      <c r="C30" s="146"/>
      <c r="D30" s="146" t="s">
        <v>21</v>
      </c>
      <c r="E30" s="146">
        <v>1</v>
      </c>
      <c r="F30" s="54">
        <v>0</v>
      </c>
      <c r="G30" s="147">
        <v>315900</v>
      </c>
      <c r="H30" s="54">
        <f t="shared" si="8"/>
        <v>315900</v>
      </c>
      <c r="I30" s="54">
        <f t="shared" si="9"/>
        <v>0</v>
      </c>
      <c r="J30" s="54">
        <f t="shared" si="10"/>
        <v>315900</v>
      </c>
      <c r="K30" s="55">
        <f t="shared" si="11"/>
        <v>315900</v>
      </c>
    </row>
    <row r="31" spans="1:11" ht="13.5" thickBot="1">
      <c r="A31" s="103"/>
      <c r="B31" s="104"/>
      <c r="C31" s="105"/>
      <c r="D31" s="106"/>
      <c r="E31" s="107"/>
      <c r="F31" s="108"/>
      <c r="G31" s="108"/>
      <c r="H31" s="109"/>
      <c r="I31" s="110"/>
      <c r="J31" s="110"/>
      <c r="K31" s="111"/>
    </row>
    <row r="32" spans="1:11" ht="14.25" thickTop="1" thickBot="1">
      <c r="A32" s="112"/>
      <c r="B32" s="113" t="s">
        <v>20</v>
      </c>
      <c r="C32" s="114"/>
      <c r="D32" s="115"/>
      <c r="E32" s="116"/>
      <c r="F32" s="117"/>
      <c r="G32" s="117"/>
      <c r="H32" s="118"/>
      <c r="I32" s="119">
        <f>SUM(I11:I31)</f>
        <v>3413886.5</v>
      </c>
      <c r="J32" s="119">
        <f>SUM(J11:J31)</f>
        <v>2251058.6399999997</v>
      </c>
      <c r="K32" s="120">
        <f>SUM(K11:K31)</f>
        <v>5664945.1399999997</v>
      </c>
    </row>
  </sheetData>
  <autoFilter ref="A7:K30">
    <filterColumn colId="1">
      <filters>
        <filter val="Труба бесшовная горячедеформированная 32х2,8 из коррозионно-стойкой высоколегированной стали марки 03Х17Н14М3"/>
        <filter val="Труба бесшовная горячедеформированная 76х3,0_x000a_из коррозионно-стойкой высоколегированной стали марки 03Х17Н14М3"/>
        <filter val="Труба бесшовная горячедеформированная 89х4,0_x000a_из коррозионно-стойкой высоколегированной стали марки 03Х17Н14М3"/>
      </filters>
    </filterColumn>
  </autoFilter>
  <mergeCells count="2">
    <mergeCell ref="A4:K4"/>
    <mergeCell ref="A5:K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92D050"/>
  </sheetPr>
  <dimension ref="A1:K51"/>
  <sheetViews>
    <sheetView zoomScale="80" zoomScaleNormal="80" workbookViewId="0">
      <selection activeCell="A7" sqref="A7:K10"/>
    </sheetView>
  </sheetViews>
  <sheetFormatPr defaultColWidth="9.140625" defaultRowHeight="12.75"/>
  <cols>
    <col min="1" max="1" width="4.140625" style="32" customWidth="1"/>
    <col min="2" max="2" width="50.28515625" customWidth="1"/>
    <col min="3" max="3" width="14" style="51" customWidth="1"/>
    <col min="4" max="4" width="7.7109375" customWidth="1"/>
    <col min="5" max="5" width="7.140625" customWidth="1"/>
    <col min="6" max="6" width="11.7109375" customWidth="1"/>
    <col min="7" max="7" width="9.42578125" customWidth="1"/>
    <col min="8" max="8" width="11.85546875" customWidth="1"/>
    <col min="9" max="9" width="11.7109375" customWidth="1"/>
    <col min="10" max="10" width="11" customWidth="1"/>
    <col min="11" max="11" width="11.7109375" customWidth="1"/>
  </cols>
  <sheetData>
    <row r="1" spans="1:11" ht="20.25">
      <c r="A1" s="9" t="s">
        <v>150</v>
      </c>
      <c r="B1" s="1"/>
      <c r="C1" s="1"/>
      <c r="D1" s="1"/>
      <c r="E1" s="1"/>
      <c r="F1" s="1"/>
      <c r="G1" s="1"/>
      <c r="H1" s="1"/>
      <c r="I1" s="10"/>
      <c r="J1" s="1"/>
      <c r="K1" s="1"/>
    </row>
    <row r="2" spans="1:11" ht="15.75">
      <c r="A2" s="11"/>
      <c r="B2" s="2"/>
      <c r="C2" s="1"/>
      <c r="D2" s="1"/>
      <c r="E2" s="1"/>
      <c r="F2" s="1"/>
      <c r="G2" s="1"/>
      <c r="H2" s="1"/>
      <c r="I2" s="10"/>
      <c r="J2" s="1"/>
      <c r="K2" s="1"/>
    </row>
    <row r="3" spans="1:11" s="13" customFormat="1" ht="19.5" collapsed="1">
      <c r="A3" s="3" t="s">
        <v>19</v>
      </c>
      <c r="B3" s="3"/>
      <c r="C3" s="3"/>
      <c r="D3" s="4"/>
      <c r="E3" s="4"/>
      <c r="F3" s="4"/>
      <c r="G3" s="4"/>
      <c r="H3" s="4"/>
      <c r="I3" s="12"/>
      <c r="J3" s="4"/>
      <c r="K3" s="4"/>
    </row>
    <row r="4" spans="1:11" s="14" customFormat="1" ht="30" customHeight="1">
      <c r="A4" s="174" t="s">
        <v>175</v>
      </c>
      <c r="B4" s="175"/>
      <c r="C4" s="175"/>
      <c r="D4" s="175"/>
      <c r="E4" s="175"/>
      <c r="F4" s="175"/>
      <c r="G4" s="175"/>
      <c r="H4" s="175"/>
      <c r="I4" s="175"/>
      <c r="J4" s="175"/>
      <c r="K4" s="175"/>
    </row>
    <row r="5" spans="1:11" s="14" customFormat="1" ht="48" customHeight="1">
      <c r="A5" s="176" t="s">
        <v>151</v>
      </c>
      <c r="B5" s="177"/>
      <c r="C5" s="177"/>
      <c r="D5" s="177"/>
      <c r="E5" s="177"/>
      <c r="F5" s="177"/>
      <c r="G5" s="177"/>
      <c r="H5" s="177"/>
      <c r="I5" s="177"/>
      <c r="J5" s="177"/>
      <c r="K5" s="177"/>
    </row>
    <row r="6" spans="1:11" s="13" customFormat="1" ht="16.5" thickBot="1">
      <c r="A6" s="15"/>
      <c r="B6" s="4"/>
      <c r="C6" s="32"/>
      <c r="D6" s="4"/>
      <c r="E6" s="4"/>
      <c r="F6" s="4"/>
      <c r="G6" s="4"/>
      <c r="H6" s="4"/>
      <c r="I6" s="12"/>
      <c r="J6" s="4"/>
      <c r="K6" s="4"/>
    </row>
    <row r="7" spans="1:11" s="56" customFormat="1" ht="13.5">
      <c r="A7" s="75" t="s">
        <v>0</v>
      </c>
      <c r="B7" s="76" t="s">
        <v>0</v>
      </c>
      <c r="C7" s="76"/>
      <c r="D7" s="77"/>
      <c r="E7" s="77"/>
      <c r="F7" s="78" t="s">
        <v>1</v>
      </c>
      <c r="G7" s="79"/>
      <c r="H7" s="79"/>
      <c r="I7" s="80" t="s">
        <v>2</v>
      </c>
      <c r="J7" s="79"/>
      <c r="K7" s="81" t="s">
        <v>3</v>
      </c>
    </row>
    <row r="8" spans="1:11" s="56" customFormat="1" ht="13.5" hidden="1">
      <c r="A8" s="82" t="s">
        <v>4</v>
      </c>
      <c r="B8" s="83" t="s">
        <v>0</v>
      </c>
      <c r="C8" s="84"/>
      <c r="D8" s="85" t="s">
        <v>5</v>
      </c>
      <c r="E8" s="85" t="s">
        <v>6</v>
      </c>
      <c r="F8" s="86" t="s">
        <v>7</v>
      </c>
      <c r="G8" s="87" t="s">
        <v>8</v>
      </c>
      <c r="H8" s="86" t="s">
        <v>9</v>
      </c>
      <c r="I8" s="86" t="s">
        <v>7</v>
      </c>
      <c r="J8" s="87" t="s">
        <v>8</v>
      </c>
      <c r="K8" s="88"/>
    </row>
    <row r="9" spans="1:11" s="56" customFormat="1" ht="13.5" hidden="1">
      <c r="A9" s="89" t="s">
        <v>10</v>
      </c>
      <c r="B9" s="90" t="s">
        <v>11</v>
      </c>
      <c r="C9" s="90"/>
      <c r="D9" s="85" t="s">
        <v>12</v>
      </c>
      <c r="E9" s="85" t="s">
        <v>13</v>
      </c>
      <c r="F9" s="91"/>
      <c r="G9" s="91"/>
      <c r="H9" s="92" t="s">
        <v>14</v>
      </c>
      <c r="I9" s="92" t="s">
        <v>15</v>
      </c>
      <c r="J9" s="93" t="s">
        <v>16</v>
      </c>
      <c r="K9" s="94" t="s">
        <v>17</v>
      </c>
    </row>
    <row r="10" spans="1:11" s="56" customFormat="1" hidden="1">
      <c r="A10" s="95">
        <v>1</v>
      </c>
      <c r="B10" s="96">
        <v>2</v>
      </c>
      <c r="C10" s="96"/>
      <c r="D10" s="97">
        <v>3</v>
      </c>
      <c r="E10" s="97">
        <v>4</v>
      </c>
      <c r="F10" s="97">
        <v>5</v>
      </c>
      <c r="G10" s="97">
        <v>6</v>
      </c>
      <c r="H10" s="97">
        <v>7</v>
      </c>
      <c r="I10" s="97">
        <v>8</v>
      </c>
      <c r="J10" s="97">
        <v>9</v>
      </c>
      <c r="K10" s="98">
        <v>10</v>
      </c>
    </row>
    <row r="11" spans="1:11" s="56" customFormat="1" ht="15" hidden="1" customHeight="1">
      <c r="A11" s="52"/>
      <c r="B11" s="58" t="s">
        <v>54</v>
      </c>
      <c r="C11" s="53"/>
      <c r="D11" s="53"/>
      <c r="E11" s="53"/>
      <c r="F11" s="54"/>
      <c r="G11" s="54"/>
      <c r="H11" s="54"/>
      <c r="I11" s="54"/>
      <c r="J11" s="54"/>
      <c r="K11" s="55"/>
    </row>
    <row r="12" spans="1:11" s="56" customFormat="1" ht="42.75" hidden="1" customHeight="1">
      <c r="A12" s="52">
        <v>1</v>
      </c>
      <c r="B12" s="133" t="s">
        <v>55</v>
      </c>
      <c r="C12" s="53" t="s">
        <v>147</v>
      </c>
      <c r="D12" s="53" t="s">
        <v>23</v>
      </c>
      <c r="E12" s="53">
        <v>21</v>
      </c>
      <c r="F12" s="54">
        <v>16104</v>
      </c>
      <c r="G12" s="54">
        <v>8535.1200000000008</v>
      </c>
      <c r="H12" s="54">
        <f t="shared" ref="H12:H46" si="0">F12+G12</f>
        <v>24639.120000000003</v>
      </c>
      <c r="I12" s="54">
        <f t="shared" ref="I12:I46" si="1">F12*E12</f>
        <v>338184</v>
      </c>
      <c r="J12" s="54">
        <f t="shared" ref="J12:J46" si="2">G12*E12</f>
        <v>179237.52000000002</v>
      </c>
      <c r="K12" s="55">
        <f t="shared" ref="K12:K19" si="3">I12+J12</f>
        <v>517421.52</v>
      </c>
    </row>
    <row r="13" spans="1:11" s="56" customFormat="1" ht="45.75" hidden="1" customHeight="1">
      <c r="A13" s="52">
        <v>2</v>
      </c>
      <c r="B13" s="133" t="s">
        <v>168</v>
      </c>
      <c r="C13" s="53"/>
      <c r="D13" s="53" t="s">
        <v>23</v>
      </c>
      <c r="E13" s="53">
        <v>8</v>
      </c>
      <c r="F13" s="54">
        <v>17610</v>
      </c>
      <c r="G13" s="54">
        <v>9333.3000000000011</v>
      </c>
      <c r="H13" s="54">
        <f t="shared" si="0"/>
        <v>26943.300000000003</v>
      </c>
      <c r="I13" s="54">
        <f t="shared" si="1"/>
        <v>140880</v>
      </c>
      <c r="J13" s="54">
        <f t="shared" si="2"/>
        <v>74666.400000000009</v>
      </c>
      <c r="K13" s="55">
        <f t="shared" si="3"/>
        <v>215546.40000000002</v>
      </c>
    </row>
    <row r="14" spans="1:11" s="56" customFormat="1" ht="64.5" hidden="1" customHeight="1">
      <c r="A14" s="52">
        <v>3</v>
      </c>
      <c r="B14" s="134" t="s">
        <v>132</v>
      </c>
      <c r="C14" s="53" t="s">
        <v>131</v>
      </c>
      <c r="D14" s="53" t="s">
        <v>23</v>
      </c>
      <c r="E14" s="53">
        <v>1</v>
      </c>
      <c r="F14" s="54">
        <v>153816</v>
      </c>
      <c r="G14" s="54">
        <v>35377.68</v>
      </c>
      <c r="H14" s="54">
        <f t="shared" si="0"/>
        <v>189193.68</v>
      </c>
      <c r="I14" s="54">
        <f t="shared" si="1"/>
        <v>153816</v>
      </c>
      <c r="J14" s="54">
        <f t="shared" si="2"/>
        <v>35377.68</v>
      </c>
      <c r="K14" s="55">
        <f t="shared" si="3"/>
        <v>189193.68</v>
      </c>
    </row>
    <row r="15" spans="1:11" s="56" customFormat="1" ht="64.5" hidden="1" customHeight="1">
      <c r="A15" s="52">
        <v>4</v>
      </c>
      <c r="B15" s="134" t="s">
        <v>323</v>
      </c>
      <c r="C15" s="53" t="s">
        <v>131</v>
      </c>
      <c r="D15" s="53" t="s">
        <v>23</v>
      </c>
      <c r="E15" s="53">
        <v>2</v>
      </c>
      <c r="F15" s="54">
        <v>158666</v>
      </c>
      <c r="G15" s="54">
        <v>36493.18</v>
      </c>
      <c r="H15" s="54">
        <f t="shared" si="0"/>
        <v>195159.18</v>
      </c>
      <c r="I15" s="54">
        <f t="shared" si="1"/>
        <v>317332</v>
      </c>
      <c r="J15" s="54">
        <f t="shared" si="2"/>
        <v>72986.36</v>
      </c>
      <c r="K15" s="55">
        <f t="shared" si="3"/>
        <v>390318.36</v>
      </c>
    </row>
    <row r="16" spans="1:11" s="56" customFormat="1" ht="31.15" hidden="1" customHeight="1">
      <c r="A16" s="52">
        <v>5</v>
      </c>
      <c r="B16" s="133" t="s">
        <v>127</v>
      </c>
      <c r="C16" s="53" t="s">
        <v>133</v>
      </c>
      <c r="D16" s="53" t="s">
        <v>18</v>
      </c>
      <c r="E16" s="53">
        <v>1</v>
      </c>
      <c r="F16" s="54">
        <v>106097</v>
      </c>
      <c r="G16" s="54">
        <v>24402.31</v>
      </c>
      <c r="H16" s="54">
        <f t="shared" si="0"/>
        <v>130499.31</v>
      </c>
      <c r="I16" s="54">
        <f t="shared" si="1"/>
        <v>106097</v>
      </c>
      <c r="J16" s="54">
        <f t="shared" si="2"/>
        <v>24402.31</v>
      </c>
      <c r="K16" s="55">
        <f t="shared" si="3"/>
        <v>130499.31</v>
      </c>
    </row>
    <row r="17" spans="1:11" s="56" customFormat="1" ht="31.15" hidden="1" customHeight="1">
      <c r="A17" s="52">
        <v>6</v>
      </c>
      <c r="B17" s="133" t="s">
        <v>169</v>
      </c>
      <c r="C17" s="53"/>
      <c r="D17" s="53" t="s">
        <v>18</v>
      </c>
      <c r="E17" s="53">
        <v>2</v>
      </c>
      <c r="F17" s="54">
        <v>126150</v>
      </c>
      <c r="G17" s="54">
        <v>29014.5</v>
      </c>
      <c r="H17" s="54">
        <f t="shared" si="0"/>
        <v>155164.5</v>
      </c>
      <c r="I17" s="54">
        <f t="shared" si="1"/>
        <v>252300</v>
      </c>
      <c r="J17" s="54">
        <f t="shared" si="2"/>
        <v>58029</v>
      </c>
      <c r="K17" s="55">
        <f t="shared" si="3"/>
        <v>310329</v>
      </c>
    </row>
    <row r="18" spans="1:11" s="155" customFormat="1" ht="26.45" hidden="1" customHeight="1">
      <c r="A18" s="52">
        <v>7</v>
      </c>
      <c r="B18" s="134" t="s">
        <v>315</v>
      </c>
      <c r="C18" s="53"/>
      <c r="D18" s="53" t="s">
        <v>23</v>
      </c>
      <c r="E18" s="53">
        <v>2</v>
      </c>
      <c r="F18" s="54">
        <v>19335</v>
      </c>
      <c r="G18" s="54">
        <v>8711</v>
      </c>
      <c r="H18" s="54">
        <f t="shared" si="0"/>
        <v>28046</v>
      </c>
      <c r="I18" s="54">
        <f t="shared" si="1"/>
        <v>38670</v>
      </c>
      <c r="J18" s="54">
        <f t="shared" si="2"/>
        <v>17422</v>
      </c>
      <c r="K18" s="55">
        <f t="shared" si="3"/>
        <v>56092</v>
      </c>
    </row>
    <row r="19" spans="1:11" s="155" customFormat="1" ht="16.5" hidden="1" customHeight="1">
      <c r="A19" s="52">
        <v>8</v>
      </c>
      <c r="B19" s="134" t="s">
        <v>155</v>
      </c>
      <c r="C19" s="53"/>
      <c r="D19" s="53" t="s">
        <v>23</v>
      </c>
      <c r="E19" s="53">
        <v>2</v>
      </c>
      <c r="F19" s="54">
        <v>5702</v>
      </c>
      <c r="G19" s="54">
        <v>2250</v>
      </c>
      <c r="H19" s="54">
        <f t="shared" si="0"/>
        <v>7952</v>
      </c>
      <c r="I19" s="54">
        <f t="shared" si="1"/>
        <v>11404</v>
      </c>
      <c r="J19" s="54">
        <f t="shared" si="2"/>
        <v>4500</v>
      </c>
      <c r="K19" s="55">
        <f t="shared" si="3"/>
        <v>15904</v>
      </c>
    </row>
    <row r="20" spans="1:11" s="56" customFormat="1" ht="16.149999999999999" hidden="1" customHeight="1">
      <c r="A20" s="52">
        <v>9</v>
      </c>
      <c r="B20" s="133" t="s">
        <v>56</v>
      </c>
      <c r="C20" s="53"/>
      <c r="D20" s="53" t="s">
        <v>28</v>
      </c>
      <c r="E20" s="53">
        <v>14</v>
      </c>
      <c r="F20" s="54"/>
      <c r="G20" s="54"/>
      <c r="H20" s="54"/>
      <c r="I20" s="54"/>
      <c r="J20" s="54"/>
      <c r="K20" s="55"/>
    </row>
    <row r="21" spans="1:11" s="56" customFormat="1" ht="16.149999999999999" hidden="1" customHeight="1">
      <c r="A21" s="52">
        <v>10</v>
      </c>
      <c r="B21" s="133" t="s">
        <v>57</v>
      </c>
      <c r="C21" s="53"/>
      <c r="D21" s="53" t="s">
        <v>18</v>
      </c>
      <c r="E21" s="53">
        <v>14</v>
      </c>
      <c r="F21" s="54">
        <v>6914</v>
      </c>
      <c r="G21" s="54">
        <v>2973.02</v>
      </c>
      <c r="H21" s="54">
        <f t="shared" si="0"/>
        <v>9887.02</v>
      </c>
      <c r="I21" s="54">
        <f t="shared" si="1"/>
        <v>96796</v>
      </c>
      <c r="J21" s="54">
        <f t="shared" si="2"/>
        <v>41622.28</v>
      </c>
      <c r="K21" s="55">
        <f t="shared" ref="K21:K35" si="4">I21+J21</f>
        <v>138418.28</v>
      </c>
    </row>
    <row r="22" spans="1:11" s="56" customFormat="1" ht="16.149999999999999" hidden="1" customHeight="1">
      <c r="A22" s="52">
        <v>11</v>
      </c>
      <c r="B22" s="133" t="s">
        <v>58</v>
      </c>
      <c r="C22" s="53"/>
      <c r="D22" s="53" t="s">
        <v>23</v>
      </c>
      <c r="E22" s="53">
        <v>14</v>
      </c>
      <c r="F22" s="54">
        <v>322</v>
      </c>
      <c r="G22" s="54">
        <v>450</v>
      </c>
      <c r="H22" s="54">
        <f t="shared" si="0"/>
        <v>772</v>
      </c>
      <c r="I22" s="54">
        <f t="shared" si="1"/>
        <v>4508</v>
      </c>
      <c r="J22" s="54">
        <f t="shared" si="2"/>
        <v>6300</v>
      </c>
      <c r="K22" s="55">
        <f t="shared" si="4"/>
        <v>10808</v>
      </c>
    </row>
    <row r="23" spans="1:11" s="56" customFormat="1" ht="16.149999999999999" hidden="1" customHeight="1">
      <c r="A23" s="52">
        <v>12</v>
      </c>
      <c r="B23" s="137" t="s">
        <v>59</v>
      </c>
      <c r="C23" s="53"/>
      <c r="D23" s="53" t="s">
        <v>23</v>
      </c>
      <c r="E23" s="53">
        <v>28</v>
      </c>
      <c r="F23" s="54"/>
      <c r="G23" s="54"/>
      <c r="H23" s="54"/>
      <c r="I23" s="54"/>
      <c r="J23" s="54"/>
      <c r="K23" s="55"/>
    </row>
    <row r="24" spans="1:11" s="56" customFormat="1" ht="28.9" hidden="1" customHeight="1">
      <c r="A24" s="52">
        <v>13</v>
      </c>
      <c r="B24" s="138" t="s">
        <v>134</v>
      </c>
      <c r="C24" s="53"/>
      <c r="D24" s="53" t="s">
        <v>23</v>
      </c>
      <c r="E24" s="53">
        <v>14</v>
      </c>
      <c r="F24" s="54">
        <v>7015</v>
      </c>
      <c r="G24" s="54">
        <v>2455</v>
      </c>
      <c r="H24" s="54">
        <f t="shared" si="0"/>
        <v>9470</v>
      </c>
      <c r="I24" s="54">
        <f t="shared" si="1"/>
        <v>98210</v>
      </c>
      <c r="J24" s="54">
        <f t="shared" si="2"/>
        <v>34370</v>
      </c>
      <c r="K24" s="55">
        <f t="shared" si="4"/>
        <v>132580</v>
      </c>
    </row>
    <row r="25" spans="1:11" s="56" customFormat="1" ht="28.5" hidden="1" customHeight="1">
      <c r="A25" s="52">
        <v>14</v>
      </c>
      <c r="B25" s="133" t="s">
        <v>60</v>
      </c>
      <c r="C25" s="53"/>
      <c r="D25" s="53" t="s">
        <v>23</v>
      </c>
      <c r="E25" s="53">
        <v>14</v>
      </c>
      <c r="F25" s="54">
        <v>10287</v>
      </c>
      <c r="G25" s="54">
        <v>4423</v>
      </c>
      <c r="H25" s="54">
        <f t="shared" si="0"/>
        <v>14710</v>
      </c>
      <c r="I25" s="54">
        <f t="shared" si="1"/>
        <v>144018</v>
      </c>
      <c r="J25" s="54">
        <f t="shared" si="2"/>
        <v>61922</v>
      </c>
      <c r="K25" s="55">
        <f t="shared" si="4"/>
        <v>205940</v>
      </c>
    </row>
    <row r="26" spans="1:11" s="56" customFormat="1" ht="27.6" hidden="1" customHeight="1">
      <c r="A26" s="52">
        <v>15</v>
      </c>
      <c r="B26" s="133" t="s">
        <v>61</v>
      </c>
      <c r="C26" s="53"/>
      <c r="D26" s="53" t="s">
        <v>23</v>
      </c>
      <c r="E26" s="53">
        <v>28</v>
      </c>
      <c r="F26" s="54">
        <v>1526</v>
      </c>
      <c r="G26" s="54">
        <v>600</v>
      </c>
      <c r="H26" s="54">
        <f t="shared" si="0"/>
        <v>2126</v>
      </c>
      <c r="I26" s="54">
        <f t="shared" si="1"/>
        <v>42728</v>
      </c>
      <c r="J26" s="54">
        <f t="shared" si="2"/>
        <v>16800</v>
      </c>
      <c r="K26" s="55">
        <f t="shared" si="4"/>
        <v>59528</v>
      </c>
    </row>
    <row r="27" spans="1:11" s="56" customFormat="1" ht="15" hidden="1" customHeight="1">
      <c r="A27" s="52">
        <v>16</v>
      </c>
      <c r="B27" s="134" t="s">
        <v>66</v>
      </c>
      <c r="C27" s="53"/>
      <c r="D27" s="136" t="s">
        <v>21</v>
      </c>
      <c r="E27" s="136">
        <v>1</v>
      </c>
      <c r="F27" s="54">
        <v>67500</v>
      </c>
      <c r="G27" s="54">
        <v>23625</v>
      </c>
      <c r="H27" s="54">
        <f t="shared" si="0"/>
        <v>91125</v>
      </c>
      <c r="I27" s="54">
        <f t="shared" si="1"/>
        <v>67500</v>
      </c>
      <c r="J27" s="54">
        <f t="shared" si="2"/>
        <v>23625</v>
      </c>
      <c r="K27" s="55">
        <f t="shared" si="4"/>
        <v>91125</v>
      </c>
    </row>
    <row r="28" spans="1:11" s="56" customFormat="1" ht="55.15" hidden="1" customHeight="1">
      <c r="A28" s="52">
        <v>17</v>
      </c>
      <c r="B28" s="134" t="s">
        <v>67</v>
      </c>
      <c r="C28" s="53"/>
      <c r="D28" s="53" t="s">
        <v>28</v>
      </c>
      <c r="E28" s="53">
        <v>5</v>
      </c>
      <c r="F28" s="54">
        <v>1724</v>
      </c>
      <c r="G28" s="54">
        <v>1450</v>
      </c>
      <c r="H28" s="54">
        <f t="shared" si="0"/>
        <v>3174</v>
      </c>
      <c r="I28" s="54">
        <f t="shared" si="1"/>
        <v>8620</v>
      </c>
      <c r="J28" s="54">
        <f t="shared" si="2"/>
        <v>7250</v>
      </c>
      <c r="K28" s="55">
        <f t="shared" si="4"/>
        <v>15870</v>
      </c>
    </row>
    <row r="29" spans="1:11" s="155" customFormat="1" ht="15.75" hidden="1" customHeight="1">
      <c r="A29" s="52">
        <v>18</v>
      </c>
      <c r="B29" s="134" t="s">
        <v>163</v>
      </c>
      <c r="C29" s="53"/>
      <c r="D29" s="53" t="s">
        <v>23</v>
      </c>
      <c r="E29" s="53">
        <v>8</v>
      </c>
      <c r="F29" s="54">
        <v>1117</v>
      </c>
      <c r="G29" s="54">
        <v>1250</v>
      </c>
      <c r="H29" s="54">
        <f t="shared" si="0"/>
        <v>2367</v>
      </c>
      <c r="I29" s="54">
        <f t="shared" si="1"/>
        <v>8936</v>
      </c>
      <c r="J29" s="54">
        <f t="shared" si="2"/>
        <v>10000</v>
      </c>
      <c r="K29" s="55">
        <f t="shared" si="4"/>
        <v>18936</v>
      </c>
    </row>
    <row r="30" spans="1:11" s="56" customFormat="1" ht="41.45" customHeight="1">
      <c r="A30" s="52">
        <v>19</v>
      </c>
      <c r="B30" s="133" t="s">
        <v>122</v>
      </c>
      <c r="C30" s="53"/>
      <c r="D30" s="53" t="s">
        <v>26</v>
      </c>
      <c r="E30" s="53">
        <v>215</v>
      </c>
      <c r="F30" s="54">
        <v>9326</v>
      </c>
      <c r="G30" s="54">
        <v>5197</v>
      </c>
      <c r="H30" s="54">
        <f t="shared" si="0"/>
        <v>14523</v>
      </c>
      <c r="I30" s="54">
        <f t="shared" si="1"/>
        <v>2005090</v>
      </c>
      <c r="J30" s="54">
        <f t="shared" si="2"/>
        <v>1117355</v>
      </c>
      <c r="K30" s="55">
        <f t="shared" si="4"/>
        <v>3122445</v>
      </c>
    </row>
    <row r="31" spans="1:11" s="56" customFormat="1" ht="41.45" customHeight="1">
      <c r="A31" s="52">
        <v>20</v>
      </c>
      <c r="B31" s="133" t="s">
        <v>171</v>
      </c>
      <c r="C31" s="53"/>
      <c r="D31" s="53" t="s">
        <v>26</v>
      </c>
      <c r="E31" s="53">
        <v>90</v>
      </c>
      <c r="F31" s="54">
        <v>16113</v>
      </c>
      <c r="G31" s="54">
        <v>8251</v>
      </c>
      <c r="H31" s="54">
        <f t="shared" si="0"/>
        <v>24364</v>
      </c>
      <c r="I31" s="54">
        <f t="shared" si="1"/>
        <v>1450170</v>
      </c>
      <c r="J31" s="54">
        <f t="shared" si="2"/>
        <v>742590</v>
      </c>
      <c r="K31" s="55">
        <f t="shared" si="4"/>
        <v>2192760</v>
      </c>
    </row>
    <row r="32" spans="1:11" s="56" customFormat="1" ht="15.75" hidden="1" customHeight="1">
      <c r="A32" s="52">
        <v>21</v>
      </c>
      <c r="B32" s="139" t="s">
        <v>137</v>
      </c>
      <c r="C32" s="140"/>
      <c r="D32" s="141" t="s">
        <v>21</v>
      </c>
      <c r="E32" s="141">
        <v>1</v>
      </c>
      <c r="F32" s="54">
        <v>483736</v>
      </c>
      <c r="G32" s="54">
        <v>386988.80000000005</v>
      </c>
      <c r="H32" s="54">
        <f t="shared" si="0"/>
        <v>870724.8</v>
      </c>
      <c r="I32" s="54">
        <f t="shared" si="1"/>
        <v>483736</v>
      </c>
      <c r="J32" s="54">
        <f t="shared" si="2"/>
        <v>386988.80000000005</v>
      </c>
      <c r="K32" s="55">
        <f t="shared" si="4"/>
        <v>870724.8</v>
      </c>
    </row>
    <row r="33" spans="1:11" s="56" customFormat="1" ht="15" customHeight="1">
      <c r="A33" s="52">
        <v>22</v>
      </c>
      <c r="B33" s="133" t="s">
        <v>158</v>
      </c>
      <c r="C33" s="53"/>
      <c r="D33" s="53" t="s">
        <v>26</v>
      </c>
      <c r="E33" s="53">
        <v>1</v>
      </c>
      <c r="F33" s="54">
        <v>596</v>
      </c>
      <c r="G33" s="54">
        <v>4500</v>
      </c>
      <c r="H33" s="54">
        <f t="shared" si="0"/>
        <v>5096</v>
      </c>
      <c r="I33" s="54">
        <f t="shared" si="1"/>
        <v>596</v>
      </c>
      <c r="J33" s="54">
        <f t="shared" si="2"/>
        <v>4500</v>
      </c>
      <c r="K33" s="55">
        <f t="shared" si="4"/>
        <v>5096</v>
      </c>
    </row>
    <row r="34" spans="1:11" s="56" customFormat="1" ht="15" customHeight="1">
      <c r="A34" s="52">
        <v>23</v>
      </c>
      <c r="B34" s="133" t="s">
        <v>159</v>
      </c>
      <c r="C34" s="53"/>
      <c r="D34" s="53" t="s">
        <v>26</v>
      </c>
      <c r="E34" s="53">
        <v>2</v>
      </c>
      <c r="F34" s="54">
        <v>1147</v>
      </c>
      <c r="G34" s="54">
        <v>4500</v>
      </c>
      <c r="H34" s="54">
        <f t="shared" si="0"/>
        <v>5647</v>
      </c>
      <c r="I34" s="54">
        <f t="shared" si="1"/>
        <v>2294</v>
      </c>
      <c r="J34" s="54">
        <f t="shared" si="2"/>
        <v>9000</v>
      </c>
      <c r="K34" s="55">
        <f t="shared" si="4"/>
        <v>11294</v>
      </c>
    </row>
    <row r="35" spans="1:11" s="56" customFormat="1" ht="27" customHeight="1">
      <c r="A35" s="52">
        <v>24</v>
      </c>
      <c r="B35" s="134" t="s">
        <v>69</v>
      </c>
      <c r="C35" s="53"/>
      <c r="D35" s="53" t="s">
        <v>26</v>
      </c>
      <c r="E35" s="53">
        <v>2</v>
      </c>
      <c r="F35" s="54">
        <v>7818</v>
      </c>
      <c r="G35" s="54">
        <v>4500</v>
      </c>
      <c r="H35" s="54">
        <f t="shared" si="0"/>
        <v>12318</v>
      </c>
      <c r="I35" s="54">
        <f t="shared" si="1"/>
        <v>15636</v>
      </c>
      <c r="J35" s="54">
        <f t="shared" si="2"/>
        <v>9000</v>
      </c>
      <c r="K35" s="55">
        <f t="shared" si="4"/>
        <v>24636</v>
      </c>
    </row>
    <row r="36" spans="1:11" s="56" customFormat="1" ht="17.25" hidden="1" customHeight="1">
      <c r="A36" s="52">
        <v>25</v>
      </c>
      <c r="B36" s="142" t="s">
        <v>176</v>
      </c>
      <c r="C36" s="53"/>
      <c r="D36" s="53" t="s">
        <v>18</v>
      </c>
      <c r="E36" s="53">
        <v>2</v>
      </c>
      <c r="F36" s="54">
        <v>627</v>
      </c>
      <c r="G36" s="54">
        <v>1250</v>
      </c>
      <c r="H36" s="54">
        <f t="shared" si="0"/>
        <v>1877</v>
      </c>
      <c r="I36" s="54">
        <f t="shared" si="1"/>
        <v>1254</v>
      </c>
      <c r="J36" s="54">
        <f t="shared" si="2"/>
        <v>2500</v>
      </c>
      <c r="K36" s="55">
        <f t="shared" ref="K36:K40" si="5">I36+J36</f>
        <v>3754</v>
      </c>
    </row>
    <row r="37" spans="1:11" s="56" customFormat="1" ht="27" hidden="1" customHeight="1">
      <c r="A37" s="52">
        <v>26</v>
      </c>
      <c r="B37" s="143" t="s">
        <v>177</v>
      </c>
      <c r="C37" s="53"/>
      <c r="D37" s="53" t="s">
        <v>18</v>
      </c>
      <c r="E37" s="53">
        <v>2</v>
      </c>
      <c r="F37" s="54">
        <v>1401</v>
      </c>
      <c r="G37" s="54">
        <v>1250</v>
      </c>
      <c r="H37" s="54">
        <f t="shared" si="0"/>
        <v>2651</v>
      </c>
      <c r="I37" s="54">
        <f t="shared" si="1"/>
        <v>2802</v>
      </c>
      <c r="J37" s="54">
        <f t="shared" si="2"/>
        <v>2500</v>
      </c>
      <c r="K37" s="55">
        <f t="shared" si="5"/>
        <v>5302</v>
      </c>
    </row>
    <row r="38" spans="1:11" s="56" customFormat="1" ht="28.5" hidden="1" customHeight="1">
      <c r="A38" s="52">
        <v>27</v>
      </c>
      <c r="B38" s="133" t="s">
        <v>178</v>
      </c>
      <c r="C38" s="53"/>
      <c r="D38" s="53" t="s">
        <v>23</v>
      </c>
      <c r="E38" s="53">
        <v>2</v>
      </c>
      <c r="F38" s="54">
        <v>1387</v>
      </c>
      <c r="G38" s="54">
        <v>1250</v>
      </c>
      <c r="H38" s="54">
        <f t="shared" si="0"/>
        <v>2637</v>
      </c>
      <c r="I38" s="54">
        <f t="shared" si="1"/>
        <v>2774</v>
      </c>
      <c r="J38" s="54">
        <f t="shared" si="2"/>
        <v>2500</v>
      </c>
      <c r="K38" s="55">
        <f t="shared" si="5"/>
        <v>5274</v>
      </c>
    </row>
    <row r="39" spans="1:11" s="56" customFormat="1" ht="16.149999999999999" hidden="1" customHeight="1">
      <c r="A39" s="52">
        <v>28</v>
      </c>
      <c r="B39" s="134" t="s">
        <v>52</v>
      </c>
      <c r="C39" s="53"/>
      <c r="D39" s="53" t="s">
        <v>24</v>
      </c>
      <c r="E39" s="53">
        <v>0.4</v>
      </c>
      <c r="F39" s="54">
        <v>726</v>
      </c>
      <c r="G39" s="54">
        <v>4500</v>
      </c>
      <c r="H39" s="54">
        <f t="shared" si="0"/>
        <v>5226</v>
      </c>
      <c r="I39" s="54">
        <f t="shared" si="1"/>
        <v>290.40000000000003</v>
      </c>
      <c r="J39" s="54">
        <f t="shared" si="2"/>
        <v>1800</v>
      </c>
      <c r="K39" s="55">
        <f t="shared" si="5"/>
        <v>2090.4</v>
      </c>
    </row>
    <row r="40" spans="1:11" s="56" customFormat="1" ht="18.75" hidden="1" customHeight="1">
      <c r="A40" s="52">
        <v>29</v>
      </c>
      <c r="B40" s="134" t="s">
        <v>53</v>
      </c>
      <c r="C40" s="53"/>
      <c r="D40" s="53" t="s">
        <v>24</v>
      </c>
      <c r="E40" s="53">
        <v>0.9</v>
      </c>
      <c r="F40" s="54">
        <v>578</v>
      </c>
      <c r="G40" s="54">
        <v>4500</v>
      </c>
      <c r="H40" s="54">
        <f t="shared" si="0"/>
        <v>5078</v>
      </c>
      <c r="I40" s="54">
        <f t="shared" si="1"/>
        <v>520.20000000000005</v>
      </c>
      <c r="J40" s="54">
        <f t="shared" si="2"/>
        <v>4050</v>
      </c>
      <c r="K40" s="55">
        <f t="shared" si="5"/>
        <v>4570.2</v>
      </c>
    </row>
    <row r="41" spans="1:11" s="56" customFormat="1" ht="17.25" hidden="1" customHeight="1">
      <c r="A41" s="52">
        <v>30</v>
      </c>
      <c r="B41" s="139" t="s">
        <v>136</v>
      </c>
      <c r="C41" s="140"/>
      <c r="D41" s="141" t="s">
        <v>135</v>
      </c>
      <c r="E41" s="141">
        <v>1</v>
      </c>
      <c r="F41" s="54">
        <v>198218</v>
      </c>
      <c r="G41" s="54">
        <v>0</v>
      </c>
      <c r="H41" s="54">
        <f t="shared" si="0"/>
        <v>198218</v>
      </c>
      <c r="I41" s="54">
        <f t="shared" si="1"/>
        <v>198218</v>
      </c>
      <c r="J41" s="54">
        <f t="shared" si="2"/>
        <v>0</v>
      </c>
      <c r="K41" s="55">
        <f>I41+J41</f>
        <v>198218</v>
      </c>
    </row>
    <row r="42" spans="1:11" s="56" customFormat="1" ht="17.25" hidden="1" customHeight="1">
      <c r="A42" s="52">
        <v>31</v>
      </c>
      <c r="B42" s="144" t="s">
        <v>92</v>
      </c>
      <c r="C42" s="53"/>
      <c r="D42" s="53"/>
      <c r="E42" s="53"/>
      <c r="F42" s="54"/>
      <c r="G42" s="54"/>
      <c r="H42" s="54"/>
      <c r="I42" s="54"/>
      <c r="J42" s="54"/>
      <c r="K42" s="55"/>
    </row>
    <row r="43" spans="1:11" s="56" customFormat="1" ht="17.25" hidden="1" customHeight="1">
      <c r="A43" s="52">
        <v>32</v>
      </c>
      <c r="B43" s="133" t="s">
        <v>93</v>
      </c>
      <c r="C43" s="53"/>
      <c r="D43" s="53" t="s">
        <v>18</v>
      </c>
      <c r="E43" s="53">
        <v>1</v>
      </c>
      <c r="F43" s="54">
        <v>5245</v>
      </c>
      <c r="G43" s="54">
        <v>4985</v>
      </c>
      <c r="H43" s="54">
        <f t="shared" ref="H43" si="6">F43+G43</f>
        <v>10230</v>
      </c>
      <c r="I43" s="54">
        <f t="shared" ref="I43" si="7">F43*E43</f>
        <v>5245</v>
      </c>
      <c r="J43" s="54">
        <f t="shared" ref="J43" si="8">G43*E43</f>
        <v>4985</v>
      </c>
      <c r="K43" s="55">
        <f t="shared" ref="K43" si="9">I43+J43</f>
        <v>10230</v>
      </c>
    </row>
    <row r="44" spans="1:11" s="56" customFormat="1" ht="17.25" customHeight="1">
      <c r="A44" s="52">
        <v>33</v>
      </c>
      <c r="B44" s="133" t="s">
        <v>91</v>
      </c>
      <c r="C44" s="53"/>
      <c r="D44" s="53" t="s">
        <v>26</v>
      </c>
      <c r="E44" s="53">
        <v>5</v>
      </c>
      <c r="F44" s="54">
        <v>505</v>
      </c>
      <c r="G44" s="54">
        <v>1400</v>
      </c>
      <c r="H44" s="54">
        <f t="shared" si="0"/>
        <v>1905</v>
      </c>
      <c r="I44" s="54">
        <f t="shared" si="1"/>
        <v>2525</v>
      </c>
      <c r="J44" s="54">
        <f t="shared" si="2"/>
        <v>7000</v>
      </c>
      <c r="K44" s="55">
        <f t="shared" ref="K44:K45" si="10">I44+J44</f>
        <v>9525</v>
      </c>
    </row>
    <row r="45" spans="1:11" s="56" customFormat="1" ht="12.75" hidden="1" customHeight="1">
      <c r="A45" s="52">
        <v>34</v>
      </c>
      <c r="B45" s="139" t="s">
        <v>143</v>
      </c>
      <c r="C45" s="153"/>
      <c r="D45" s="141" t="s">
        <v>27</v>
      </c>
      <c r="E45" s="141">
        <v>1</v>
      </c>
      <c r="F45" s="54">
        <v>2525</v>
      </c>
      <c r="G45" s="54">
        <v>2525</v>
      </c>
      <c r="H45" s="54">
        <f t="shared" si="0"/>
        <v>5050</v>
      </c>
      <c r="I45" s="54">
        <f t="shared" si="1"/>
        <v>2525</v>
      </c>
      <c r="J45" s="54">
        <f t="shared" si="2"/>
        <v>2525</v>
      </c>
      <c r="K45" s="55">
        <f t="shared" si="10"/>
        <v>5050</v>
      </c>
    </row>
    <row r="46" spans="1:11" s="56" customFormat="1" ht="17.25" hidden="1" customHeight="1">
      <c r="A46" s="52">
        <v>35</v>
      </c>
      <c r="B46" s="139" t="s">
        <v>136</v>
      </c>
      <c r="C46" s="140"/>
      <c r="D46" s="141" t="s">
        <v>135</v>
      </c>
      <c r="E46" s="141">
        <v>1</v>
      </c>
      <c r="F46" s="54">
        <v>395752</v>
      </c>
      <c r="G46" s="54">
        <v>0</v>
      </c>
      <c r="H46" s="54">
        <f t="shared" si="0"/>
        <v>395752</v>
      </c>
      <c r="I46" s="54">
        <f t="shared" si="1"/>
        <v>395752</v>
      </c>
      <c r="J46" s="54">
        <f t="shared" si="2"/>
        <v>0</v>
      </c>
      <c r="K46" s="55">
        <f>I46+J46</f>
        <v>395752</v>
      </c>
    </row>
    <row r="47" spans="1:11" s="56" customFormat="1" ht="17.25" hidden="1" customHeight="1">
      <c r="A47" s="52">
        <v>36</v>
      </c>
      <c r="B47" s="143"/>
      <c r="C47" s="53"/>
      <c r="D47" s="53"/>
      <c r="E47" s="53"/>
      <c r="F47" s="54"/>
      <c r="G47" s="54"/>
      <c r="H47" s="54"/>
      <c r="I47" s="54"/>
      <c r="J47" s="54"/>
      <c r="K47" s="55"/>
    </row>
    <row r="48" spans="1:11" s="57" customFormat="1" ht="16.149999999999999" hidden="1" customHeight="1">
      <c r="A48" s="52">
        <v>37</v>
      </c>
      <c r="B48" s="145" t="s">
        <v>312</v>
      </c>
      <c r="C48" s="146"/>
      <c r="D48" s="146" t="s">
        <v>21</v>
      </c>
      <c r="E48" s="146">
        <v>1</v>
      </c>
      <c r="F48" s="54">
        <v>0</v>
      </c>
      <c r="G48" s="147">
        <v>170100</v>
      </c>
      <c r="H48" s="54">
        <f t="shared" ref="H48:H49" si="11">F48+G48</f>
        <v>170100</v>
      </c>
      <c r="I48" s="54">
        <f t="shared" ref="I48:I49" si="12">F48*E48</f>
        <v>0</v>
      </c>
      <c r="J48" s="54">
        <f t="shared" ref="J48:J49" si="13">G48*E48</f>
        <v>170100</v>
      </c>
      <c r="K48" s="55">
        <f t="shared" ref="K48:K49" si="14">I48+J48</f>
        <v>170100</v>
      </c>
    </row>
    <row r="49" spans="1:11" s="57" customFormat="1" ht="16.149999999999999" hidden="1" customHeight="1">
      <c r="A49" s="52">
        <v>38</v>
      </c>
      <c r="B49" s="145" t="s">
        <v>22</v>
      </c>
      <c r="C49" s="146"/>
      <c r="D49" s="146" t="s">
        <v>21</v>
      </c>
      <c r="E49" s="146">
        <v>1</v>
      </c>
      <c r="F49" s="54">
        <v>0</v>
      </c>
      <c r="G49" s="147">
        <v>315900</v>
      </c>
      <c r="H49" s="54">
        <f t="shared" si="11"/>
        <v>315900</v>
      </c>
      <c r="I49" s="54">
        <f t="shared" si="12"/>
        <v>0</v>
      </c>
      <c r="J49" s="54">
        <f t="shared" si="13"/>
        <v>315900</v>
      </c>
      <c r="K49" s="55">
        <f t="shared" si="14"/>
        <v>315900</v>
      </c>
    </row>
    <row r="50" spans="1:11" s="56" customFormat="1" ht="13.5" thickBot="1">
      <c r="A50" s="103"/>
      <c r="B50" s="104"/>
      <c r="C50" s="105"/>
      <c r="D50" s="106"/>
      <c r="E50" s="107"/>
      <c r="F50" s="108"/>
      <c r="G50" s="108"/>
      <c r="H50" s="109"/>
      <c r="I50" s="110"/>
      <c r="J50" s="110"/>
      <c r="K50" s="111"/>
    </row>
    <row r="51" spans="1:11" ht="14.25" thickTop="1" thickBot="1">
      <c r="A51" s="42"/>
      <c r="B51" s="43" t="s">
        <v>20</v>
      </c>
      <c r="C51" s="44"/>
      <c r="D51" s="45"/>
      <c r="E51" s="46"/>
      <c r="F51" s="47"/>
      <c r="G51" s="47"/>
      <c r="H51" s="48"/>
      <c r="I51" s="49">
        <f>SUM(I11:I50)</f>
        <v>6399426.6000000006</v>
      </c>
      <c r="J51" s="49">
        <f>SUM(J11:J50)</f>
        <v>3451804.3499999996</v>
      </c>
      <c r="K51" s="50">
        <f>SUM(K11:K50)</f>
        <v>9851230.9499999993</v>
      </c>
    </row>
  </sheetData>
  <autoFilter ref="A7:K49">
    <filterColumn colId="1">
      <filters>
        <filter val="Труба бесшовная горячедеформированная 76х3,0_x000a_из коррозионно-стойкой высоколегированной стали марки 03Х17Н14М3"/>
        <filter val="Труба бесшовная горячедеформированная 89х4,0_x000a_из коррозионно-стойкой высоколегированной стали марки 03Х17Н14М3"/>
        <filter val="Труба полиэтиленовая напорная ПЭ100 SDR11 Ø315х28,6"/>
        <filter val="Труба ППР раструбная DN110 мм S16"/>
        <filter val="Труба стальная электросварная Ø108х4,0"/>
        <filter val="Труба стальная электросварная Ø57х3,0"/>
      </filters>
    </filterColumn>
  </autoFilter>
  <mergeCells count="2">
    <mergeCell ref="A4:K4"/>
    <mergeCell ref="A5:K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92D050"/>
  </sheetPr>
  <dimension ref="A1:K49"/>
  <sheetViews>
    <sheetView topLeftCell="A4" zoomScale="80" zoomScaleNormal="80" workbookViewId="0">
      <selection activeCell="P46" sqref="P46"/>
    </sheetView>
  </sheetViews>
  <sheetFormatPr defaultColWidth="9.140625" defaultRowHeight="12.75"/>
  <cols>
    <col min="1" max="1" width="4.140625" style="32" customWidth="1"/>
    <col min="2" max="2" width="50.28515625" customWidth="1"/>
    <col min="3" max="3" width="14" style="51" customWidth="1"/>
    <col min="4" max="4" width="7.7109375" customWidth="1"/>
    <col min="5" max="5" width="7.140625" customWidth="1"/>
    <col min="6" max="6" width="11.7109375" customWidth="1"/>
    <col min="7" max="7" width="9.42578125" customWidth="1"/>
    <col min="8" max="8" width="11.85546875" customWidth="1"/>
    <col min="9" max="9" width="11.7109375" customWidth="1"/>
    <col min="10" max="10" width="11" customWidth="1"/>
    <col min="11" max="11" width="11.7109375" customWidth="1"/>
  </cols>
  <sheetData>
    <row r="1" spans="1:11" s="56" customFormat="1" ht="20.25">
      <c r="A1" s="65" t="s">
        <v>150</v>
      </c>
      <c r="B1" s="60"/>
      <c r="C1" s="60"/>
      <c r="D1" s="60"/>
      <c r="E1" s="60"/>
      <c r="F1" s="60"/>
      <c r="G1" s="60"/>
      <c r="H1" s="60"/>
      <c r="I1" s="66"/>
      <c r="J1" s="60"/>
      <c r="K1" s="60"/>
    </row>
    <row r="2" spans="1:11" s="56" customFormat="1" ht="15.75">
      <c r="A2" s="67"/>
      <c r="B2" s="68"/>
      <c r="C2" s="60"/>
      <c r="D2" s="60"/>
      <c r="E2" s="60"/>
      <c r="F2" s="60"/>
      <c r="G2" s="60"/>
      <c r="H2" s="60"/>
      <c r="I2" s="66"/>
      <c r="J2" s="60"/>
      <c r="K2" s="60"/>
    </row>
    <row r="3" spans="1:11" s="57" customFormat="1" ht="19.5" collapsed="1">
      <c r="A3" s="69" t="s">
        <v>19</v>
      </c>
      <c r="B3" s="69"/>
      <c r="C3" s="69"/>
      <c r="D3" s="70"/>
      <c r="E3" s="70"/>
      <c r="F3" s="70"/>
      <c r="G3" s="70"/>
      <c r="H3" s="70"/>
      <c r="I3" s="71"/>
      <c r="J3" s="70"/>
      <c r="K3" s="70"/>
    </row>
    <row r="4" spans="1:11" s="72" customFormat="1" ht="30" customHeight="1">
      <c r="A4" s="178" t="s">
        <v>167</v>
      </c>
      <c r="B4" s="179"/>
      <c r="C4" s="179"/>
      <c r="D4" s="179"/>
      <c r="E4" s="179"/>
      <c r="F4" s="179"/>
      <c r="G4" s="179"/>
      <c r="H4" s="179"/>
      <c r="I4" s="179"/>
      <c r="J4" s="179"/>
      <c r="K4" s="179"/>
    </row>
    <row r="5" spans="1:11" s="72" customFormat="1" ht="48" customHeight="1">
      <c r="A5" s="180" t="s">
        <v>151</v>
      </c>
      <c r="B5" s="181"/>
      <c r="C5" s="181"/>
      <c r="D5" s="181"/>
      <c r="E5" s="181"/>
      <c r="F5" s="181"/>
      <c r="G5" s="181"/>
      <c r="H5" s="181"/>
      <c r="I5" s="181"/>
      <c r="J5" s="181"/>
      <c r="K5" s="181"/>
    </row>
    <row r="6" spans="1:11" s="57" customFormat="1" ht="16.5" thickBot="1">
      <c r="A6" s="73"/>
      <c r="B6" s="70"/>
      <c r="C6" s="74"/>
      <c r="D6" s="70"/>
      <c r="E6" s="70"/>
      <c r="F6" s="70"/>
      <c r="G6" s="70"/>
      <c r="H6" s="70"/>
      <c r="I6" s="71"/>
      <c r="J6" s="70"/>
      <c r="K6" s="70"/>
    </row>
    <row r="7" spans="1:11" s="56" customFormat="1" ht="13.5">
      <c r="A7" s="75" t="s">
        <v>0</v>
      </c>
      <c r="B7" s="76" t="s">
        <v>0</v>
      </c>
      <c r="C7" s="76"/>
      <c r="D7" s="77"/>
      <c r="E7" s="77"/>
      <c r="F7" s="78" t="s">
        <v>1</v>
      </c>
      <c r="G7" s="79"/>
      <c r="H7" s="79"/>
      <c r="I7" s="80" t="s">
        <v>2</v>
      </c>
      <c r="J7" s="79"/>
      <c r="K7" s="81" t="s">
        <v>3</v>
      </c>
    </row>
    <row r="8" spans="1:11" s="56" customFormat="1" ht="13.5" hidden="1">
      <c r="A8" s="82" t="s">
        <v>4</v>
      </c>
      <c r="B8" s="83" t="s">
        <v>0</v>
      </c>
      <c r="C8" s="84"/>
      <c r="D8" s="85" t="s">
        <v>5</v>
      </c>
      <c r="E8" s="85" t="s">
        <v>6</v>
      </c>
      <c r="F8" s="86" t="s">
        <v>7</v>
      </c>
      <c r="G8" s="87" t="s">
        <v>8</v>
      </c>
      <c r="H8" s="86" t="s">
        <v>9</v>
      </c>
      <c r="I8" s="86" t="s">
        <v>7</v>
      </c>
      <c r="J8" s="87" t="s">
        <v>8</v>
      </c>
      <c r="K8" s="88"/>
    </row>
    <row r="9" spans="1:11" s="56" customFormat="1" ht="13.5" hidden="1">
      <c r="A9" s="89" t="s">
        <v>10</v>
      </c>
      <c r="B9" s="90" t="s">
        <v>11</v>
      </c>
      <c r="C9" s="90"/>
      <c r="D9" s="85" t="s">
        <v>12</v>
      </c>
      <c r="E9" s="85" t="s">
        <v>13</v>
      </c>
      <c r="F9" s="91"/>
      <c r="G9" s="91"/>
      <c r="H9" s="92" t="s">
        <v>14</v>
      </c>
      <c r="I9" s="92" t="s">
        <v>15</v>
      </c>
      <c r="J9" s="93" t="s">
        <v>16</v>
      </c>
      <c r="K9" s="94" t="s">
        <v>17</v>
      </c>
    </row>
    <row r="10" spans="1:11" s="56" customFormat="1" hidden="1">
      <c r="A10" s="95">
        <v>1</v>
      </c>
      <c r="B10" s="96">
        <v>2</v>
      </c>
      <c r="C10" s="96"/>
      <c r="D10" s="97">
        <v>3</v>
      </c>
      <c r="E10" s="97">
        <v>4</v>
      </c>
      <c r="F10" s="97">
        <v>5</v>
      </c>
      <c r="G10" s="97">
        <v>6</v>
      </c>
      <c r="H10" s="97">
        <v>7</v>
      </c>
      <c r="I10" s="97">
        <v>8</v>
      </c>
      <c r="J10" s="97">
        <v>9</v>
      </c>
      <c r="K10" s="98">
        <v>10</v>
      </c>
    </row>
    <row r="11" spans="1:11" s="56" customFormat="1" ht="15" hidden="1" customHeight="1">
      <c r="A11" s="52"/>
      <c r="B11" s="58" t="s">
        <v>54</v>
      </c>
      <c r="C11" s="53"/>
      <c r="D11" s="53"/>
      <c r="E11" s="53"/>
      <c r="F11" s="54"/>
      <c r="G11" s="54"/>
      <c r="H11" s="54"/>
      <c r="I11" s="54"/>
      <c r="J11" s="54"/>
      <c r="K11" s="55"/>
    </row>
    <row r="12" spans="1:11" s="56" customFormat="1" ht="42.75" hidden="1" customHeight="1">
      <c r="A12" s="52">
        <v>1</v>
      </c>
      <c r="B12" s="133" t="s">
        <v>55</v>
      </c>
      <c r="C12" s="53" t="s">
        <v>147</v>
      </c>
      <c r="D12" s="53" t="s">
        <v>23</v>
      </c>
      <c r="E12" s="53">
        <v>23</v>
      </c>
      <c r="F12" s="54">
        <v>16104</v>
      </c>
      <c r="G12" s="54">
        <v>8535.1200000000008</v>
      </c>
      <c r="H12" s="54">
        <f t="shared" ref="H12:H38" si="0">F12+G12</f>
        <v>24639.120000000003</v>
      </c>
      <c r="I12" s="54">
        <f t="shared" ref="I12:I38" si="1">F12*E12</f>
        <v>370392</v>
      </c>
      <c r="J12" s="54">
        <f t="shared" ref="J12:J38" si="2">G12*E12</f>
        <v>196307.76</v>
      </c>
      <c r="K12" s="55">
        <f t="shared" ref="K12:K45" si="3">I12+J12</f>
        <v>566699.76</v>
      </c>
    </row>
    <row r="13" spans="1:11" s="56" customFormat="1" ht="45.75" hidden="1" customHeight="1">
      <c r="A13" s="52">
        <v>2</v>
      </c>
      <c r="B13" s="133" t="s">
        <v>168</v>
      </c>
      <c r="C13" s="53"/>
      <c r="D13" s="53" t="s">
        <v>23</v>
      </c>
      <c r="E13" s="53">
        <v>8</v>
      </c>
      <c r="F13" s="54">
        <v>17610</v>
      </c>
      <c r="G13" s="54">
        <v>9333.3000000000011</v>
      </c>
      <c r="H13" s="54">
        <f t="shared" si="0"/>
        <v>26943.300000000003</v>
      </c>
      <c r="I13" s="54">
        <f t="shared" si="1"/>
        <v>140880</v>
      </c>
      <c r="J13" s="54">
        <f t="shared" si="2"/>
        <v>74666.400000000009</v>
      </c>
      <c r="K13" s="55">
        <f t="shared" si="3"/>
        <v>215546.40000000002</v>
      </c>
    </row>
    <row r="14" spans="1:11" s="56" customFormat="1" ht="64.5" hidden="1" customHeight="1">
      <c r="A14" s="52">
        <v>3</v>
      </c>
      <c r="B14" s="134" t="s">
        <v>132</v>
      </c>
      <c r="C14" s="53" t="s">
        <v>131</v>
      </c>
      <c r="D14" s="53" t="s">
        <v>23</v>
      </c>
      <c r="E14" s="53">
        <v>1</v>
      </c>
      <c r="F14" s="54">
        <v>153816</v>
      </c>
      <c r="G14" s="54">
        <v>35377.68</v>
      </c>
      <c r="H14" s="54">
        <f t="shared" si="0"/>
        <v>189193.68</v>
      </c>
      <c r="I14" s="54">
        <f t="shared" si="1"/>
        <v>153816</v>
      </c>
      <c r="J14" s="54">
        <f t="shared" si="2"/>
        <v>35377.68</v>
      </c>
      <c r="K14" s="55">
        <f t="shared" si="3"/>
        <v>189193.68</v>
      </c>
    </row>
    <row r="15" spans="1:11" s="56" customFormat="1" ht="64.5" hidden="1" customHeight="1">
      <c r="A15" s="52">
        <v>4</v>
      </c>
      <c r="B15" s="134" t="s">
        <v>323</v>
      </c>
      <c r="C15" s="53" t="s">
        <v>131</v>
      </c>
      <c r="D15" s="53" t="s">
        <v>23</v>
      </c>
      <c r="E15" s="53">
        <v>2</v>
      </c>
      <c r="F15" s="54">
        <v>158666</v>
      </c>
      <c r="G15" s="54">
        <v>36493.18</v>
      </c>
      <c r="H15" s="54">
        <f t="shared" si="0"/>
        <v>195159.18</v>
      </c>
      <c r="I15" s="54">
        <f t="shared" si="1"/>
        <v>317332</v>
      </c>
      <c r="J15" s="54">
        <f t="shared" si="2"/>
        <v>72986.36</v>
      </c>
      <c r="K15" s="55">
        <f t="shared" si="3"/>
        <v>390318.36</v>
      </c>
    </row>
    <row r="16" spans="1:11" s="56" customFormat="1" ht="31.15" hidden="1" customHeight="1">
      <c r="A16" s="52">
        <v>5</v>
      </c>
      <c r="B16" s="133" t="s">
        <v>127</v>
      </c>
      <c r="C16" s="53" t="s">
        <v>133</v>
      </c>
      <c r="D16" s="53" t="s">
        <v>18</v>
      </c>
      <c r="E16" s="53">
        <v>1</v>
      </c>
      <c r="F16" s="54">
        <v>106097</v>
      </c>
      <c r="G16" s="54">
        <v>24402.31</v>
      </c>
      <c r="H16" s="54">
        <f t="shared" si="0"/>
        <v>130499.31</v>
      </c>
      <c r="I16" s="54">
        <f t="shared" si="1"/>
        <v>106097</v>
      </c>
      <c r="J16" s="54">
        <f t="shared" si="2"/>
        <v>24402.31</v>
      </c>
      <c r="K16" s="55">
        <f t="shared" si="3"/>
        <v>130499.31</v>
      </c>
    </row>
    <row r="17" spans="1:11" s="56" customFormat="1" ht="31.15" hidden="1" customHeight="1">
      <c r="A17" s="52">
        <v>6</v>
      </c>
      <c r="B17" s="133" t="s">
        <v>169</v>
      </c>
      <c r="C17" s="53"/>
      <c r="D17" s="53" t="s">
        <v>18</v>
      </c>
      <c r="E17" s="53">
        <v>2</v>
      </c>
      <c r="F17" s="54">
        <v>126150</v>
      </c>
      <c r="G17" s="54">
        <v>29014.5</v>
      </c>
      <c r="H17" s="54">
        <f t="shared" si="0"/>
        <v>155164.5</v>
      </c>
      <c r="I17" s="54">
        <f t="shared" si="1"/>
        <v>252300</v>
      </c>
      <c r="J17" s="54">
        <f t="shared" si="2"/>
        <v>58029</v>
      </c>
      <c r="K17" s="55">
        <f t="shared" si="3"/>
        <v>310329</v>
      </c>
    </row>
    <row r="18" spans="1:11" s="57" customFormat="1" ht="26.45" hidden="1" customHeight="1">
      <c r="A18" s="52">
        <v>7</v>
      </c>
      <c r="B18" s="135" t="s">
        <v>170</v>
      </c>
      <c r="C18" s="136"/>
      <c r="D18" s="136" t="s">
        <v>23</v>
      </c>
      <c r="E18" s="136">
        <v>2</v>
      </c>
      <c r="F18" s="54">
        <v>19335</v>
      </c>
      <c r="G18" s="54">
        <v>8711</v>
      </c>
      <c r="H18" s="54">
        <f t="shared" si="0"/>
        <v>28046</v>
      </c>
      <c r="I18" s="54">
        <f t="shared" si="1"/>
        <v>38670</v>
      </c>
      <c r="J18" s="54">
        <f t="shared" si="2"/>
        <v>17422</v>
      </c>
      <c r="K18" s="55">
        <f t="shared" si="3"/>
        <v>56092</v>
      </c>
    </row>
    <row r="19" spans="1:11" s="57" customFormat="1" ht="16.5" hidden="1" customHeight="1">
      <c r="A19" s="52">
        <v>8</v>
      </c>
      <c r="B19" s="135" t="s">
        <v>155</v>
      </c>
      <c r="C19" s="136"/>
      <c r="D19" s="136" t="s">
        <v>23</v>
      </c>
      <c r="E19" s="136">
        <v>2</v>
      </c>
      <c r="F19" s="54">
        <v>5702</v>
      </c>
      <c r="G19" s="54">
        <v>2250</v>
      </c>
      <c r="H19" s="54">
        <f t="shared" si="0"/>
        <v>7952</v>
      </c>
      <c r="I19" s="54">
        <f t="shared" si="1"/>
        <v>11404</v>
      </c>
      <c r="J19" s="54">
        <f t="shared" si="2"/>
        <v>4500</v>
      </c>
      <c r="K19" s="55">
        <f t="shared" si="3"/>
        <v>15904</v>
      </c>
    </row>
    <row r="20" spans="1:11" s="56" customFormat="1" ht="16.149999999999999" hidden="1" customHeight="1">
      <c r="A20" s="52">
        <v>9</v>
      </c>
      <c r="B20" s="133" t="s">
        <v>56</v>
      </c>
      <c r="C20" s="53"/>
      <c r="D20" s="53" t="s">
        <v>28</v>
      </c>
      <c r="E20" s="53">
        <v>16</v>
      </c>
      <c r="F20" s="54"/>
      <c r="G20" s="54"/>
      <c r="H20" s="54"/>
      <c r="I20" s="54"/>
      <c r="J20" s="54"/>
      <c r="K20" s="55"/>
    </row>
    <row r="21" spans="1:11" s="56" customFormat="1" ht="16.149999999999999" hidden="1" customHeight="1">
      <c r="A21" s="52">
        <v>10</v>
      </c>
      <c r="B21" s="133" t="s">
        <v>57</v>
      </c>
      <c r="C21" s="53"/>
      <c r="D21" s="53" t="s">
        <v>18</v>
      </c>
      <c r="E21" s="53">
        <v>16</v>
      </c>
      <c r="F21" s="54">
        <v>6914</v>
      </c>
      <c r="G21" s="54">
        <v>2973.02</v>
      </c>
      <c r="H21" s="54">
        <f t="shared" si="0"/>
        <v>9887.02</v>
      </c>
      <c r="I21" s="54">
        <f t="shared" si="1"/>
        <v>110624</v>
      </c>
      <c r="J21" s="54">
        <f t="shared" si="2"/>
        <v>47568.32</v>
      </c>
      <c r="K21" s="55">
        <f t="shared" si="3"/>
        <v>158192.32000000001</v>
      </c>
    </row>
    <row r="22" spans="1:11" s="56" customFormat="1" ht="16.149999999999999" hidden="1" customHeight="1">
      <c r="A22" s="52">
        <v>11</v>
      </c>
      <c r="B22" s="133" t="s">
        <v>58</v>
      </c>
      <c r="C22" s="53"/>
      <c r="D22" s="53" t="s">
        <v>23</v>
      </c>
      <c r="E22" s="53">
        <v>16</v>
      </c>
      <c r="F22" s="54">
        <v>322</v>
      </c>
      <c r="G22" s="54">
        <v>450</v>
      </c>
      <c r="H22" s="54">
        <f t="shared" si="0"/>
        <v>772</v>
      </c>
      <c r="I22" s="54">
        <f t="shared" si="1"/>
        <v>5152</v>
      </c>
      <c r="J22" s="54">
        <f t="shared" si="2"/>
        <v>7200</v>
      </c>
      <c r="K22" s="55">
        <f t="shared" si="3"/>
        <v>12352</v>
      </c>
    </row>
    <row r="23" spans="1:11" s="56" customFormat="1" ht="16.149999999999999" hidden="1" customHeight="1">
      <c r="A23" s="52">
        <v>12</v>
      </c>
      <c r="B23" s="137" t="s">
        <v>59</v>
      </c>
      <c r="C23" s="53"/>
      <c r="D23" s="53" t="s">
        <v>23</v>
      </c>
      <c r="E23" s="53">
        <v>32</v>
      </c>
      <c r="F23" s="54">
        <v>0</v>
      </c>
      <c r="G23" s="54"/>
      <c r="H23" s="54">
        <f t="shared" si="0"/>
        <v>0</v>
      </c>
      <c r="I23" s="54">
        <f t="shared" si="1"/>
        <v>0</v>
      </c>
      <c r="J23" s="54">
        <f t="shared" si="2"/>
        <v>0</v>
      </c>
      <c r="K23" s="55">
        <f t="shared" si="3"/>
        <v>0</v>
      </c>
    </row>
    <row r="24" spans="1:11" s="56" customFormat="1" ht="28.9" hidden="1" customHeight="1">
      <c r="A24" s="52">
        <v>13</v>
      </c>
      <c r="B24" s="138" t="s">
        <v>134</v>
      </c>
      <c r="C24" s="53"/>
      <c r="D24" s="53" t="s">
        <v>23</v>
      </c>
      <c r="E24" s="53">
        <v>16</v>
      </c>
      <c r="F24" s="54">
        <v>7015</v>
      </c>
      <c r="G24" s="54">
        <v>2455</v>
      </c>
      <c r="H24" s="54">
        <f t="shared" si="0"/>
        <v>9470</v>
      </c>
      <c r="I24" s="54">
        <f t="shared" si="1"/>
        <v>112240</v>
      </c>
      <c r="J24" s="54">
        <f t="shared" si="2"/>
        <v>39280</v>
      </c>
      <c r="K24" s="55">
        <f t="shared" si="3"/>
        <v>151520</v>
      </c>
    </row>
    <row r="25" spans="1:11" s="56" customFormat="1" ht="28.5" hidden="1" customHeight="1">
      <c r="A25" s="52">
        <v>14</v>
      </c>
      <c r="B25" s="133" t="s">
        <v>60</v>
      </c>
      <c r="C25" s="53"/>
      <c r="D25" s="53" t="s">
        <v>23</v>
      </c>
      <c r="E25" s="53">
        <v>16</v>
      </c>
      <c r="F25" s="54">
        <v>10287</v>
      </c>
      <c r="G25" s="54">
        <v>4423</v>
      </c>
      <c r="H25" s="54">
        <f t="shared" si="0"/>
        <v>14710</v>
      </c>
      <c r="I25" s="54">
        <f t="shared" si="1"/>
        <v>164592</v>
      </c>
      <c r="J25" s="54">
        <f t="shared" si="2"/>
        <v>70768</v>
      </c>
      <c r="K25" s="55">
        <f t="shared" si="3"/>
        <v>235360</v>
      </c>
    </row>
    <row r="26" spans="1:11" s="56" customFormat="1" ht="27.6" hidden="1" customHeight="1">
      <c r="A26" s="52">
        <v>15</v>
      </c>
      <c r="B26" s="133" t="s">
        <v>61</v>
      </c>
      <c r="C26" s="53"/>
      <c r="D26" s="53" t="s">
        <v>23</v>
      </c>
      <c r="E26" s="53">
        <v>32</v>
      </c>
      <c r="F26" s="54">
        <v>1526</v>
      </c>
      <c r="G26" s="54">
        <v>600</v>
      </c>
      <c r="H26" s="54">
        <f t="shared" si="0"/>
        <v>2126</v>
      </c>
      <c r="I26" s="54">
        <f t="shared" si="1"/>
        <v>48832</v>
      </c>
      <c r="J26" s="54">
        <f t="shared" si="2"/>
        <v>19200</v>
      </c>
      <c r="K26" s="55">
        <f t="shared" si="3"/>
        <v>68032</v>
      </c>
    </row>
    <row r="27" spans="1:11" s="56" customFormat="1" ht="15" hidden="1" customHeight="1">
      <c r="A27" s="52">
        <v>16</v>
      </c>
      <c r="B27" s="134" t="s">
        <v>66</v>
      </c>
      <c r="C27" s="53"/>
      <c r="D27" s="136" t="s">
        <v>21</v>
      </c>
      <c r="E27" s="136">
        <v>1</v>
      </c>
      <c r="F27" s="54">
        <v>67500</v>
      </c>
      <c r="G27" s="54">
        <v>23625</v>
      </c>
      <c r="H27" s="54">
        <f t="shared" si="0"/>
        <v>91125</v>
      </c>
      <c r="I27" s="54">
        <f t="shared" si="1"/>
        <v>67500</v>
      </c>
      <c r="J27" s="54">
        <f t="shared" si="2"/>
        <v>23625</v>
      </c>
      <c r="K27" s="55">
        <f t="shared" si="3"/>
        <v>91125</v>
      </c>
    </row>
    <row r="28" spans="1:11" s="56" customFormat="1" ht="55.15" hidden="1" customHeight="1">
      <c r="A28" s="52">
        <v>17</v>
      </c>
      <c r="B28" s="134" t="s">
        <v>67</v>
      </c>
      <c r="C28" s="53"/>
      <c r="D28" s="53" t="s">
        <v>28</v>
      </c>
      <c r="E28" s="53">
        <v>5</v>
      </c>
      <c r="F28" s="54">
        <v>1724</v>
      </c>
      <c r="G28" s="54">
        <v>1450</v>
      </c>
      <c r="H28" s="54">
        <f t="shared" si="0"/>
        <v>3174</v>
      </c>
      <c r="I28" s="54">
        <f t="shared" si="1"/>
        <v>8620</v>
      </c>
      <c r="J28" s="54">
        <f t="shared" si="2"/>
        <v>7250</v>
      </c>
      <c r="K28" s="55">
        <f t="shared" si="3"/>
        <v>15870</v>
      </c>
    </row>
    <row r="29" spans="1:11" s="155" customFormat="1" ht="15.75" hidden="1" customHeight="1">
      <c r="A29" s="52">
        <v>18</v>
      </c>
      <c r="B29" s="134" t="s">
        <v>163</v>
      </c>
      <c r="C29" s="53"/>
      <c r="D29" s="53" t="s">
        <v>23</v>
      </c>
      <c r="E29" s="53">
        <v>14</v>
      </c>
      <c r="F29" s="54">
        <v>1117</v>
      </c>
      <c r="G29" s="54">
        <v>1250</v>
      </c>
      <c r="H29" s="54">
        <f t="shared" si="0"/>
        <v>2367</v>
      </c>
      <c r="I29" s="54">
        <f t="shared" si="1"/>
        <v>15638</v>
      </c>
      <c r="J29" s="54">
        <f t="shared" si="2"/>
        <v>17500</v>
      </c>
      <c r="K29" s="55">
        <f t="shared" si="3"/>
        <v>33138</v>
      </c>
    </row>
    <row r="30" spans="1:11" s="56" customFormat="1" ht="41.45" customHeight="1">
      <c r="A30" s="52">
        <v>19</v>
      </c>
      <c r="B30" s="133" t="s">
        <v>122</v>
      </c>
      <c r="C30" s="53"/>
      <c r="D30" s="53" t="s">
        <v>26</v>
      </c>
      <c r="E30" s="53">
        <v>250</v>
      </c>
      <c r="F30" s="54">
        <v>9326</v>
      </c>
      <c r="G30" s="54">
        <v>5197</v>
      </c>
      <c r="H30" s="54">
        <f t="shared" si="0"/>
        <v>14523</v>
      </c>
      <c r="I30" s="54">
        <f t="shared" si="1"/>
        <v>2331500</v>
      </c>
      <c r="J30" s="54">
        <f t="shared" si="2"/>
        <v>1299250</v>
      </c>
      <c r="K30" s="55">
        <f t="shared" si="3"/>
        <v>3630750</v>
      </c>
    </row>
    <row r="31" spans="1:11" s="56" customFormat="1" ht="41.45" customHeight="1">
      <c r="A31" s="52">
        <v>20</v>
      </c>
      <c r="B31" s="133" t="s">
        <v>171</v>
      </c>
      <c r="C31" s="53"/>
      <c r="D31" s="53" t="s">
        <v>26</v>
      </c>
      <c r="E31" s="53">
        <v>130</v>
      </c>
      <c r="F31" s="54">
        <v>16113</v>
      </c>
      <c r="G31" s="54">
        <v>8251</v>
      </c>
      <c r="H31" s="54">
        <f t="shared" si="0"/>
        <v>24364</v>
      </c>
      <c r="I31" s="54">
        <f t="shared" si="1"/>
        <v>2094690</v>
      </c>
      <c r="J31" s="54">
        <f t="shared" si="2"/>
        <v>1072630</v>
      </c>
      <c r="K31" s="55">
        <f t="shared" si="3"/>
        <v>3167320</v>
      </c>
    </row>
    <row r="32" spans="1:11" s="56" customFormat="1" ht="15.75" hidden="1" customHeight="1">
      <c r="A32" s="52">
        <v>21</v>
      </c>
      <c r="B32" s="139" t="s">
        <v>137</v>
      </c>
      <c r="C32" s="140"/>
      <c r="D32" s="141" t="s">
        <v>21</v>
      </c>
      <c r="E32" s="141">
        <v>1</v>
      </c>
      <c r="F32" s="54">
        <v>619667</v>
      </c>
      <c r="G32" s="54">
        <v>495733.60000000003</v>
      </c>
      <c r="H32" s="54">
        <f t="shared" si="0"/>
        <v>1115400.6000000001</v>
      </c>
      <c r="I32" s="54">
        <f t="shared" si="1"/>
        <v>619667</v>
      </c>
      <c r="J32" s="54">
        <f t="shared" si="2"/>
        <v>495733.60000000003</v>
      </c>
      <c r="K32" s="55">
        <f t="shared" si="3"/>
        <v>1115400.6000000001</v>
      </c>
    </row>
    <row r="33" spans="1:11" s="56" customFormat="1" ht="15" customHeight="1">
      <c r="A33" s="52">
        <v>22</v>
      </c>
      <c r="B33" s="133" t="s">
        <v>158</v>
      </c>
      <c r="C33" s="53"/>
      <c r="D33" s="53" t="s">
        <v>26</v>
      </c>
      <c r="E33" s="53">
        <v>1</v>
      </c>
      <c r="F33" s="54">
        <v>596</v>
      </c>
      <c r="G33" s="54">
        <v>4500</v>
      </c>
      <c r="H33" s="54">
        <f t="shared" si="0"/>
        <v>5096</v>
      </c>
      <c r="I33" s="54">
        <f t="shared" si="1"/>
        <v>596</v>
      </c>
      <c r="J33" s="54">
        <f t="shared" si="2"/>
        <v>4500</v>
      </c>
      <c r="K33" s="55">
        <f t="shared" si="3"/>
        <v>5096</v>
      </c>
    </row>
    <row r="34" spans="1:11" s="56" customFormat="1" ht="15" customHeight="1">
      <c r="A34" s="52">
        <v>23</v>
      </c>
      <c r="B34" s="133" t="s">
        <v>159</v>
      </c>
      <c r="C34" s="53"/>
      <c r="D34" s="53" t="s">
        <v>26</v>
      </c>
      <c r="E34" s="53">
        <v>2</v>
      </c>
      <c r="F34" s="54">
        <v>1147</v>
      </c>
      <c r="G34" s="54">
        <v>4500</v>
      </c>
      <c r="H34" s="54">
        <f t="shared" si="0"/>
        <v>5647</v>
      </c>
      <c r="I34" s="54">
        <f t="shared" si="1"/>
        <v>2294</v>
      </c>
      <c r="J34" s="54">
        <f t="shared" si="2"/>
        <v>9000</v>
      </c>
      <c r="K34" s="55">
        <f t="shared" si="3"/>
        <v>11294</v>
      </c>
    </row>
    <row r="35" spans="1:11" s="56" customFormat="1" ht="27" customHeight="1">
      <c r="A35" s="52">
        <v>24</v>
      </c>
      <c r="B35" s="134" t="s">
        <v>69</v>
      </c>
      <c r="C35" s="53"/>
      <c r="D35" s="53" t="s">
        <v>26</v>
      </c>
      <c r="E35" s="53">
        <v>2</v>
      </c>
      <c r="F35" s="54">
        <v>7818</v>
      </c>
      <c r="G35" s="54">
        <v>4500</v>
      </c>
      <c r="H35" s="54">
        <f t="shared" si="0"/>
        <v>12318</v>
      </c>
      <c r="I35" s="54">
        <f t="shared" si="1"/>
        <v>15636</v>
      </c>
      <c r="J35" s="54">
        <f t="shared" si="2"/>
        <v>9000</v>
      </c>
      <c r="K35" s="55">
        <f t="shared" si="3"/>
        <v>24636</v>
      </c>
    </row>
    <row r="36" spans="1:11" s="56" customFormat="1" ht="16.149999999999999" hidden="1" customHeight="1">
      <c r="A36" s="52">
        <v>25</v>
      </c>
      <c r="B36" s="134" t="s">
        <v>52</v>
      </c>
      <c r="C36" s="53"/>
      <c r="D36" s="53" t="s">
        <v>24</v>
      </c>
      <c r="E36" s="53">
        <v>0.4</v>
      </c>
      <c r="F36" s="54">
        <v>726</v>
      </c>
      <c r="G36" s="54">
        <v>4500</v>
      </c>
      <c r="H36" s="54">
        <f t="shared" si="0"/>
        <v>5226</v>
      </c>
      <c r="I36" s="54">
        <f t="shared" si="1"/>
        <v>290.40000000000003</v>
      </c>
      <c r="J36" s="54">
        <f t="shared" si="2"/>
        <v>1800</v>
      </c>
      <c r="K36" s="55">
        <f t="shared" si="3"/>
        <v>2090.4</v>
      </c>
    </row>
    <row r="37" spans="1:11" s="56" customFormat="1" ht="16.149999999999999" hidden="1" customHeight="1">
      <c r="A37" s="52">
        <v>26</v>
      </c>
      <c r="B37" s="134" t="s">
        <v>53</v>
      </c>
      <c r="C37" s="53"/>
      <c r="D37" s="53" t="s">
        <v>24</v>
      </c>
      <c r="E37" s="53">
        <v>0.9</v>
      </c>
      <c r="F37" s="54">
        <v>578</v>
      </c>
      <c r="G37" s="54">
        <v>4500</v>
      </c>
      <c r="H37" s="54">
        <f t="shared" si="0"/>
        <v>5078</v>
      </c>
      <c r="I37" s="54">
        <f t="shared" si="1"/>
        <v>520.20000000000005</v>
      </c>
      <c r="J37" s="54">
        <f t="shared" si="2"/>
        <v>4050</v>
      </c>
      <c r="K37" s="55">
        <f t="shared" si="3"/>
        <v>4570.2</v>
      </c>
    </row>
    <row r="38" spans="1:11" s="56" customFormat="1" ht="17.25" hidden="1" customHeight="1">
      <c r="A38" s="52">
        <v>27</v>
      </c>
      <c r="B38" s="139" t="s">
        <v>136</v>
      </c>
      <c r="C38" s="140"/>
      <c r="D38" s="141" t="s">
        <v>135</v>
      </c>
      <c r="E38" s="141">
        <v>1</v>
      </c>
      <c r="F38" s="54">
        <v>253219</v>
      </c>
      <c r="G38" s="54">
        <v>0</v>
      </c>
      <c r="H38" s="54">
        <f t="shared" si="0"/>
        <v>253219</v>
      </c>
      <c r="I38" s="54">
        <f t="shared" si="1"/>
        <v>253219</v>
      </c>
      <c r="J38" s="54">
        <f t="shared" si="2"/>
        <v>0</v>
      </c>
      <c r="K38" s="55">
        <f>I38+J38</f>
        <v>253219</v>
      </c>
    </row>
    <row r="39" spans="1:11" s="56" customFormat="1" ht="18" hidden="1" customHeight="1">
      <c r="A39" s="52">
        <v>28</v>
      </c>
      <c r="B39" s="144" t="s">
        <v>92</v>
      </c>
      <c r="C39" s="53"/>
      <c r="D39" s="53"/>
      <c r="E39" s="53"/>
      <c r="F39" s="54"/>
      <c r="G39" s="54"/>
      <c r="H39" s="54"/>
      <c r="I39" s="54"/>
      <c r="J39" s="54"/>
      <c r="K39" s="55"/>
    </row>
    <row r="40" spans="1:11" s="56" customFormat="1" ht="14.45" hidden="1" customHeight="1">
      <c r="A40" s="52">
        <v>29</v>
      </c>
      <c r="B40" s="133" t="s">
        <v>93</v>
      </c>
      <c r="C40" s="53"/>
      <c r="D40" s="53" t="s">
        <v>18</v>
      </c>
      <c r="E40" s="53">
        <v>1</v>
      </c>
      <c r="F40" s="54">
        <v>5245</v>
      </c>
      <c r="G40" s="54">
        <v>4985</v>
      </c>
      <c r="H40" s="54">
        <f t="shared" ref="H40:H42" si="4">F40+G40</f>
        <v>10230</v>
      </c>
      <c r="I40" s="54">
        <f t="shared" ref="I40:I42" si="5">F40*E40</f>
        <v>5245</v>
      </c>
      <c r="J40" s="54">
        <f t="shared" ref="J40:J42" si="6">G40*E40</f>
        <v>4985</v>
      </c>
      <c r="K40" s="55">
        <f t="shared" ref="K40:K42" si="7">I40+J40</f>
        <v>10230</v>
      </c>
    </row>
    <row r="41" spans="1:11" s="56" customFormat="1" ht="18.600000000000001" customHeight="1">
      <c r="A41" s="52">
        <v>30</v>
      </c>
      <c r="B41" s="133" t="s">
        <v>91</v>
      </c>
      <c r="C41" s="53"/>
      <c r="D41" s="53" t="s">
        <v>26</v>
      </c>
      <c r="E41" s="53">
        <v>6</v>
      </c>
      <c r="F41" s="54">
        <v>505</v>
      </c>
      <c r="G41" s="54">
        <v>1400</v>
      </c>
      <c r="H41" s="54">
        <f t="shared" si="4"/>
        <v>1905</v>
      </c>
      <c r="I41" s="54">
        <f t="shared" si="5"/>
        <v>3030</v>
      </c>
      <c r="J41" s="54">
        <f t="shared" si="6"/>
        <v>8400</v>
      </c>
      <c r="K41" s="55">
        <f t="shared" si="7"/>
        <v>11430</v>
      </c>
    </row>
    <row r="42" spans="1:11" s="56" customFormat="1" ht="12.75" hidden="1" customHeight="1">
      <c r="A42" s="52">
        <v>31</v>
      </c>
      <c r="B42" s="139" t="s">
        <v>143</v>
      </c>
      <c r="C42" s="153"/>
      <c r="D42" s="141" t="s">
        <v>27</v>
      </c>
      <c r="E42" s="141">
        <v>1</v>
      </c>
      <c r="F42" s="54">
        <v>3030</v>
      </c>
      <c r="G42" s="54">
        <v>3030</v>
      </c>
      <c r="H42" s="54">
        <f t="shared" si="4"/>
        <v>6060</v>
      </c>
      <c r="I42" s="54">
        <f t="shared" si="5"/>
        <v>3030</v>
      </c>
      <c r="J42" s="54">
        <f t="shared" si="6"/>
        <v>3030</v>
      </c>
      <c r="K42" s="55">
        <f t="shared" si="7"/>
        <v>6060</v>
      </c>
    </row>
    <row r="43" spans="1:11" s="56" customFormat="1" hidden="1">
      <c r="A43" s="52">
        <v>32</v>
      </c>
      <c r="B43" s="143"/>
      <c r="C43" s="53"/>
      <c r="D43" s="53"/>
      <c r="E43" s="53"/>
      <c r="F43" s="54"/>
      <c r="G43" s="54"/>
      <c r="H43" s="54"/>
      <c r="I43" s="54"/>
      <c r="J43" s="54"/>
      <c r="K43" s="55"/>
    </row>
    <row r="44" spans="1:11" s="57" customFormat="1" ht="16.149999999999999" hidden="1" customHeight="1">
      <c r="A44" s="52">
        <v>33</v>
      </c>
      <c r="B44" s="145" t="s">
        <v>312</v>
      </c>
      <c r="C44" s="146"/>
      <c r="D44" s="146" t="s">
        <v>21</v>
      </c>
      <c r="E44" s="146">
        <v>1</v>
      </c>
      <c r="F44" s="54">
        <v>0</v>
      </c>
      <c r="G44" s="147">
        <v>238140</v>
      </c>
      <c r="H44" s="54">
        <f t="shared" ref="H44:H45" si="8">F44+G44</f>
        <v>238140</v>
      </c>
      <c r="I44" s="54">
        <f t="shared" ref="I44:I45" si="9">F44*E44</f>
        <v>0</v>
      </c>
      <c r="J44" s="54">
        <f t="shared" ref="J44:J45" si="10">G44*E44</f>
        <v>238140</v>
      </c>
      <c r="K44" s="55">
        <f t="shared" si="3"/>
        <v>238140</v>
      </c>
    </row>
    <row r="45" spans="1:11" s="57" customFormat="1" ht="16.149999999999999" hidden="1" customHeight="1">
      <c r="A45" s="52">
        <v>34</v>
      </c>
      <c r="B45" s="145" t="s">
        <v>22</v>
      </c>
      <c r="C45" s="146"/>
      <c r="D45" s="146" t="s">
        <v>21</v>
      </c>
      <c r="E45" s="146">
        <v>1</v>
      </c>
      <c r="F45" s="54">
        <v>0</v>
      </c>
      <c r="G45" s="147">
        <v>347490</v>
      </c>
      <c r="H45" s="54">
        <f t="shared" si="8"/>
        <v>347490</v>
      </c>
      <c r="I45" s="54">
        <f t="shared" si="9"/>
        <v>0</v>
      </c>
      <c r="J45" s="54">
        <f t="shared" si="10"/>
        <v>347490</v>
      </c>
      <c r="K45" s="55">
        <f t="shared" si="3"/>
        <v>347490</v>
      </c>
    </row>
    <row r="46" spans="1:11" s="56" customFormat="1" ht="13.5" thickBot="1">
      <c r="A46" s="103"/>
      <c r="B46" s="104"/>
      <c r="C46" s="105"/>
      <c r="D46" s="106"/>
      <c r="E46" s="107"/>
      <c r="F46" s="108"/>
      <c r="G46" s="108"/>
      <c r="H46" s="109"/>
      <c r="I46" s="110"/>
      <c r="J46" s="110"/>
      <c r="K46" s="111"/>
    </row>
    <row r="47" spans="1:11" s="56" customFormat="1" ht="14.25" thickTop="1" thickBot="1">
      <c r="A47" s="112"/>
      <c r="B47" s="113" t="s">
        <v>20</v>
      </c>
      <c r="C47" s="114"/>
      <c r="D47" s="115"/>
      <c r="E47" s="116"/>
      <c r="F47" s="117"/>
      <c r="G47" s="117"/>
      <c r="H47" s="118"/>
      <c r="I47" s="119">
        <f>SUM(I11:I46)</f>
        <v>7253806.6000000006</v>
      </c>
      <c r="J47" s="119">
        <f>SUM(J11:J46)</f>
        <v>4214091.43</v>
      </c>
      <c r="K47" s="120">
        <f>SUM(K11:K46)</f>
        <v>11467898.029999999</v>
      </c>
    </row>
    <row r="48" spans="1:11" s="56" customFormat="1">
      <c r="A48" s="74"/>
      <c r="C48" s="122"/>
    </row>
    <row r="49" spans="1:3" s="56" customFormat="1">
      <c r="A49" s="74"/>
      <c r="C49" s="122"/>
    </row>
  </sheetData>
  <autoFilter ref="A7:K45">
    <filterColumn colId="1">
      <filters>
        <filter val="Труба бесшовная горячедеформированная 76х3,0_x000a_из коррозионно-стойкой высоколегированной стали марки 03Х17Н14М3"/>
        <filter val="Труба бесшовная горячедеформированная 89х4,0_x000a_из коррозионно-стойкой высоколегированной стали марки 03Х17Н14М3"/>
        <filter val="Труба полиэтиленовая напорная ПЭ100 SDR11 Ø315х28,6"/>
        <filter val="Труба ППР раструбная DN110 мм S16"/>
        <filter val="Труба стальная электросварная Ø108х4,0"/>
        <filter val="Труба стальная электросварная Ø57х3,0"/>
      </filters>
    </filterColumn>
  </autoFilter>
  <mergeCells count="2">
    <mergeCell ref="A4:K4"/>
    <mergeCell ref="A5:K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22</vt:i4>
      </vt:variant>
      <vt:variant>
        <vt:lpstr>Именованные диапазоны</vt:lpstr>
      </vt:variant>
      <vt:variant>
        <vt:i4>1</vt:i4>
      </vt:variant>
    </vt:vector>
  </HeadingPairs>
  <TitlesOfParts>
    <vt:vector size="23" baseType="lpstr">
      <vt:lpstr>Лист1</vt:lpstr>
      <vt:lpstr>Сводная</vt:lpstr>
      <vt:lpstr>3.1-ВК</vt:lpstr>
      <vt:lpstr>3.2-ВК</vt:lpstr>
      <vt:lpstr>3.3-ВК</vt:lpstr>
      <vt:lpstr>2.1.1-ВК</vt:lpstr>
      <vt:lpstr>2.1.2, 2.1.7-ВК2</vt:lpstr>
      <vt:lpstr>2.1.2, 2.1.7-ВК3</vt:lpstr>
      <vt:lpstr>2.1.2, 2.1.7-ВК1</vt:lpstr>
      <vt:lpstr>2.1.3-ВК</vt:lpstr>
      <vt:lpstr>2.1.4-ВК</vt:lpstr>
      <vt:lpstr>2.1.5-ВК</vt:lpstr>
      <vt:lpstr>2.2.4,2.1.6-ВК</vt:lpstr>
      <vt:lpstr>2.1.11-ВК</vt:lpstr>
      <vt:lpstr>2.1.12-ВК</vt:lpstr>
      <vt:lpstr>2.1.0,2.2.1-ВК.СО</vt:lpstr>
      <vt:lpstr>2.2.2-ВК</vt:lpstr>
      <vt:lpstr>2.2.3-ВК</vt:lpstr>
      <vt:lpstr>2.2.6-ВК</vt:lpstr>
      <vt:lpstr>1.1, 1.2-ВК</vt:lpstr>
      <vt:lpstr>2.2.7-ВК</vt:lpstr>
      <vt:lpstr>2.2.5,2.1.13-ВК.СО</vt:lpstr>
      <vt:lpstr>Сводная!Область_печати</vt:lpstr>
    </vt:vector>
  </TitlesOfParts>
  <Company>VP-Enginering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Gusak</dc:creator>
  <cp:lastModifiedBy>Admin</cp:lastModifiedBy>
  <cp:lastPrinted>2021-07-05T08:26:15Z</cp:lastPrinted>
  <dcterms:created xsi:type="dcterms:W3CDTF">2004-08-26T13:40:11Z</dcterms:created>
  <dcterms:modified xsi:type="dcterms:W3CDTF">2025-05-21T10:47:23Z</dcterms:modified>
</cp:coreProperties>
</file>