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Усть-луга\ФМ Усть-луга\"/>
    </mc:Choice>
  </mc:AlternateContent>
  <xr:revisionPtr revIDLastSave="0" documentId="13_ncr:1_{70E0489E-9F19-42B4-A724-E9B5E56841AD}" xr6:coauthVersionLast="47" xr6:coauthVersionMax="47" xr10:uidLastSave="{00000000-0000-0000-0000-000000000000}"/>
  <bookViews>
    <workbookView xWindow="-12000" yWindow="2880" windowWidth="21600" windowHeight="11385" xr2:uid="{00000000-000D-0000-FFFF-FFFF00000000}"/>
  </bookViews>
  <sheets>
    <sheet name="Приложение к конкурсу" sheetId="2" r:id="rId1"/>
    <sheet name="Лист1" sheetId="1" r:id="rId2"/>
  </sheets>
  <externalReferences>
    <externalReference r:id="rId3"/>
  </externalReferences>
  <definedNames>
    <definedName name="_xlnm.Print_Area" localSheetId="0">'Приложение к конкурсу'!$A$1:$I$63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16" i="2"/>
  <c r="H46" i="2"/>
  <c r="G46" i="2"/>
  <c r="F46" i="2"/>
  <c r="C46" i="2"/>
  <c r="H45" i="2"/>
  <c r="G45" i="2"/>
  <c r="F45" i="2"/>
  <c r="C45" i="2"/>
  <c r="H44" i="2"/>
  <c r="G44" i="2"/>
  <c r="F44" i="2"/>
  <c r="C44" i="2"/>
  <c r="H43" i="2"/>
  <c r="G43" i="2"/>
  <c r="F43" i="2"/>
  <c r="C43" i="2"/>
  <c r="H42" i="2"/>
  <c r="G42" i="2"/>
  <c r="F42" i="2"/>
  <c r="C42" i="2"/>
  <c r="H41" i="2"/>
  <c r="G41" i="2"/>
  <c r="F41" i="2"/>
  <c r="C41" i="2"/>
  <c r="H40" i="2"/>
  <c r="G40" i="2"/>
  <c r="F40" i="2"/>
  <c r="C40" i="2"/>
  <c r="H39" i="2"/>
  <c r="G39" i="2"/>
  <c r="F39" i="2"/>
  <c r="C39" i="2"/>
  <c r="H38" i="2"/>
  <c r="G38" i="2"/>
  <c r="F38" i="2"/>
  <c r="C38" i="2"/>
  <c r="H37" i="2"/>
  <c r="G37" i="2"/>
  <c r="F37" i="2"/>
  <c r="C37" i="2"/>
  <c r="H36" i="2"/>
  <c r="G36" i="2"/>
  <c r="F36" i="2"/>
  <c r="C36" i="2"/>
  <c r="H35" i="2"/>
  <c r="G35" i="2"/>
  <c r="F35" i="2"/>
  <c r="C35" i="2"/>
  <c r="H34" i="2"/>
  <c r="G34" i="2"/>
  <c r="F34" i="2"/>
  <c r="C34" i="2"/>
  <c r="H33" i="2"/>
  <c r="G33" i="2"/>
  <c r="F33" i="2"/>
  <c r="C33" i="2"/>
  <c r="H32" i="2"/>
  <c r="G32" i="2"/>
  <c r="F32" i="2"/>
  <c r="C32" i="2"/>
  <c r="H31" i="2"/>
  <c r="G31" i="2"/>
  <c r="F31" i="2"/>
  <c r="C31" i="2"/>
  <c r="H30" i="2"/>
  <c r="G30" i="2"/>
  <c r="F30" i="2"/>
  <c r="C30" i="2"/>
  <c r="H29" i="2"/>
  <c r="G29" i="2"/>
  <c r="F29" i="2"/>
  <c r="C29" i="2"/>
  <c r="H28" i="2"/>
  <c r="G28" i="2"/>
  <c r="F28" i="2"/>
  <c r="C28" i="2"/>
  <c r="H27" i="2"/>
  <c r="G27" i="2"/>
  <c r="F27" i="2"/>
  <c r="C27" i="2"/>
  <c r="H26" i="2"/>
  <c r="G26" i="2"/>
  <c r="F26" i="2"/>
  <c r="C26" i="2"/>
  <c r="H25" i="2"/>
  <c r="G25" i="2"/>
  <c r="F25" i="2"/>
  <c r="C25" i="2"/>
  <c r="H24" i="2"/>
  <c r="G24" i="2"/>
  <c r="F24" i="2"/>
  <c r="C24" i="2"/>
  <c r="H23" i="2"/>
  <c r="G23" i="2"/>
  <c r="F23" i="2"/>
  <c r="C23" i="2"/>
  <c r="H22" i="2"/>
  <c r="G22" i="2"/>
  <c r="F22" i="2"/>
  <c r="C22" i="2"/>
  <c r="H21" i="2"/>
  <c r="G21" i="2"/>
  <c r="F21" i="2"/>
  <c r="C21" i="2"/>
  <c r="H20" i="2"/>
  <c r="G20" i="2"/>
  <c r="F20" i="2"/>
  <c r="C20" i="2"/>
  <c r="H19" i="2"/>
  <c r="G19" i="2"/>
  <c r="F19" i="2"/>
  <c r="C19" i="2"/>
  <c r="H18" i="2"/>
  <c r="G18" i="2"/>
  <c r="F18" i="2"/>
  <c r="C18" i="2"/>
  <c r="H17" i="2"/>
  <c r="G17" i="2"/>
  <c r="F17" i="2"/>
  <c r="C17" i="2"/>
  <c r="H16" i="2"/>
  <c r="G16" i="2"/>
  <c r="F16" i="2"/>
  <c r="C16" i="2"/>
  <c r="F14" i="2"/>
  <c r="I48" i="2" l="1"/>
  <c r="I49" i="2" l="1"/>
  <c r="I50" i="2" s="1"/>
  <c r="I51" i="2" l="1"/>
  <c r="I52" i="2" s="1"/>
</calcChain>
</file>

<file path=xl/sharedStrings.xml><?xml version="1.0" encoding="utf-8"?>
<sst xmlns="http://schemas.openxmlformats.org/spreadsheetml/2006/main" count="135" uniqueCount="102">
  <si>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</si>
  <si>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</si>
  <si>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</si>
  <si>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</si>
  <si>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</si>
  <si>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 от 09.07.2025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</si>
  <si>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</si>
  <si>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</si>
  <si>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</si>
  <si>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</si>
  <si>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</si>
  <si>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</si>
  <si>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</si>
  <si>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</si>
  <si>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</si>
  <si>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</si>
  <si>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</si>
  <si>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</si>
  <si>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</si>
  <si>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</si>
  <si>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Итого</t>
  </si>
  <si>
    <t xml:space="preserve"> Переустройство внутриплощадочных железнодорожных путей и инженерных сетей</t>
  </si>
  <si>
    <t>1. 1632-2021-1.1-ТМ</t>
  </si>
  <si>
    <t>ЛТП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</si>
  <si>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</si>
  <si>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</si>
  <si>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</si>
  <si>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</si>
  <si>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</si>
  <si>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</si>
  <si>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</si>
  <si>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</si>
  <si>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</si>
  <si>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</si>
  <si>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</si>
  <si>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</si>
  <si>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</si>
  <si>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</si>
  <si>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</si>
  <si>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</si>
  <si>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</si>
  <si>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</si>
  <si>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</si>
  <si>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</si>
  <si>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</si>
  <si>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</si>
  <si>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</si>
  <si>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</si>
  <si>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</si>
  <si>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</si>
  <si>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</si>
  <si>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</si>
  <si>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</si>
  <si>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</si>
  <si>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</si>
  <si>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</si>
  <si>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</si>
  <si>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</si>
  <si>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</si>
  <si>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</si>
  <si>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</si>
  <si>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</si>
  <si>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</si>
  <si>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</si>
  <si>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</si>
  <si>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</si>
  <si>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</si>
  <si>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</si>
  <si>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</si>
  <si>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</si>
  <si>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</si>
  <si>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</si>
  <si>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</si>
  <si>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30.08.2025г.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</si>
  <si>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</si>
  <si>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</si>
  <si>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</si>
  <si>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</si>
  <si>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</si>
  <si>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</si>
  <si>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</si>
  <si>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</si>
  <si>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</si>
  <si>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</si>
  <si>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</si>
  <si>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Согласнео пункт 9.1 ТЗ</t>
  </si>
  <si>
    <r>
      <t xml:space="preserve">Аванс в размере 50%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</si>
  <si>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Примечание</t>
  </si>
  <si>
    <t>Расчёт стоимости выполнен исходя из частичной замены проектного оборудования и материалов</t>
  </si>
  <si>
    <t>1632-2021-1.1, 1.2, 2.1.0-ОВ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</si>
  <si>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</si>
  <si>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</si>
  <si>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</si>
  <si>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 xml:space="preserve">1632-2021-2.2.1-ОВ 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</si>
  <si>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ВКТ, противопожарные клапаны ВКТ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</si>
  <si>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</si>
  <si>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</si>
  <si>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1632-2021-2.2.3-ОВ</t>
  </si>
  <si>
    <t>1632-2021-2.2.5-ОВ</t>
  </si>
  <si>
    <t>1632-2021-2.2.6-ОВ</t>
  </si>
  <si>
    <t>статодинамические дефлекторы Люфткон</t>
  </si>
  <si>
    <t>1632-2021-2.2.7-ОВ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</si>
</sst>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7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vertical="center"/>
    </xf>
    <xf numFmtId="0" fontId="3" fillId="0" borderId="13" xfId="1" quotePrefix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3" fontId="6" fillId="2" borderId="8" xfId="1" applyNumberFormat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3" fillId="0" borderId="14" xfId="1" quotePrefix="1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2" fillId="0" borderId="12" xfId="1" applyBorder="1"/>
    <xf numFmtId="3" fontId="12" fillId="0" borderId="8" xfId="1" applyNumberFormat="1" applyFont="1" applyBorder="1"/>
    <xf numFmtId="0" fontId="13" fillId="0" borderId="8" xfId="1" applyFont="1" applyBorder="1" applyAlignment="1">
      <alignment horizontal="left" vertical="center"/>
    </xf>
    <xf numFmtId="0" fontId="11" fillId="0" borderId="8" xfId="2" applyFont="1" applyBorder="1" applyAlignment="1">
      <alignment horizontal="center" vertical="center" wrapText="1"/>
    </xf>
    <xf numFmtId="4" fontId="3" fillId="3" borderId="8" xfId="1" applyNumberFormat="1" applyFont="1" applyFill="1" applyBorder="1" applyAlignment="1">
      <alignment horizontal="center" vertical="center"/>
    </xf>
    <xf numFmtId="4" fontId="3" fillId="4" borderId="12" xfId="1" applyNumberFormat="1" applyFont="1" applyFill="1" applyBorder="1" applyAlignment="1">
      <alignment horizontal="center" vertical="center"/>
    </xf>
    <xf numFmtId="0" fontId="13" fillId="0" borderId="15" xfId="1" applyFont="1" applyBorder="1" applyAlignment="1">
      <alignment vertical="center"/>
    </xf>
    <xf numFmtId="0" fontId="13" fillId="5" borderId="15" xfId="1" applyFont="1" applyFill="1" applyBorder="1" applyAlignment="1">
      <alignment vertical="center"/>
    </xf>
    <xf numFmtId="0" fontId="13" fillId="5" borderId="8" xfId="1" applyFont="1" applyFill="1" applyBorder="1" applyAlignment="1">
      <alignment horizontal="left" vertical="center"/>
    </xf>
    <xf numFmtId="0" fontId="2" fillId="0" borderId="16" xfId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0" fontId="14" fillId="0" borderId="8" xfId="1" applyFont="1" applyBorder="1"/>
    <xf numFmtId="0" fontId="5" fillId="6" borderId="8" xfId="1" applyFont="1" applyFill="1" applyBorder="1" applyAlignment="1">
      <alignment horizontal="center" vertical="center" wrapText="1"/>
    </xf>
    <xf numFmtId="4" fontId="3" fillId="3" borderId="8" xfId="1" applyNumberFormat="1" applyFont="1" applyFill="1" applyBorder="1" applyAlignment="1">
      <alignment vertical="center"/>
    </xf>
    <xf numFmtId="4" fontId="3" fillId="0" borderId="12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0" fontId="16" fillId="0" borderId="8" xfId="1" applyFont="1" applyBorder="1" applyAlignment="1">
      <alignment horizontal="left" vertical="center" wrapText="1"/>
    </xf>
    <xf numFmtId="0" fontId="16" fillId="0" borderId="8" xfId="1" applyFont="1" applyBorder="1" applyAlignment="1">
      <alignment horizontal="left" wrapText="1"/>
    </xf>
    <xf numFmtId="0" fontId="4" fillId="7" borderId="8" xfId="1" applyFont="1" applyFill="1" applyBorder="1" applyAlignment="1">
      <alignment horizontal="left" vertical="center" wrapText="1"/>
    </xf>
    <xf numFmtId="0" fontId="17" fillId="7" borderId="8" xfId="1" applyFont="1" applyFill="1" applyBorder="1"/>
    <xf numFmtId="4" fontId="4" fillId="7" borderId="12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3" borderId="8" xfId="1" applyFont="1" applyFill="1" applyBorder="1" applyAlignment="1">
      <alignment horizontal="center" vertical="center" wrapText="1"/>
    </xf>
    <xf numFmtId="0" fontId="2" fillId="3" borderId="12" xfId="1" applyFill="1" applyBorder="1" applyAlignment="1">
      <alignment vertical="center" wrapText="1"/>
    </xf>
    <xf numFmtId="0" fontId="3" fillId="0" borderId="0" xfId="1" applyFont="1" applyAlignment="1">
      <alignment horizontal="center" vertical="top" wrapText="1"/>
    </xf>
    <xf numFmtId="0" fontId="3" fillId="0" borderId="8" xfId="1" applyFont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3" borderId="8" xfId="1" applyFont="1" applyFill="1" applyBorder="1" applyAlignment="1">
      <alignment horizontal="left" vertical="center" wrapText="1"/>
    </xf>
    <xf numFmtId="0" fontId="2" fillId="3" borderId="12" xfId="1" applyFill="1" applyBorder="1" applyAlignment="1">
      <alignment horizontal="left" vertical="center" wrapText="1"/>
    </xf>
    <xf numFmtId="0" fontId="5" fillId="0" borderId="0" xfId="1" applyFont="1" applyAlignment="1">
      <alignment horizontal="justify" vertical="center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12" xfId="1" applyBorder="1" applyAlignment="1">
      <alignment vertical="center" wrapText="1"/>
    </xf>
    <xf numFmtId="0" fontId="18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0" xfId="1" applyFont="1" applyAlignment="1">
      <alignment horizontal="center"/>
    </xf>
    <xf numFmtId="0" fontId="3" fillId="5" borderId="4" xfId="1" applyFont="1" applyFill="1" applyBorder="1" applyAlignment="1">
      <alignment horizontal="left" wrapText="1"/>
    </xf>
    <xf numFmtId="0" fontId="3" fillId="5" borderId="0" xfId="1" applyFont="1" applyFill="1" applyAlignment="1">
      <alignment horizontal="left" wrapText="1"/>
    </xf>
    <xf numFmtId="0" fontId="3" fillId="0" borderId="17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5" fillId="0" borderId="6" xfId="1" applyFont="1" applyBorder="1"/>
    <xf numFmtId="0" fontId="3" fillId="0" borderId="18" xfId="1" applyFont="1" applyBorder="1" applyAlignment="1">
      <alignment horizontal="left" vertical="center"/>
    </xf>
    <xf numFmtId="0" fontId="3" fillId="0" borderId="19" xfId="1" applyFont="1" applyBorder="1" applyAlignment="1">
      <alignment wrapText="1"/>
    </xf>
    <xf numFmtId="0" fontId="3" fillId="0" borderId="19" xfId="1" applyFont="1" applyBorder="1" applyAlignment="1">
      <alignment horizontal="left"/>
    </xf>
    <xf numFmtId="0" fontId="3" fillId="0" borderId="19" xfId="1" applyFont="1" applyBorder="1" applyAlignment="1">
      <alignment horizontal="center"/>
    </xf>
    <xf numFmtId="0" fontId="2" fillId="0" borderId="19" xfId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</cellXfs>
  <cellStyles count="3">
    <cellStyle name="Обычный" xfId="0" builtinId="0"/>
    <cellStyle name="Обычный 2 5" xfId="2" xr:uid="{09FF68BF-4058-4422-AA5D-3EDC48255654}"/>
    <cellStyle name="Обычный 3 4" xfId="1" xr:uid="{D99D339A-4A34-484E-A8F5-F42F7EB88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7629F0DD-A44D-4CF1-97C8-33D62D32A4D2}"/>
            </a:ext>
          </a:extLst>
        </xdr:cNvPr>
        <xdr:cNvSpPr txBox="1">
          <a:spLocks noChangeArrowheads="1"/>
        </xdr:cNvSpPr>
      </xdr:nvSpPr>
      <xdr:spPr bwMode="auto">
        <a:xfrm>
          <a:off x="4998508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B0A2BE1-98D7-4D80-9E3D-146DDCAD58E4}"/>
            </a:ext>
          </a:extLst>
        </xdr:cNvPr>
        <xdr:cNvSpPr txBox="1">
          <a:spLocks noChangeArrowheads="1"/>
        </xdr:cNvSpPr>
      </xdr:nvSpPr>
      <xdr:spPr bwMode="auto">
        <a:xfrm>
          <a:off x="7573433" y="194733"/>
          <a:ext cx="3175212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4</xdr:col>
      <xdr:colOff>165003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88321296-B942-4A19-AEB4-EA6B2F30AD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508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5FCBD501-535A-46CD-82C0-3F96A08CA1D8}"/>
            </a:ext>
          </a:extLst>
        </xdr:cNvPr>
        <xdr:cNvCxnSpPr/>
      </xdr:nvCxnSpPr>
      <xdr:spPr>
        <a:xfrm>
          <a:off x="4973108" y="1082675"/>
          <a:ext cx="5769822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5DAF4ED2-434A-4A8A-83EE-3D94CE848914}"/>
            </a:ext>
          </a:extLst>
        </xdr:cNvPr>
        <xdr:cNvCxnSpPr/>
      </xdr:nvCxnSpPr>
      <xdr:spPr>
        <a:xfrm>
          <a:off x="4973108" y="1082675"/>
          <a:ext cx="5769822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F043C020-CB65-4074-80BB-8917925027E1}"/>
            </a:ext>
          </a:extLst>
        </xdr:cNvPr>
        <xdr:cNvCxnSpPr/>
      </xdr:nvCxnSpPr>
      <xdr:spPr>
        <a:xfrm>
          <a:off x="4973108" y="1362075"/>
          <a:ext cx="5769822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52;%20&#1051;&#1091;&#1075;&#1072;%20v1%20&#1054;&#1042;%20&#1080;%20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Подрядчики PL "/>
      <sheetName val="Затраты"/>
      <sheetName val="Подрядчики CF"/>
      <sheetName val="вход-выход"/>
      <sheetName val="свод"/>
      <sheetName val="Себестоимость"/>
      <sheetName val="Приложение к конкурсу"/>
      <sheetName val="Расчет СС "/>
      <sheetName val="Затраты на бригад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R2" t="str">
            <v>Оборудование</v>
          </cell>
        </row>
        <row r="4">
          <cell r="B4" t="str">
            <v>1. 1632-2021-1.1-ТМ. Станция разгрузки вагонов. Индивидуальный тепловой пункт</v>
          </cell>
          <cell r="D4">
            <v>1392334.12</v>
          </cell>
          <cell r="H4">
            <v>1312153.08</v>
          </cell>
          <cell r="L4">
            <v>3019236.162</v>
          </cell>
        </row>
        <row r="5">
          <cell r="B5" t="str">
    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    </cell>
          <cell r="D5">
            <v>0</v>
          </cell>
          <cell r="H5">
            <v>885919.65</v>
          </cell>
          <cell r="L5">
            <v>4863339.4399999995</v>
          </cell>
        </row>
        <row r="6">
          <cell r="B6" t="str">
            <v>3. 1632-2021-1.1, 1.2, 2.1.0-ОВ. Станция разгрузки вагонов, здание трансбордера, тоннель. Отопление, вентиляция и кондиционирование</v>
          </cell>
          <cell r="D6">
            <v>36686042.140000001</v>
          </cell>
          <cell r="H6">
            <v>53116919.425500013</v>
          </cell>
          <cell r="L6">
            <v>47423730.369600005</v>
          </cell>
        </row>
        <row r="7">
          <cell r="B7" t="str">
            <v>4. 1632-2021-2.1.1-ОВ. Конвейерная галерея №1. Отопление, вентиляция и кондиционирование</v>
          </cell>
          <cell r="D7">
            <v>0</v>
          </cell>
          <cell r="H7">
            <v>2827038.9525000006</v>
          </cell>
          <cell r="L7">
            <v>1716768.0799999998</v>
          </cell>
        </row>
        <row r="8">
          <cell r="B8" t="str">
            <v>5. 1632-2021-2.1.2, 2.1.7-ОВ. Конвейерные галереи №2 и №7. Отопление, вентиляция и кондиционирование</v>
          </cell>
          <cell r="D8">
            <v>11530485.060000001</v>
          </cell>
          <cell r="H8">
            <v>15724643.182499999</v>
          </cell>
          <cell r="L8">
            <v>13150921.722199999</v>
          </cell>
        </row>
        <row r="9">
          <cell r="B9" t="str">
            <v>6. 1632-2021-2.1.2, 2.1.7-АОВ. Конвейерные галереи №2 и №7. Автоматизация систем отопления, вентиляции и кондиционирования воздуха</v>
          </cell>
          <cell r="D9">
            <v>0</v>
          </cell>
          <cell r="H9">
            <v>626707.20000000007</v>
          </cell>
          <cell r="L9">
            <v>3683012.4</v>
          </cell>
        </row>
        <row r="10">
          <cell r="B10" t="str">
            <v>7. 1632-2021-2.1.4-ОВ. Конвейерная галерея №4. Отопление, вентиляция и кондиционирование</v>
          </cell>
          <cell r="D10">
            <v>0</v>
          </cell>
          <cell r="H10">
            <v>839126.03250000009</v>
          </cell>
          <cell r="L10">
            <v>614868.83799999999</v>
          </cell>
        </row>
        <row r="11">
          <cell r="B11" t="str">
            <v>8. 1632-2021-2.1.5-ОВ. Конвейерная галерея №5. Отопление, вентиляция и кондиционирование</v>
          </cell>
          <cell r="D11">
            <v>0</v>
          </cell>
          <cell r="H11">
            <v>839126.03250000009</v>
          </cell>
          <cell r="L11">
            <v>614868.08140000002</v>
          </cell>
        </row>
        <row r="12">
          <cell r="B12" t="str">
            <v>9. 1632-2021-2.1.11-ОВ. Конвейерная галерея №11. Отопление, вентиляция и кондиционирование</v>
          </cell>
          <cell r="D12">
            <v>0</v>
          </cell>
          <cell r="H12">
            <v>1096795.875</v>
          </cell>
          <cell r="L12">
            <v>716524.1202</v>
          </cell>
        </row>
        <row r="13">
          <cell r="B13" t="str">
            <v>10. 1632-2021-2.1.12-ОВ. Конвейерная галерея №12. Отопление, вентиляция и кондиционирование</v>
          </cell>
          <cell r="D13">
            <v>0</v>
          </cell>
          <cell r="H13">
            <v>839126.03250000009</v>
          </cell>
          <cell r="L13">
            <v>614868.08140000002</v>
          </cell>
        </row>
        <row r="14">
          <cell r="B14" t="str">
            <v>11. 1632-2021-2.1.13-ОВ. Конвейерная галерея №13. Отопление, вентиляция и кондиционирование</v>
          </cell>
          <cell r="D14">
            <v>0</v>
          </cell>
          <cell r="H14">
            <v>366601.48874999996</v>
          </cell>
          <cell r="L14">
            <v>371638.25339999999</v>
          </cell>
        </row>
        <row r="15">
          <cell r="B15" t="str">
            <v>12. 1632-2021-2.2.1-АОВ. Пересыпная станция №1. Автоматизация систем отопления, вентиляции и кондиционирования воздуха</v>
          </cell>
          <cell r="D15">
            <v>0</v>
          </cell>
          <cell r="H15">
            <v>355530</v>
          </cell>
          <cell r="L15">
            <v>2564786.6999999997</v>
          </cell>
        </row>
        <row r="16">
          <cell r="B16" t="str">
            <v xml:space="preserve">13. 1632-2021-2.2.1-ОВ . Пересыпная станция №1. Отопление, вентиляция и кондиционирование </v>
          </cell>
          <cell r="D16">
            <v>6739738.4800000004</v>
          </cell>
          <cell r="H16">
            <v>17207829.376500003</v>
          </cell>
          <cell r="L16">
            <v>15517822.563399997</v>
          </cell>
        </row>
        <row r="17">
          <cell r="B17" t="str">
            <v>14. 1632-2021-2.2.1-ТМ. Пересыпная станция№1. Индивидуальный тепловой пункт</v>
          </cell>
          <cell r="D17">
            <v>608704.1</v>
          </cell>
          <cell r="H17">
            <v>483077.49000000005</v>
          </cell>
          <cell r="L17">
            <v>1811132.7840000005</v>
          </cell>
        </row>
        <row r="18">
          <cell r="B18" t="str">
            <v>15. 1632-2021-2.2.2-АОВ. Пересыпная станция №2. Автоматизация систем отопления, вентиляции и кондиционирования воздуха</v>
          </cell>
          <cell r="D18">
            <v>0</v>
          </cell>
          <cell r="H18">
            <v>356819.4</v>
          </cell>
          <cell r="L18">
            <v>2139168.16</v>
          </cell>
        </row>
        <row r="19">
          <cell r="B19" t="str">
            <v>16. 1632-2021-2.2.2-ОВ. Пересыпная станция №2. Отопление, вентиляция и кондиционирование</v>
          </cell>
          <cell r="D19">
            <v>9122248.5999999996</v>
          </cell>
          <cell r="H19">
            <v>4720100.0699999984</v>
          </cell>
          <cell r="L19">
            <v>8975730.7983999997</v>
          </cell>
        </row>
        <row r="20">
          <cell r="B20" t="str">
            <v>17. 1632-2021-2.2.3-АОВ. Пересыпная станция №3. Автоматизация систем отопления, вентиляции и кондиционирования воздуха</v>
          </cell>
          <cell r="D20">
            <v>0</v>
          </cell>
          <cell r="H20">
            <v>231779.10000000003</v>
          </cell>
          <cell r="L20">
            <v>1513840.2</v>
          </cell>
        </row>
        <row r="21">
          <cell r="B21" t="str">
            <v xml:space="preserve">18. 1632-2021-2.2.3-ОВ. Пересыпная станция №3.Отопление, вентиляция и кондиционирование </v>
          </cell>
          <cell r="D21">
            <v>2935629.34</v>
          </cell>
          <cell r="H21">
            <v>1582932.2250000001</v>
          </cell>
          <cell r="L21">
            <v>3078861.8369599995</v>
          </cell>
        </row>
        <row r="22">
          <cell r="B22" t="str">
            <v>19. 1632-2021-2.2.4-АОВ. Пересыпная станция №4. Автоматизация систем отопления, вентиляции и кондиционирования воздуха</v>
          </cell>
          <cell r="D22">
            <v>0</v>
          </cell>
          <cell r="H22">
            <v>71615.25</v>
          </cell>
          <cell r="L22">
            <v>840136.40000000014</v>
          </cell>
        </row>
        <row r="23">
          <cell r="B23" t="str">
            <v>20. 1632-2021-2.2.4, 2.1.6-ОВ. Пересыпная станция №4 и конвейерная галерея №6. Отопление, вентиляция и кондиционирование</v>
          </cell>
          <cell r="D23">
            <v>3239788.36</v>
          </cell>
          <cell r="H23">
            <v>2995429.3110000012</v>
          </cell>
          <cell r="L23">
            <v>5245208.7734440006</v>
          </cell>
        </row>
        <row r="24">
          <cell r="B24" t="str">
            <v>21. 1632-2021-2.2.5-АОВ. Пересыпная станция №5. Автоматизация систем отопления, вентиляции и кондиционирования воздуха</v>
          </cell>
          <cell r="D24">
            <v>0</v>
          </cell>
          <cell r="H24">
            <v>57739.5</v>
          </cell>
          <cell r="L24">
            <v>754543.6</v>
          </cell>
        </row>
        <row r="25">
          <cell r="B25" t="str">
            <v xml:space="preserve">22. 1632-2021-2.2.5-ОВ. Пересыпная станция №5. Отопление, вентиляция и кондиционирование </v>
          </cell>
          <cell r="D25">
            <v>7372758.54</v>
          </cell>
          <cell r="H25">
            <v>1418279.1525000001</v>
          </cell>
          <cell r="L25">
            <v>5384728.5981200002</v>
          </cell>
        </row>
        <row r="26">
          <cell r="B26" t="str">
            <v>23. 1632-2021-2.2.6-ОВ. Пересыпная станция №6. Отопление, вентиляция и кондиционирование</v>
          </cell>
          <cell r="D26">
            <v>543250.43999999994</v>
          </cell>
          <cell r="H26">
            <v>70445.025000000009</v>
          </cell>
          <cell r="L26">
            <v>666941.7942</v>
          </cell>
        </row>
        <row r="27">
          <cell r="B27" t="str">
            <v>24. 1632-2021-2.2.7-АОВ. Приводная станция. Автоматизация систем отопления, вентиляции и кондиционирования</v>
          </cell>
          <cell r="D27">
            <v>0</v>
          </cell>
          <cell r="H27">
            <v>260771.7</v>
          </cell>
          <cell r="L27">
            <v>1306279.6000000001</v>
          </cell>
        </row>
        <row r="28">
          <cell r="B28" t="str">
            <v>25. 1632-2021-2.2.7-ОВ. Приводная станция. Отопление, вентиляция и кондиционирование</v>
          </cell>
          <cell r="D28">
            <v>2591126.08</v>
          </cell>
          <cell r="H28">
            <v>622239.10349999997</v>
          </cell>
          <cell r="L28">
            <v>2607125.8082440002</v>
          </cell>
        </row>
        <row r="29">
          <cell r="B29" t="str">
            <v>26. 1632-2021-3.1-ОВ. Крытый склад №1. Отопление, вентиляция и кондиционирование</v>
          </cell>
          <cell r="D29">
            <v>2592398.7200000002</v>
          </cell>
          <cell r="H29">
            <v>11202564.345000001</v>
          </cell>
          <cell r="L29">
            <v>11567006.508660002</v>
          </cell>
        </row>
        <row r="30">
          <cell r="B30" t="str">
            <v>27. 1632-2021-3.2-ОВ. Крытый склад №2. Отопление, вентиляция и кондиционирование</v>
          </cell>
          <cell r="D30">
            <v>2592775.08</v>
          </cell>
          <cell r="H30">
            <v>3708340.5449999999</v>
          </cell>
          <cell r="L30">
            <v>11386345.444260001</v>
          </cell>
        </row>
        <row r="31">
          <cell r="B31" t="str">
            <v>28. 1632-2021-3.3-АОВ. Купольный склад. Автоматизация систем отопления, вентиляции и кондиционирования воздуха</v>
          </cell>
          <cell r="D31">
            <v>0</v>
          </cell>
          <cell r="H31">
            <v>242470.20000000004</v>
          </cell>
          <cell r="L31">
            <v>1220180.46</v>
          </cell>
        </row>
        <row r="32">
          <cell r="B32" t="str">
            <v>29. 1632-2021-3.3-ОВ. Купольный склад. Отопление, вентиляция и кондиционирование</v>
          </cell>
          <cell r="D32">
            <v>11725158.24</v>
          </cell>
          <cell r="H32">
            <v>40224662.688000001</v>
          </cell>
          <cell r="L32">
            <v>19714182.767200001</v>
          </cell>
        </row>
        <row r="33">
          <cell r="B33" t="str">
            <v>30. 1632-2021-3.3.9-ОВ. Купольный склад. Электропомещение. Отопление, вентиляция и кондиционирование</v>
          </cell>
          <cell r="D33">
            <v>8479373.3399999999</v>
          </cell>
          <cell r="H33">
            <v>739621.99499999941</v>
          </cell>
          <cell r="L33">
            <v>6995624.0609599994</v>
          </cell>
        </row>
        <row r="34">
          <cell r="B34" t="str">
            <v>31. 1632-2021-3.4-ОВ. Ангар для временного накопления отходов. Отопление, вентиляция и кондиционирование</v>
          </cell>
          <cell r="D34">
            <v>1131737.8</v>
          </cell>
          <cell r="H34">
            <v>553291.41</v>
          </cell>
          <cell r="L34">
            <v>1720508.5939999998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37D0-0F9D-4434-82CA-C9265678A878}">
  <sheetPr>
    <pageSetUpPr fitToPage="1"/>
  </sheetPr>
  <dimension ref="A1:O91"/>
  <sheetViews>
    <sheetView tabSelected="1" topLeftCell="D18" zoomScale="70" zoomScaleNormal="70" workbookViewId="0">
      <selection activeCell="F53" sqref="F53:I53"/>
    </sheetView>
  </sheetViews>
  <sheetFormatPr defaultColWidth="8.85546875" defaultRowHeight="12.75" x14ac:dyDescent="0.2"/>
  <cols>
    <col min="1" max="1" width="3.85546875" style="1" customWidth="1"/>
    <col min="2" max="2" width="19.42578125" style="2" customWidth="1"/>
    <col min="3" max="3" width="54.140625" style="3" customWidth="1"/>
    <col min="4" max="4" width="29.7109375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5" ht="13.5" thickBot="1" x14ac:dyDescent="0.25"/>
    <row r="4" spans="1:15" ht="27" customHeight="1" x14ac:dyDescent="0.2">
      <c r="A4" s="5"/>
      <c r="B4" s="6"/>
      <c r="C4" s="7"/>
      <c r="D4" s="7"/>
      <c r="E4" s="7"/>
      <c r="F4" s="7"/>
      <c r="G4" s="7"/>
      <c r="H4" s="8" t="s">
        <v>1</v>
      </c>
      <c r="I4" s="9"/>
    </row>
    <row r="5" spans="1:15" ht="27.75" customHeight="1" x14ac:dyDescent="0.2">
      <c r="A5" s="10" t="s">
        <v>2</v>
      </c>
      <c r="B5" s="11"/>
      <c r="C5" s="11"/>
      <c r="D5" s="11"/>
      <c r="E5" s="11"/>
      <c r="F5" s="11"/>
      <c r="G5" s="11"/>
      <c r="H5" s="11"/>
      <c r="I5" s="12"/>
      <c r="K5" s="13"/>
      <c r="L5" s="13"/>
      <c r="M5" s="13"/>
      <c r="N5" s="13"/>
    </row>
    <row r="6" spans="1:15" ht="33.75" customHeight="1" x14ac:dyDescent="0.2">
      <c r="A6" s="14" t="s">
        <v>3</v>
      </c>
      <c r="B6" s="15"/>
      <c r="C6" s="16" t="s">
        <v>4</v>
      </c>
      <c r="D6" s="16"/>
      <c r="E6" s="16"/>
      <c r="F6" s="16"/>
      <c r="G6" s="16"/>
      <c r="H6" s="16"/>
      <c r="I6" s="17"/>
      <c r="K6" s="13"/>
      <c r="L6" s="13"/>
      <c r="M6" s="13"/>
      <c r="N6" s="13"/>
    </row>
    <row r="7" spans="1:15" ht="18.75" x14ac:dyDescent="0.3">
      <c r="A7" s="18" t="s">
        <v>5</v>
      </c>
      <c r="B7" s="19"/>
      <c r="C7" s="20"/>
      <c r="D7" s="20"/>
      <c r="E7" s="20"/>
      <c r="F7" s="21"/>
      <c r="G7" s="21"/>
      <c r="H7" s="21"/>
      <c r="I7" s="22"/>
      <c r="J7" s="23"/>
      <c r="K7" s="24"/>
      <c r="L7" s="25"/>
      <c r="M7" s="25"/>
      <c r="N7" s="25"/>
      <c r="O7" s="25"/>
    </row>
    <row r="8" spans="1:15" ht="18.75" x14ac:dyDescent="0.3">
      <c r="A8" s="26"/>
      <c r="B8" s="27"/>
      <c r="C8" s="28"/>
      <c r="D8" s="28"/>
      <c r="E8" s="28"/>
      <c r="F8" s="29"/>
      <c r="G8" s="29"/>
      <c r="H8" s="29"/>
      <c r="I8" s="30"/>
      <c r="J8" s="23"/>
      <c r="K8" s="24"/>
      <c r="L8" s="25"/>
      <c r="M8" s="25"/>
      <c r="N8" s="25"/>
      <c r="O8" s="25"/>
    </row>
    <row r="9" spans="1:15" ht="15.75" x14ac:dyDescent="0.25">
      <c r="A9" s="31" t="s">
        <v>6</v>
      </c>
      <c r="B9" s="32"/>
      <c r="C9" s="33" t="s">
        <v>7</v>
      </c>
      <c r="I9" s="34"/>
      <c r="J9" s="23"/>
      <c r="K9" s="35"/>
      <c r="L9" s="35"/>
      <c r="M9" s="35"/>
      <c r="N9" s="35"/>
      <c r="O9" s="35"/>
    </row>
    <row r="10" spans="1:15" ht="18.75" x14ac:dyDescent="0.3">
      <c r="A10" s="31" t="s">
        <v>8</v>
      </c>
      <c r="B10" s="32"/>
      <c r="C10" s="36">
        <v>7709918820</v>
      </c>
      <c r="D10" s="20"/>
      <c r="E10" s="20"/>
      <c r="H10" s="37"/>
      <c r="I10" s="34"/>
      <c r="J10" s="23"/>
      <c r="K10" s="35"/>
      <c r="L10" s="35"/>
      <c r="M10" s="35"/>
      <c r="N10" s="35"/>
      <c r="O10" s="35"/>
    </row>
    <row r="11" spans="1:15" ht="18.75" x14ac:dyDescent="0.3">
      <c r="A11" s="38"/>
      <c r="B11" s="39"/>
      <c r="C11" s="37" t="s">
        <v>9</v>
      </c>
      <c r="D11" s="20"/>
      <c r="E11" s="20"/>
      <c r="H11" s="37"/>
      <c r="I11" s="34"/>
      <c r="J11" s="23"/>
      <c r="K11" s="35"/>
      <c r="L11" s="35"/>
      <c r="M11" s="35"/>
      <c r="N11" s="35"/>
      <c r="O11" s="35"/>
    </row>
    <row r="12" spans="1:15" x14ac:dyDescent="0.2">
      <c r="A12" s="40"/>
      <c r="I12" s="34"/>
    </row>
    <row r="13" spans="1:15" ht="27.75" customHeight="1" x14ac:dyDescent="0.2">
      <c r="A13" s="41" t="s">
        <v>10</v>
      </c>
      <c r="B13" s="42" t="s">
        <v>11</v>
      </c>
      <c r="C13" s="43" t="s">
        <v>12</v>
      </c>
      <c r="D13" s="43"/>
      <c r="E13" s="43"/>
      <c r="F13" s="44" t="s">
        <v>13</v>
      </c>
      <c r="G13" s="45"/>
      <c r="H13" s="46"/>
      <c r="I13" s="47"/>
    </row>
    <row r="14" spans="1:15" ht="30" customHeight="1" x14ac:dyDescent="0.2">
      <c r="A14" s="48">
        <v>1</v>
      </c>
      <c r="B14" s="49" t="s">
        <v>14</v>
      </c>
      <c r="C14" s="50" t="s">
        <v>15</v>
      </c>
      <c r="D14" s="50" t="s">
        <v>16</v>
      </c>
      <c r="E14" s="50" t="s">
        <v>17</v>
      </c>
      <c r="F14" s="51" t="str">
        <f>'[1]вход-выход'!R2</f>
        <v>Оборудование</v>
      </c>
      <c r="G14" s="52" t="s">
        <v>18</v>
      </c>
      <c r="H14" s="52" t="s">
        <v>19</v>
      </c>
      <c r="I14" s="53" t="s">
        <v>20</v>
      </c>
    </row>
    <row r="15" spans="1:15" ht="15" x14ac:dyDescent="0.2">
      <c r="A15" s="54"/>
      <c r="B15" s="49"/>
      <c r="C15" s="55" t="s">
        <v>21</v>
      </c>
      <c r="D15" s="56"/>
      <c r="E15" s="56"/>
      <c r="F15" s="56"/>
      <c r="G15" s="56"/>
      <c r="H15" s="57"/>
      <c r="I15" s="58"/>
    </row>
    <row r="16" spans="1:15" ht="15.75" x14ac:dyDescent="0.25">
      <c r="A16" s="54"/>
      <c r="B16" s="49"/>
      <c r="C16" s="59" t="str">
        <f>'[1]вход-выход'!B4</f>
        <v>1. 1632-2021-1.1-ТМ. Станция разгрузки вагонов. Индивидуальный тепловой пункт</v>
      </c>
      <c r="D16" s="60" t="s">
        <v>22</v>
      </c>
      <c r="E16" s="61" t="s">
        <v>23</v>
      </c>
      <c r="F16" s="62">
        <f>'[1]вход-выход'!D4/1.2</f>
        <v>1160278.4333333336</v>
      </c>
      <c r="G16" s="62">
        <f>'[1]вход-выход'!H4/1.2</f>
        <v>1093460.9000000001</v>
      </c>
      <c r="H16" s="62">
        <f>'[1]вход-выход'!L4/1.2</f>
        <v>2516030.1350000002</v>
      </c>
      <c r="I16" s="63">
        <f>SUM(F16:H16)</f>
        <v>4769769.4683333337</v>
      </c>
    </row>
    <row r="17" spans="1:9" ht="15.75" x14ac:dyDescent="0.25">
      <c r="A17" s="54"/>
      <c r="B17" s="49"/>
      <c r="C17" s="59" t="str">
        <f>'[1]вход-выход'!B5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D17" s="64" t="s">
        <v>24</v>
      </c>
      <c r="E17" s="61" t="s">
        <v>23</v>
      </c>
      <c r="F17" s="62">
        <f>'[1]вход-выход'!D5/1.2</f>
        <v>0</v>
      </c>
      <c r="G17" s="62">
        <f>'[1]вход-выход'!H5/1.2</f>
        <v>738266.375</v>
      </c>
      <c r="H17" s="62">
        <f>'[1]вход-выход'!L5/1.2</f>
        <v>4052782.8666666662</v>
      </c>
      <c r="I17" s="63">
        <f t="shared" ref="I17:I46" si="0">SUM(F17:H17)</f>
        <v>4791049.2416666662</v>
      </c>
    </row>
    <row r="18" spans="1:9" ht="15.75" x14ac:dyDescent="0.25">
      <c r="A18" s="54"/>
      <c r="B18" s="49"/>
      <c r="C18" s="59" t="str">
        <f>'[1]вход-выход'!B6</f>
        <v>3. 1632-2021-1.1, 1.2, 2.1.0-ОВ. Станция разгрузки вагонов, здание трансбордера, тоннель. Отопление, вентиляция и кондиционирование</v>
      </c>
      <c r="D18" s="64" t="s">
        <v>25</v>
      </c>
      <c r="E18" s="61" t="s">
        <v>23</v>
      </c>
      <c r="F18" s="62">
        <f>'[1]вход-выход'!D6/1.2</f>
        <v>30571701.783333335</v>
      </c>
      <c r="G18" s="62">
        <f>'[1]вход-выход'!H6/1.2</f>
        <v>44264099.52125001</v>
      </c>
      <c r="H18" s="62">
        <f>'[1]вход-выход'!L6/1.2</f>
        <v>39519775.308000006</v>
      </c>
      <c r="I18" s="63">
        <f t="shared" si="0"/>
        <v>114355576.61258334</v>
      </c>
    </row>
    <row r="19" spans="1:9" ht="15.75" x14ac:dyDescent="0.25">
      <c r="A19" s="54"/>
      <c r="B19" s="49"/>
      <c r="C19" s="59" t="str">
        <f>'[1]вход-выход'!B7</f>
        <v>4. 1632-2021-2.1.1-ОВ. Конвейерная галерея №1. Отопление, вентиляция и кондиционирование</v>
      </c>
      <c r="D19" s="60" t="s">
        <v>26</v>
      </c>
      <c r="E19" s="61" t="s">
        <v>23</v>
      </c>
      <c r="F19" s="62">
        <f>'[1]вход-выход'!D7/1.2</f>
        <v>0</v>
      </c>
      <c r="G19" s="62">
        <f>'[1]вход-выход'!H7/1.2</f>
        <v>2355865.7937500007</v>
      </c>
      <c r="H19" s="62">
        <f>'[1]вход-выход'!L7/1.2</f>
        <v>1430640.0666666667</v>
      </c>
      <c r="I19" s="63">
        <f t="shared" si="0"/>
        <v>3786505.8604166675</v>
      </c>
    </row>
    <row r="20" spans="1:9" ht="15.75" x14ac:dyDescent="0.25">
      <c r="A20" s="54"/>
      <c r="B20" s="49"/>
      <c r="C20" s="59" t="str">
        <f>'[1]вход-выход'!B8</f>
        <v>5. 1632-2021-2.1.2, 2.1.7-ОВ. Конвейерные галереи №2 и №7. Отопление, вентиляция и кондиционирование</v>
      </c>
      <c r="D20" s="65" t="s">
        <v>27</v>
      </c>
      <c r="E20" s="61" t="s">
        <v>23</v>
      </c>
      <c r="F20" s="62">
        <f>'[1]вход-выход'!D8/1.2</f>
        <v>9608737.5500000007</v>
      </c>
      <c r="G20" s="62">
        <f>'[1]вход-выход'!H8/1.2</f>
        <v>13103869.31875</v>
      </c>
      <c r="H20" s="62">
        <f>'[1]вход-выход'!L8/1.2</f>
        <v>10959101.435166666</v>
      </c>
      <c r="I20" s="63">
        <f t="shared" si="0"/>
        <v>33671708.303916663</v>
      </c>
    </row>
    <row r="21" spans="1:9" ht="15.75" x14ac:dyDescent="0.25">
      <c r="A21" s="54"/>
      <c r="B21" s="49"/>
      <c r="C21" s="59" t="str">
        <f>'[1]вход-выход'!B9</f>
        <v>6. 1632-2021-2.1.2, 2.1.7-АОВ. Конвейерные галереи №2 и №7. Автоматизация систем отопления, вентиляции и кондиционирования воздуха</v>
      </c>
      <c r="D21" s="64" t="s">
        <v>28</v>
      </c>
      <c r="E21" s="61" t="s">
        <v>23</v>
      </c>
      <c r="F21" s="62">
        <f>'[1]вход-выход'!D9/1.2</f>
        <v>0</v>
      </c>
      <c r="G21" s="62">
        <f>'[1]вход-выход'!H9/1.2</f>
        <v>522256.00000000006</v>
      </c>
      <c r="H21" s="62">
        <f>'[1]вход-выход'!L9/1.2</f>
        <v>3069177</v>
      </c>
      <c r="I21" s="63">
        <f t="shared" si="0"/>
        <v>3591433</v>
      </c>
    </row>
    <row r="22" spans="1:9" ht="15.75" x14ac:dyDescent="0.25">
      <c r="A22" s="54"/>
      <c r="B22" s="49"/>
      <c r="C22" s="59" t="str">
        <f>'[1]вход-выход'!B10</f>
        <v>7. 1632-2021-2.1.4-ОВ. Конвейерная галерея №4. Отопление, вентиляция и кондиционирование</v>
      </c>
      <c r="D22" s="60" t="s">
        <v>29</v>
      </c>
      <c r="E22" s="61" t="s">
        <v>23</v>
      </c>
      <c r="F22" s="62">
        <f>'[1]вход-выход'!D10/1.2</f>
        <v>0</v>
      </c>
      <c r="G22" s="62">
        <f>'[1]вход-выход'!H10/1.2</f>
        <v>699271.69375000009</v>
      </c>
      <c r="H22" s="62">
        <f>'[1]вход-выход'!L10/1.2</f>
        <v>512390.69833333336</v>
      </c>
      <c r="I22" s="63">
        <f t="shared" si="0"/>
        <v>1211662.3920833333</v>
      </c>
    </row>
    <row r="23" spans="1:9" ht="15.75" x14ac:dyDescent="0.25">
      <c r="A23" s="54"/>
      <c r="B23" s="49"/>
      <c r="C23" s="59" t="str">
        <f>'[1]вход-выход'!B11</f>
        <v>8. 1632-2021-2.1.5-ОВ. Конвейерная галерея №5. Отопление, вентиляция и кондиционирование</v>
      </c>
      <c r="D23" s="60" t="s">
        <v>30</v>
      </c>
      <c r="E23" s="61" t="s">
        <v>23</v>
      </c>
      <c r="F23" s="62">
        <f>'[1]вход-выход'!D11/1.2</f>
        <v>0</v>
      </c>
      <c r="G23" s="62">
        <f>'[1]вход-выход'!H11/1.2</f>
        <v>699271.69375000009</v>
      </c>
      <c r="H23" s="62">
        <f>'[1]вход-выход'!L11/1.2</f>
        <v>512390.06783333339</v>
      </c>
      <c r="I23" s="63">
        <f t="shared" si="0"/>
        <v>1211661.7615833334</v>
      </c>
    </row>
    <row r="24" spans="1:9" ht="15.75" x14ac:dyDescent="0.25">
      <c r="A24" s="54"/>
      <c r="B24" s="49"/>
      <c r="C24" s="59" t="str">
        <f>'[1]вход-выход'!B12</f>
        <v>9. 1632-2021-2.1.11-ОВ. Конвейерная галерея №11. Отопление, вентиляция и кондиционирование</v>
      </c>
      <c r="D24" s="60" t="s">
        <v>31</v>
      </c>
      <c r="E24" s="61" t="s">
        <v>23</v>
      </c>
      <c r="F24" s="62">
        <f>'[1]вход-выход'!D12/1.2</f>
        <v>0</v>
      </c>
      <c r="G24" s="62">
        <f>'[1]вход-выход'!H12/1.2</f>
        <v>913996.5625</v>
      </c>
      <c r="H24" s="62">
        <f>'[1]вход-выход'!L12/1.2</f>
        <v>597103.43350000004</v>
      </c>
      <c r="I24" s="63">
        <f t="shared" si="0"/>
        <v>1511099.996</v>
      </c>
    </row>
    <row r="25" spans="1:9" ht="15.75" x14ac:dyDescent="0.25">
      <c r="A25" s="54"/>
      <c r="B25" s="49"/>
      <c r="C25" s="59" t="str">
        <f>'[1]вход-выход'!B13</f>
        <v>10. 1632-2021-2.1.12-ОВ. Конвейерная галерея №12. Отопление, вентиляция и кондиционирование</v>
      </c>
      <c r="D25" s="60" t="s">
        <v>32</v>
      </c>
      <c r="E25" s="61" t="s">
        <v>23</v>
      </c>
      <c r="F25" s="62">
        <f>'[1]вход-выход'!D13/1.2</f>
        <v>0</v>
      </c>
      <c r="G25" s="62">
        <f>'[1]вход-выход'!H13/1.2</f>
        <v>699271.69375000009</v>
      </c>
      <c r="H25" s="62">
        <f>'[1]вход-выход'!L13/1.2</f>
        <v>512390.06783333339</v>
      </c>
      <c r="I25" s="63">
        <f t="shared" si="0"/>
        <v>1211661.7615833334</v>
      </c>
    </row>
    <row r="26" spans="1:9" ht="15.75" x14ac:dyDescent="0.25">
      <c r="A26" s="54"/>
      <c r="B26" s="49"/>
      <c r="C26" s="59" t="str">
        <f>'[1]вход-выход'!B14</f>
        <v>11. 1632-2021-2.1.13-ОВ. Конвейерная галерея №13. Отопление, вентиляция и кондиционирование</v>
      </c>
      <c r="D26" s="60" t="s">
        <v>33</v>
      </c>
      <c r="E26" s="61" t="s">
        <v>23</v>
      </c>
      <c r="F26" s="62">
        <f>'[1]вход-выход'!D14/1.2</f>
        <v>0</v>
      </c>
      <c r="G26" s="62">
        <f>'[1]вход-выход'!H14/1.2</f>
        <v>305501.24062499998</v>
      </c>
      <c r="H26" s="62">
        <f>'[1]вход-выход'!L14/1.2</f>
        <v>309698.54450000002</v>
      </c>
      <c r="I26" s="63">
        <f t="shared" si="0"/>
        <v>615199.78512499994</v>
      </c>
    </row>
    <row r="27" spans="1:9" ht="15.75" x14ac:dyDescent="0.25">
      <c r="A27" s="54"/>
      <c r="B27" s="49"/>
      <c r="C27" s="59" t="str">
        <f>'[1]вход-выход'!B15</f>
        <v>12. 1632-2021-2.2.1-АОВ. Пересыпная станция №1. Автоматизация систем отопления, вентиляции и кондиционирования воздуха</v>
      </c>
      <c r="D27" s="60" t="s">
        <v>34</v>
      </c>
      <c r="E27" s="61" t="s">
        <v>23</v>
      </c>
      <c r="F27" s="62">
        <f>'[1]вход-выход'!D15/1.2</f>
        <v>0</v>
      </c>
      <c r="G27" s="62">
        <f>'[1]вход-выход'!H15/1.2</f>
        <v>296275</v>
      </c>
      <c r="H27" s="62">
        <f>'[1]вход-выход'!L15/1.2</f>
        <v>2137322.25</v>
      </c>
      <c r="I27" s="63">
        <f t="shared" si="0"/>
        <v>2433597.25</v>
      </c>
    </row>
    <row r="28" spans="1:9" ht="15.75" x14ac:dyDescent="0.25">
      <c r="A28" s="54"/>
      <c r="B28" s="49"/>
      <c r="C28" s="59" t="str">
        <f>'[1]вход-выход'!B16</f>
        <v xml:space="preserve">13. 1632-2021-2.2.1-ОВ . Пересыпная станция №1. Отопление, вентиляция и кондиционирование </v>
      </c>
      <c r="D28" s="66" t="s">
        <v>35</v>
      </c>
      <c r="E28" s="61" t="s">
        <v>23</v>
      </c>
      <c r="F28" s="62">
        <f>'[1]вход-выход'!D16/1.2</f>
        <v>5616448.7333333343</v>
      </c>
      <c r="G28" s="62">
        <f>'[1]вход-выход'!H16/1.2</f>
        <v>14339857.813750003</v>
      </c>
      <c r="H28" s="62">
        <f>'[1]вход-выход'!L16/1.2</f>
        <v>12931518.802833332</v>
      </c>
      <c r="I28" s="63">
        <f t="shared" si="0"/>
        <v>32887825.349916667</v>
      </c>
    </row>
    <row r="29" spans="1:9" ht="15.75" x14ac:dyDescent="0.25">
      <c r="A29" s="54"/>
      <c r="B29" s="49"/>
      <c r="C29" s="59" t="str">
        <f>'[1]вход-выход'!B17</f>
        <v>14. 1632-2021-2.2.1-ТМ. Пересыпная станция№1. Индивидуальный тепловой пункт</v>
      </c>
      <c r="D29" s="60" t="s">
        <v>36</v>
      </c>
      <c r="E29" s="61" t="s">
        <v>23</v>
      </c>
      <c r="F29" s="62">
        <f>'[1]вход-выход'!D17/1.2</f>
        <v>507253.41666666669</v>
      </c>
      <c r="G29" s="62">
        <f>'[1]вход-выход'!H17/1.2</f>
        <v>402564.57500000007</v>
      </c>
      <c r="H29" s="62">
        <f>'[1]вход-выход'!L17/1.2</f>
        <v>1509277.3200000005</v>
      </c>
      <c r="I29" s="63">
        <f t="shared" si="0"/>
        <v>2419095.3116666675</v>
      </c>
    </row>
    <row r="30" spans="1:9" ht="15.75" x14ac:dyDescent="0.25">
      <c r="A30" s="54"/>
      <c r="B30" s="49"/>
      <c r="C30" s="59" t="str">
        <f>'[1]вход-выход'!B18</f>
        <v>15. 1632-2021-2.2.2-АОВ. Пересыпная станция №2. Автоматизация систем отопления, вентиляции и кондиционирования воздуха</v>
      </c>
      <c r="D30" s="60" t="s">
        <v>37</v>
      </c>
      <c r="E30" s="61" t="s">
        <v>23</v>
      </c>
      <c r="F30" s="62">
        <f>'[1]вход-выход'!D18/1.2</f>
        <v>0</v>
      </c>
      <c r="G30" s="62">
        <f>'[1]вход-выход'!H18/1.2</f>
        <v>297349.50000000006</v>
      </c>
      <c r="H30" s="62">
        <f>'[1]вход-выход'!L18/1.2</f>
        <v>1782640.1333333335</v>
      </c>
      <c r="I30" s="63">
        <f t="shared" si="0"/>
        <v>2079989.6333333335</v>
      </c>
    </row>
    <row r="31" spans="1:9" ht="15.75" x14ac:dyDescent="0.25">
      <c r="A31" s="54"/>
      <c r="B31" s="49"/>
      <c r="C31" s="59" t="str">
        <f>'[1]вход-выход'!B19</f>
        <v>16. 1632-2021-2.2.2-ОВ. Пересыпная станция №2. Отопление, вентиляция и кондиционирование</v>
      </c>
      <c r="D31" s="60" t="s">
        <v>38</v>
      </c>
      <c r="E31" s="61" t="s">
        <v>23</v>
      </c>
      <c r="F31" s="62">
        <f>'[1]вход-выход'!D19/1.2</f>
        <v>7601873.833333333</v>
      </c>
      <c r="G31" s="62">
        <f>'[1]вход-выход'!H19/1.2</f>
        <v>3933416.7249999987</v>
      </c>
      <c r="H31" s="62">
        <f>'[1]вход-выход'!L19/1.2</f>
        <v>7479775.6653333334</v>
      </c>
      <c r="I31" s="63">
        <f t="shared" si="0"/>
        <v>19015066.223666664</v>
      </c>
    </row>
    <row r="32" spans="1:9" ht="15.75" x14ac:dyDescent="0.25">
      <c r="A32" s="54"/>
      <c r="B32" s="49"/>
      <c r="C32" s="59" t="str">
        <f>'[1]вход-выход'!B20</f>
        <v>17. 1632-2021-2.2.3-АОВ. Пересыпная станция №3. Автоматизация систем отопления, вентиляции и кондиционирования воздуха</v>
      </c>
      <c r="D32" s="60" t="s">
        <v>39</v>
      </c>
      <c r="E32" s="61" t="s">
        <v>23</v>
      </c>
      <c r="F32" s="62">
        <f>'[1]вход-выход'!D20/1.2</f>
        <v>0</v>
      </c>
      <c r="G32" s="62">
        <f>'[1]вход-выход'!H20/1.2</f>
        <v>193149.25000000003</v>
      </c>
      <c r="H32" s="62">
        <f>'[1]вход-выход'!L20/1.2</f>
        <v>1261533.5</v>
      </c>
      <c r="I32" s="63">
        <f t="shared" si="0"/>
        <v>1454682.75</v>
      </c>
    </row>
    <row r="33" spans="1:9" ht="15.75" x14ac:dyDescent="0.25">
      <c r="A33" s="54"/>
      <c r="B33" s="49"/>
      <c r="C33" s="59" t="str">
        <f>'[1]вход-выход'!B21</f>
        <v xml:space="preserve">18. 1632-2021-2.2.3-ОВ. Пересыпная станция №3.Отопление, вентиляция и кондиционирование </v>
      </c>
      <c r="D33" s="60" t="s">
        <v>40</v>
      </c>
      <c r="E33" s="61" t="s">
        <v>23</v>
      </c>
      <c r="F33" s="62">
        <f>'[1]вход-выход'!D21/1.2</f>
        <v>2446357.7833333332</v>
      </c>
      <c r="G33" s="62">
        <f>'[1]вход-выход'!H21/1.2</f>
        <v>1319110.1875000002</v>
      </c>
      <c r="H33" s="62">
        <f>'[1]вход-выход'!L21/1.2</f>
        <v>2565718.1974666663</v>
      </c>
      <c r="I33" s="63">
        <f t="shared" si="0"/>
        <v>6331186.1682999991</v>
      </c>
    </row>
    <row r="34" spans="1:9" ht="15.75" x14ac:dyDescent="0.25">
      <c r="A34" s="54"/>
      <c r="B34" s="49"/>
      <c r="C34" s="59" t="str">
        <f>'[1]вход-выход'!B22</f>
        <v>19. 1632-2021-2.2.4-АОВ. Пересыпная станция №4. Автоматизация систем отопления, вентиляции и кондиционирования воздуха</v>
      </c>
      <c r="D34" s="60" t="s">
        <v>41</v>
      </c>
      <c r="E34" s="61" t="s">
        <v>23</v>
      </c>
      <c r="F34" s="62">
        <f>'[1]вход-выход'!D22/1.2</f>
        <v>0</v>
      </c>
      <c r="G34" s="62">
        <f>'[1]вход-выход'!H22/1.2</f>
        <v>59679.375</v>
      </c>
      <c r="H34" s="62">
        <f>'[1]вход-выход'!L22/1.2</f>
        <v>700113.66666666686</v>
      </c>
      <c r="I34" s="63">
        <f t="shared" si="0"/>
        <v>759793.04166666686</v>
      </c>
    </row>
    <row r="35" spans="1:9" ht="15.75" x14ac:dyDescent="0.25">
      <c r="A35" s="54"/>
      <c r="B35" s="49"/>
      <c r="C35" s="59" t="str">
        <f>'[1]вход-выход'!B23</f>
        <v>20. 1632-2021-2.2.4, 2.1.6-ОВ. Пересыпная станция №4 и конвейерная галерея №6. Отопление, вентиляция и кондиционирование</v>
      </c>
      <c r="D35" s="64" t="s">
        <v>42</v>
      </c>
      <c r="E35" s="61" t="s">
        <v>23</v>
      </c>
      <c r="F35" s="62">
        <f>'[1]вход-выход'!D23/1.2</f>
        <v>2699823.6333333333</v>
      </c>
      <c r="G35" s="62">
        <f>'[1]вход-выход'!H23/1.2</f>
        <v>2496191.0925000012</v>
      </c>
      <c r="H35" s="62">
        <f>'[1]вход-выход'!L23/1.2</f>
        <v>4371007.3112033345</v>
      </c>
      <c r="I35" s="63">
        <f t="shared" si="0"/>
        <v>9567022.0370366685</v>
      </c>
    </row>
    <row r="36" spans="1:9" ht="15.75" x14ac:dyDescent="0.25">
      <c r="A36" s="54"/>
      <c r="B36" s="49"/>
      <c r="C36" s="59" t="str">
        <f>'[1]вход-выход'!B24</f>
        <v>21. 1632-2021-2.2.5-АОВ. Пересыпная станция №5. Автоматизация систем отопления, вентиляции и кондиционирования воздуха</v>
      </c>
      <c r="D36" s="60" t="s">
        <v>43</v>
      </c>
      <c r="E36" s="61" t="s">
        <v>23</v>
      </c>
      <c r="F36" s="62">
        <f>'[1]вход-выход'!D24/1.2</f>
        <v>0</v>
      </c>
      <c r="G36" s="62">
        <f>'[1]вход-выход'!H24/1.2</f>
        <v>48116.25</v>
      </c>
      <c r="H36" s="62">
        <f>'[1]вход-выход'!L24/1.2</f>
        <v>628786.33333333337</v>
      </c>
      <c r="I36" s="63">
        <f t="shared" si="0"/>
        <v>676902.58333333337</v>
      </c>
    </row>
    <row r="37" spans="1:9" ht="15.75" x14ac:dyDescent="0.25">
      <c r="A37" s="54"/>
      <c r="B37" s="49"/>
      <c r="C37" s="59" t="str">
        <f>'[1]вход-выход'!B25</f>
        <v xml:space="preserve">22. 1632-2021-2.2.5-ОВ. Пересыпная станция №5. Отопление, вентиляция и кондиционирование </v>
      </c>
      <c r="D37" s="60" t="s">
        <v>44</v>
      </c>
      <c r="E37" s="61" t="s">
        <v>23</v>
      </c>
      <c r="F37" s="62">
        <f>'[1]вход-выход'!D25/1.2</f>
        <v>6143965.4500000002</v>
      </c>
      <c r="G37" s="62">
        <f>'[1]вход-выход'!H25/1.2</f>
        <v>1181899.2937500002</v>
      </c>
      <c r="H37" s="62">
        <f>'[1]вход-выход'!L25/1.2</f>
        <v>4487273.8317666668</v>
      </c>
      <c r="I37" s="63">
        <f t="shared" si="0"/>
        <v>11813138.575516667</v>
      </c>
    </row>
    <row r="38" spans="1:9" ht="15.75" x14ac:dyDescent="0.25">
      <c r="A38" s="54"/>
      <c r="B38" s="49"/>
      <c r="C38" s="59" t="str">
        <f>'[1]вход-выход'!B26</f>
        <v>23. 1632-2021-2.2.6-ОВ. Пересыпная станция №6. Отопление, вентиляция и кондиционирование</v>
      </c>
      <c r="D38" s="60" t="s">
        <v>45</v>
      </c>
      <c r="E38" s="61" t="s">
        <v>23</v>
      </c>
      <c r="F38" s="62">
        <f>'[1]вход-выход'!D26/1.2</f>
        <v>452708.69999999995</v>
      </c>
      <c r="G38" s="62">
        <f>'[1]вход-выход'!H26/1.2</f>
        <v>58704.187500000007</v>
      </c>
      <c r="H38" s="62">
        <f>'[1]вход-выход'!L26/1.2</f>
        <v>555784.82850000006</v>
      </c>
      <c r="I38" s="63">
        <f t="shared" si="0"/>
        <v>1067197.716</v>
      </c>
    </row>
    <row r="39" spans="1:9" ht="15.75" x14ac:dyDescent="0.25">
      <c r="A39" s="54"/>
      <c r="B39" s="49"/>
      <c r="C39" s="59" t="str">
        <f>'[1]вход-выход'!B27</f>
        <v>24. 1632-2021-2.2.7-АОВ. Приводная станция. Автоматизация систем отопления, вентиляции и кондиционирования</v>
      </c>
      <c r="D39" s="60" t="s">
        <v>46</v>
      </c>
      <c r="E39" s="61" t="s">
        <v>23</v>
      </c>
      <c r="F39" s="62">
        <f>'[1]вход-выход'!D27/1.2</f>
        <v>0</v>
      </c>
      <c r="G39" s="62">
        <f>'[1]вход-выход'!H27/1.2</f>
        <v>217309.75000000003</v>
      </c>
      <c r="H39" s="62">
        <f>'[1]вход-выход'!L27/1.2</f>
        <v>1088566.3333333335</v>
      </c>
      <c r="I39" s="63">
        <f t="shared" si="0"/>
        <v>1305876.0833333335</v>
      </c>
    </row>
    <row r="40" spans="1:9" ht="15.75" x14ac:dyDescent="0.25">
      <c r="A40" s="54"/>
      <c r="B40" s="49"/>
      <c r="C40" s="59" t="str">
        <f>'[1]вход-выход'!B28</f>
        <v>25. 1632-2021-2.2.7-ОВ. Приводная станция. Отопление, вентиляция и кондиционирование</v>
      </c>
      <c r="D40" s="60" t="s">
        <v>47</v>
      </c>
      <c r="E40" s="61" t="s">
        <v>23</v>
      </c>
      <c r="F40" s="62">
        <f>'[1]вход-выход'!D28/1.2</f>
        <v>2159271.7333333334</v>
      </c>
      <c r="G40" s="62">
        <f>'[1]вход-выход'!H28/1.2</f>
        <v>518532.58624999999</v>
      </c>
      <c r="H40" s="62">
        <f>'[1]вход-выход'!L28/1.2</f>
        <v>2172604.8402033336</v>
      </c>
      <c r="I40" s="63">
        <f t="shared" si="0"/>
        <v>4850409.1597866677</v>
      </c>
    </row>
    <row r="41" spans="1:9" ht="15.75" x14ac:dyDescent="0.25">
      <c r="A41" s="54"/>
      <c r="B41" s="49"/>
      <c r="C41" s="59" t="str">
        <f>'[1]вход-выход'!B29</f>
        <v>26. 1632-2021-3.1-ОВ. Крытый склад №1. Отопление, вентиляция и кондиционирование</v>
      </c>
      <c r="D41" s="60" t="s">
        <v>48</v>
      </c>
      <c r="E41" s="61" t="s">
        <v>23</v>
      </c>
      <c r="F41" s="62">
        <f>'[1]вход-выход'!D29/1.2</f>
        <v>2160332.2666666671</v>
      </c>
      <c r="G41" s="62">
        <f>'[1]вход-выход'!H29/1.2</f>
        <v>9335470.2875000015</v>
      </c>
      <c r="H41" s="62">
        <f>'[1]вход-выход'!L29/1.2</f>
        <v>9639172.0905500017</v>
      </c>
      <c r="I41" s="63">
        <f t="shared" si="0"/>
        <v>21134974.644716673</v>
      </c>
    </row>
    <row r="42" spans="1:9" ht="15.75" x14ac:dyDescent="0.25">
      <c r="A42" s="54"/>
      <c r="B42" s="49"/>
      <c r="C42" s="59" t="str">
        <f>'[1]вход-выход'!B30</f>
        <v>27. 1632-2021-3.2-ОВ. Крытый склад №2. Отопление, вентиляция и кондиционирование</v>
      </c>
      <c r="D42" s="60" t="s">
        <v>49</v>
      </c>
      <c r="E42" s="61" t="s">
        <v>23</v>
      </c>
      <c r="F42" s="62">
        <f>'[1]вход-выход'!D30/1.2</f>
        <v>2160645.9000000004</v>
      </c>
      <c r="G42" s="62">
        <f>'[1]вход-выход'!H30/1.2</f>
        <v>3090283.7875000001</v>
      </c>
      <c r="H42" s="62">
        <f>'[1]вход-выход'!L30/1.2</f>
        <v>9488621.2035500016</v>
      </c>
      <c r="I42" s="63">
        <f t="shared" si="0"/>
        <v>14739550.891050002</v>
      </c>
    </row>
    <row r="43" spans="1:9" ht="15.75" x14ac:dyDescent="0.25">
      <c r="A43" s="54"/>
      <c r="B43" s="49"/>
      <c r="C43" s="59" t="str">
        <f>'[1]вход-выход'!B31</f>
        <v>28. 1632-2021-3.3-АОВ. Купольный склад. Автоматизация систем отопления, вентиляции и кондиционирования воздуха</v>
      </c>
      <c r="D43" s="66" t="s">
        <v>50</v>
      </c>
      <c r="E43" s="61" t="s">
        <v>23</v>
      </c>
      <c r="F43" s="62">
        <f>'[1]вход-выход'!D31/1.2</f>
        <v>0</v>
      </c>
      <c r="G43" s="62">
        <f>'[1]вход-выход'!H31/1.2</f>
        <v>202058.50000000003</v>
      </c>
      <c r="H43" s="62">
        <f>'[1]вход-выход'!L31/1.2</f>
        <v>1016817.05</v>
      </c>
      <c r="I43" s="63">
        <f t="shared" si="0"/>
        <v>1218875.55</v>
      </c>
    </row>
    <row r="44" spans="1:9" ht="15.75" x14ac:dyDescent="0.25">
      <c r="A44" s="54"/>
      <c r="B44" s="49"/>
      <c r="C44" s="59" t="str">
        <f>'[1]вход-выход'!B32</f>
        <v>29. 1632-2021-3.3-ОВ. Купольный склад. Отопление, вентиляция и кондиционирование</v>
      </c>
      <c r="D44" s="60" t="s">
        <v>51</v>
      </c>
      <c r="E44" s="61" t="s">
        <v>23</v>
      </c>
      <c r="F44" s="62">
        <f>'[1]вход-выход'!D32/1.2</f>
        <v>9770965.2000000011</v>
      </c>
      <c r="G44" s="62">
        <f>'[1]вход-выход'!H32/1.2</f>
        <v>33520552.240000002</v>
      </c>
      <c r="H44" s="62">
        <f>'[1]вход-выход'!L32/1.2</f>
        <v>16428485.639333334</v>
      </c>
      <c r="I44" s="63">
        <f t="shared" si="0"/>
        <v>59720003.079333335</v>
      </c>
    </row>
    <row r="45" spans="1:9" ht="15.75" x14ac:dyDescent="0.25">
      <c r="A45" s="54"/>
      <c r="B45" s="49"/>
      <c r="C45" s="59" t="str">
        <f>'[1]вход-выход'!B33</f>
        <v>30. 1632-2021-3.3.9-ОВ. Купольный склад. Электропомещение. Отопление, вентиляция и кондиционирование</v>
      </c>
      <c r="D45" s="60" t="s">
        <v>52</v>
      </c>
      <c r="E45" s="61" t="s">
        <v>23</v>
      </c>
      <c r="F45" s="62">
        <f>'[1]вход-выход'!D33/1.2</f>
        <v>7066144.4500000002</v>
      </c>
      <c r="G45" s="62">
        <f>'[1]вход-выход'!H33/1.2</f>
        <v>616351.66249999951</v>
      </c>
      <c r="H45" s="62">
        <f>'[1]вход-выход'!L33/1.2</f>
        <v>5829686.7174666664</v>
      </c>
      <c r="I45" s="63">
        <f t="shared" si="0"/>
        <v>13512182.829966666</v>
      </c>
    </row>
    <row r="46" spans="1:9" ht="15.75" x14ac:dyDescent="0.25">
      <c r="A46" s="54"/>
      <c r="B46" s="49"/>
      <c r="C46" s="59" t="str">
        <f>'[1]вход-выход'!B34</f>
        <v>31. 1632-2021-3.4-ОВ. Ангар для временного накопления отходов. Отопление, вентиляция и кондиционирование</v>
      </c>
      <c r="D46" s="60" t="s">
        <v>53</v>
      </c>
      <c r="E46" s="61" t="s">
        <v>23</v>
      </c>
      <c r="F46" s="62">
        <f>'[1]вход-выход'!D34/1.2</f>
        <v>943114.83333333337</v>
      </c>
      <c r="G46" s="62">
        <f>'[1]вход-выход'!H34/1.2</f>
        <v>461076.17500000005</v>
      </c>
      <c r="H46" s="62">
        <f>'[1]вход-выход'!L34/1.2</f>
        <v>1433757.1616666666</v>
      </c>
      <c r="I46" s="63">
        <f t="shared" si="0"/>
        <v>2837948.17</v>
      </c>
    </row>
    <row r="47" spans="1:9" ht="15.75" x14ac:dyDescent="0.25">
      <c r="A47" s="67"/>
      <c r="B47" s="68"/>
      <c r="C47" s="69" t="s">
        <v>54</v>
      </c>
      <c r="D47" s="70"/>
      <c r="E47" s="61"/>
      <c r="F47" s="71"/>
      <c r="G47" s="71"/>
      <c r="H47" s="71"/>
      <c r="I47" s="72"/>
    </row>
    <row r="48" spans="1:9" ht="20.25" customHeight="1" x14ac:dyDescent="0.2">
      <c r="A48" s="73">
        <v>2</v>
      </c>
      <c r="B48" s="74" t="s">
        <v>55</v>
      </c>
      <c r="C48" s="75"/>
      <c r="D48" s="75"/>
      <c r="E48" s="75"/>
      <c r="F48" s="75"/>
      <c r="G48" s="75"/>
      <c r="H48" s="75"/>
      <c r="I48" s="63">
        <f>SUM(I16:I47)</f>
        <v>380552645.23191494</v>
      </c>
    </row>
    <row r="49" spans="1:10" ht="17.25" customHeight="1" x14ac:dyDescent="0.2">
      <c r="A49" s="73">
        <v>3</v>
      </c>
      <c r="B49" s="74" t="s">
        <v>56</v>
      </c>
      <c r="C49" s="75"/>
      <c r="D49" s="75"/>
      <c r="E49" s="75"/>
      <c r="F49" s="75"/>
      <c r="G49" s="75"/>
      <c r="H49" s="75"/>
      <c r="I49" s="63">
        <f>I48*0.03</f>
        <v>11416579.356957447</v>
      </c>
    </row>
    <row r="50" spans="1:10" ht="30" customHeight="1" x14ac:dyDescent="0.2">
      <c r="A50" s="73">
        <v>4</v>
      </c>
      <c r="B50" s="76" t="s">
        <v>57</v>
      </c>
      <c r="C50" s="77"/>
      <c r="D50" s="77"/>
      <c r="E50" s="77"/>
      <c r="F50" s="77"/>
      <c r="G50" s="77"/>
      <c r="H50" s="77"/>
      <c r="I50" s="78">
        <f>I48+I49</f>
        <v>391969224.58887237</v>
      </c>
      <c r="J50" s="79" t="s">
        <v>58</v>
      </c>
    </row>
    <row r="51" spans="1:10" ht="30" customHeight="1" x14ac:dyDescent="0.2">
      <c r="A51" s="73">
        <v>5</v>
      </c>
      <c r="B51" s="80" t="s">
        <v>59</v>
      </c>
      <c r="C51" s="81" t="s">
        <v>60</v>
      </c>
      <c r="D51" s="82"/>
      <c r="E51" s="82"/>
      <c r="F51" s="82"/>
      <c r="G51" s="82"/>
      <c r="H51" s="82"/>
      <c r="I51" s="63">
        <f>I50*0.2</f>
        <v>78393844.917774484</v>
      </c>
    </row>
    <row r="52" spans="1:10" ht="22.5" customHeight="1" x14ac:dyDescent="0.2">
      <c r="A52" s="73">
        <v>6</v>
      </c>
      <c r="B52" s="83" t="s">
        <v>61</v>
      </c>
      <c r="C52" s="84"/>
      <c r="D52" s="84"/>
      <c r="E52" s="84"/>
      <c r="F52" s="84"/>
      <c r="G52" s="84"/>
      <c r="H52" s="84"/>
      <c r="I52" s="63">
        <f>I50+I51</f>
        <v>470363069.50664687</v>
      </c>
    </row>
    <row r="53" spans="1:10" ht="42" customHeight="1" x14ac:dyDescent="0.2">
      <c r="A53" s="73">
        <v>7</v>
      </c>
      <c r="B53" s="80" t="s">
        <v>62</v>
      </c>
      <c r="C53" s="85" t="s">
        <v>63</v>
      </c>
      <c r="D53" s="86"/>
      <c r="E53" s="86"/>
      <c r="F53" s="87"/>
      <c r="G53" s="87"/>
      <c r="H53" s="87"/>
      <c r="I53" s="88"/>
      <c r="J53" s="89"/>
    </row>
    <row r="54" spans="1:10" ht="27" customHeight="1" x14ac:dyDescent="0.2">
      <c r="A54" s="73">
        <v>8</v>
      </c>
      <c r="B54" s="80" t="s">
        <v>64</v>
      </c>
      <c r="C54" s="90" t="s">
        <v>85</v>
      </c>
      <c r="D54" s="68"/>
      <c r="E54" s="68"/>
      <c r="F54" s="91" t="s">
        <v>65</v>
      </c>
      <c r="G54" s="91"/>
      <c r="H54" s="91"/>
      <c r="I54" s="88"/>
    </row>
    <row r="55" spans="1:10" ht="66.75" customHeight="1" x14ac:dyDescent="0.2">
      <c r="A55" s="92">
        <v>9</v>
      </c>
      <c r="B55" s="80" t="s">
        <v>66</v>
      </c>
      <c r="C55" s="90" t="s">
        <v>67</v>
      </c>
      <c r="D55" s="68"/>
      <c r="E55" s="68"/>
      <c r="F55" s="93" t="s">
        <v>86</v>
      </c>
      <c r="G55" s="93"/>
      <c r="H55" s="93"/>
      <c r="I55" s="94"/>
      <c r="J55" s="95"/>
    </row>
    <row r="56" spans="1:10" ht="37.5" customHeight="1" x14ac:dyDescent="0.2">
      <c r="A56" s="92">
        <v>10</v>
      </c>
      <c r="B56" s="80" t="s">
        <v>68</v>
      </c>
      <c r="C56" s="96" t="s">
        <v>69</v>
      </c>
      <c r="D56" s="97"/>
      <c r="E56" s="97"/>
      <c r="F56" s="98" t="s">
        <v>70</v>
      </c>
      <c r="G56" s="98"/>
      <c r="H56" s="98"/>
      <c r="I56" s="99"/>
    </row>
    <row r="57" spans="1:10" ht="55.15" customHeight="1" x14ac:dyDescent="0.2">
      <c r="A57" s="92">
        <v>11</v>
      </c>
      <c r="B57" s="80" t="s">
        <v>71</v>
      </c>
      <c r="C57" s="100"/>
      <c r="D57" s="101"/>
      <c r="E57" s="101"/>
      <c r="F57" s="90" t="s">
        <v>72</v>
      </c>
      <c r="G57" s="90"/>
      <c r="H57" s="90"/>
      <c r="I57" s="99"/>
    </row>
    <row r="58" spans="1:10" x14ac:dyDescent="0.2">
      <c r="A58" s="40"/>
      <c r="F58" s="102"/>
      <c r="G58" s="102"/>
      <c r="H58" s="102"/>
      <c r="I58" s="34"/>
    </row>
    <row r="59" spans="1:10" x14ac:dyDescent="0.2">
      <c r="A59" s="103" t="s">
        <v>73</v>
      </c>
      <c r="B59" s="104"/>
      <c r="C59" s="104"/>
      <c r="D59" s="104"/>
      <c r="E59" s="104"/>
      <c r="F59" s="104"/>
      <c r="G59" s="104"/>
      <c r="H59" s="104"/>
      <c r="I59" s="34"/>
    </row>
    <row r="60" spans="1:10" x14ac:dyDescent="0.2">
      <c r="A60" s="40"/>
      <c r="I60" s="34"/>
    </row>
    <row r="61" spans="1:10" x14ac:dyDescent="0.2">
      <c r="A61" s="40"/>
      <c r="I61" s="34"/>
    </row>
    <row r="62" spans="1:10" ht="15" x14ac:dyDescent="0.25">
      <c r="A62" s="105" t="s">
        <v>74</v>
      </c>
      <c r="B62" s="106"/>
      <c r="D62" s="107" t="s">
        <v>75</v>
      </c>
      <c r="E62" s="108"/>
      <c r="F62" s="108"/>
      <c r="H62" s="109"/>
      <c r="I62" s="34"/>
    </row>
    <row r="63" spans="1:10" ht="13.5" thickBot="1" x14ac:dyDescent="0.25">
      <c r="A63" s="110" t="s">
        <v>76</v>
      </c>
      <c r="B63" s="111"/>
      <c r="C63" s="112"/>
      <c r="D63" s="113" t="s">
        <v>77</v>
      </c>
      <c r="E63" s="114"/>
      <c r="F63" s="114"/>
      <c r="G63" s="112"/>
      <c r="H63" s="115" t="s">
        <v>78</v>
      </c>
      <c r="I63" s="116"/>
    </row>
    <row r="64" spans="1:10" x14ac:dyDescent="0.2">
      <c r="A64" s="79"/>
      <c r="B64" s="117"/>
      <c r="C64" s="37"/>
      <c r="D64" s="37"/>
      <c r="E64" s="37"/>
      <c r="F64" s="37"/>
      <c r="G64" s="37"/>
    </row>
    <row r="65" spans="1:7" x14ac:dyDescent="0.2">
      <c r="A65" s="79"/>
      <c r="B65" s="117"/>
      <c r="C65" s="37"/>
      <c r="D65" s="37"/>
      <c r="E65" s="37"/>
      <c r="F65" s="37"/>
      <c r="G65" s="37"/>
    </row>
    <row r="66" spans="1:7" x14ac:dyDescent="0.2">
      <c r="A66" s="118" t="s">
        <v>79</v>
      </c>
      <c r="B66" s="117"/>
      <c r="C66" s="37"/>
      <c r="D66" s="37"/>
      <c r="E66" s="37"/>
      <c r="F66" s="37"/>
      <c r="G66" s="37"/>
    </row>
    <row r="67" spans="1:7" x14ac:dyDescent="0.2">
      <c r="A67" s="118" t="s">
        <v>80</v>
      </c>
      <c r="B67" s="117"/>
      <c r="C67" s="37"/>
      <c r="D67" s="37"/>
      <c r="E67" s="37"/>
      <c r="F67" s="37"/>
      <c r="G67" s="37"/>
    </row>
    <row r="68" spans="1:7" x14ac:dyDescent="0.2">
      <c r="A68" s="118" t="s">
        <v>81</v>
      </c>
      <c r="B68" s="117"/>
      <c r="C68" s="37"/>
      <c r="D68" s="37"/>
      <c r="E68" s="37"/>
      <c r="F68" s="37"/>
      <c r="G68" s="37"/>
    </row>
    <row r="69" spans="1:7" x14ac:dyDescent="0.2">
      <c r="A69" s="118" t="s">
        <v>82</v>
      </c>
      <c r="B69" s="117"/>
      <c r="C69" s="37"/>
      <c r="D69" s="37"/>
      <c r="E69" s="37"/>
      <c r="F69" s="37"/>
      <c r="G69" s="37"/>
    </row>
    <row r="70" spans="1:7" x14ac:dyDescent="0.2">
      <c r="A70" s="118" t="s">
        <v>83</v>
      </c>
      <c r="B70" s="117"/>
      <c r="C70" s="37"/>
      <c r="D70" s="37"/>
      <c r="E70" s="37"/>
      <c r="F70" s="37"/>
      <c r="G70" s="37"/>
    </row>
    <row r="71" spans="1:7" ht="38.25" x14ac:dyDescent="0.2">
      <c r="A71" s="119"/>
      <c r="B71" s="117" t="s">
        <v>84</v>
      </c>
      <c r="C71" s="37"/>
      <c r="D71" s="37"/>
      <c r="E71" s="37"/>
      <c r="F71" s="37"/>
      <c r="G71" s="37"/>
    </row>
    <row r="72" spans="1:7" ht="15" x14ac:dyDescent="0.25">
      <c r="B72" s="120" t="s">
        <v>87</v>
      </c>
      <c r="C72" s="122"/>
      <c r="D72" s="122"/>
      <c r="E72" s="121"/>
      <c r="F72" s="123"/>
    </row>
    <row r="73" spans="1:7" ht="15" x14ac:dyDescent="0.25">
      <c r="B73" s="122"/>
      <c r="C73" s="122"/>
      <c r="D73" s="122"/>
      <c r="E73" s="121"/>
      <c r="F73" s="123"/>
    </row>
    <row r="74" spans="1:7" ht="15" x14ac:dyDescent="0.25">
      <c r="B74" s="125" t="s">
        <v>88</v>
      </c>
      <c r="C74" s="125"/>
      <c r="D74" s="122"/>
      <c r="E74" s="121"/>
      <c r="F74" s="123"/>
    </row>
    <row r="75" spans="1:7" ht="15" x14ac:dyDescent="0.25">
      <c r="B75" s="122"/>
      <c r="C75" s="122"/>
      <c r="D75" s="122"/>
      <c r="E75" s="121"/>
      <c r="F75" s="123"/>
    </row>
    <row r="76" spans="1:7" ht="25.5" x14ac:dyDescent="0.25">
      <c r="B76" s="124" t="s">
        <v>89</v>
      </c>
      <c r="C76" s="122"/>
      <c r="D76" s="122"/>
      <c r="E76" s="121"/>
      <c r="F76" s="123"/>
    </row>
    <row r="77" spans="1:7" ht="25.5" customHeight="1" x14ac:dyDescent="0.2">
      <c r="B77" s="125" t="s">
        <v>90</v>
      </c>
      <c r="C77" s="125"/>
      <c r="D77" s="125"/>
      <c r="E77" s="125"/>
      <c r="F77" s="123"/>
    </row>
    <row r="78" spans="1:7" ht="25.5" customHeight="1" x14ac:dyDescent="0.2">
      <c r="B78" s="126" t="s">
        <v>91</v>
      </c>
      <c r="C78" s="126"/>
      <c r="D78" s="126"/>
      <c r="E78" s="126"/>
      <c r="F78" s="126"/>
    </row>
    <row r="79" spans="1:7" ht="15" x14ac:dyDescent="0.2">
      <c r="B79" s="125" t="s">
        <v>92</v>
      </c>
      <c r="C79" s="125"/>
      <c r="D79" s="125"/>
      <c r="E79" s="125"/>
      <c r="F79" s="123"/>
    </row>
    <row r="80" spans="1:7" ht="12.75" customHeight="1" x14ac:dyDescent="0.2">
      <c r="B80" s="126" t="s">
        <v>93</v>
      </c>
      <c r="C80" s="126"/>
      <c r="D80" s="126"/>
      <c r="E80" s="126"/>
      <c r="F80" s="126"/>
    </row>
    <row r="81" spans="2:6" ht="25.5" customHeight="1" x14ac:dyDescent="0.2">
      <c r="B81" s="125" t="s">
        <v>94</v>
      </c>
      <c r="C81" s="125"/>
      <c r="D81" s="125"/>
      <c r="E81" s="125"/>
      <c r="F81" s="123"/>
    </row>
    <row r="82" spans="2:6" ht="12.75" customHeight="1" x14ac:dyDescent="0.2">
      <c r="B82" s="126" t="s">
        <v>95</v>
      </c>
      <c r="C82" s="126"/>
      <c r="D82" s="126"/>
      <c r="E82" s="126"/>
      <c r="F82" s="126"/>
    </row>
    <row r="83" spans="2:6" ht="15" x14ac:dyDescent="0.2">
      <c r="B83" s="125" t="s">
        <v>96</v>
      </c>
      <c r="C83" s="125"/>
      <c r="D83" s="125"/>
      <c r="E83" s="125"/>
      <c r="F83" s="123"/>
    </row>
    <row r="84" spans="2:6" ht="12.75" customHeight="1" x14ac:dyDescent="0.2">
      <c r="B84" s="126" t="s">
        <v>97</v>
      </c>
      <c r="C84" s="126"/>
      <c r="D84" s="126"/>
      <c r="E84" s="126"/>
      <c r="F84" s="126"/>
    </row>
    <row r="85" spans="2:6" ht="15" x14ac:dyDescent="0.2">
      <c r="B85" s="125" t="s">
        <v>96</v>
      </c>
      <c r="C85" s="125"/>
      <c r="D85" s="125"/>
      <c r="E85" s="125"/>
      <c r="F85" s="123"/>
    </row>
    <row r="86" spans="2:6" ht="12.75" customHeight="1" x14ac:dyDescent="0.2">
      <c r="B86" s="126" t="s">
        <v>98</v>
      </c>
      <c r="C86" s="126"/>
      <c r="D86" s="126"/>
      <c r="E86" s="126"/>
      <c r="F86" s="126"/>
    </row>
    <row r="87" spans="2:6" ht="15" x14ac:dyDescent="0.2">
      <c r="B87" s="125" t="s">
        <v>96</v>
      </c>
      <c r="C87" s="125"/>
      <c r="D87" s="125"/>
      <c r="E87" s="125"/>
      <c r="F87" s="123"/>
    </row>
    <row r="88" spans="2:6" ht="12.75" customHeight="1" x14ac:dyDescent="0.2">
      <c r="B88" s="126" t="s">
        <v>99</v>
      </c>
      <c r="C88" s="126"/>
      <c r="D88" s="126"/>
      <c r="E88" s="126"/>
      <c r="F88" s="126"/>
    </row>
    <row r="89" spans="2:6" ht="15" x14ac:dyDescent="0.2">
      <c r="B89" s="125" t="s">
        <v>100</v>
      </c>
      <c r="C89" s="125"/>
      <c r="D89" s="125"/>
      <c r="E89" s="125"/>
      <c r="F89" s="123"/>
    </row>
    <row r="90" spans="2:6" ht="12.75" customHeight="1" x14ac:dyDescent="0.2">
      <c r="B90" s="126" t="s">
        <v>101</v>
      </c>
      <c r="C90" s="126"/>
      <c r="D90" s="126"/>
      <c r="E90" s="126"/>
      <c r="F90" s="126"/>
    </row>
    <row r="91" spans="2:6" ht="15" x14ac:dyDescent="0.2">
      <c r="B91" s="125" t="s">
        <v>96</v>
      </c>
      <c r="C91" s="125"/>
      <c r="D91" s="125"/>
      <c r="E91" s="125"/>
      <c r="F91" s="123"/>
    </row>
  </sheetData>
  <mergeCells count="47">
    <mergeCell ref="B88:F88"/>
    <mergeCell ref="B89:E89"/>
    <mergeCell ref="B90:F90"/>
    <mergeCell ref="B91:E91"/>
    <mergeCell ref="B82:F82"/>
    <mergeCell ref="B83:E83"/>
    <mergeCell ref="B84:F84"/>
    <mergeCell ref="B85:E85"/>
    <mergeCell ref="B86:F86"/>
    <mergeCell ref="B87:E87"/>
    <mergeCell ref="B74:C74"/>
    <mergeCell ref="B77:E77"/>
    <mergeCell ref="B78:F78"/>
    <mergeCell ref="B79:E79"/>
    <mergeCell ref="B80:F80"/>
    <mergeCell ref="B81:E81"/>
    <mergeCell ref="C57:E57"/>
    <mergeCell ref="F57:I57"/>
    <mergeCell ref="A59:H59"/>
    <mergeCell ref="A62:B62"/>
    <mergeCell ref="D62:F62"/>
    <mergeCell ref="D63:F63"/>
    <mergeCell ref="C54:E54"/>
    <mergeCell ref="F54:I54"/>
    <mergeCell ref="C55:E55"/>
    <mergeCell ref="F55:I55"/>
    <mergeCell ref="C56:E56"/>
    <mergeCell ref="F56:I56"/>
    <mergeCell ref="B48:H48"/>
    <mergeCell ref="B49:H49"/>
    <mergeCell ref="B50:H50"/>
    <mergeCell ref="C51:H51"/>
    <mergeCell ref="B52:H52"/>
    <mergeCell ref="C53:E53"/>
    <mergeCell ref="F53:I53"/>
    <mergeCell ref="A9:B9"/>
    <mergeCell ref="A10:B10"/>
    <mergeCell ref="F13:H13"/>
    <mergeCell ref="A14:A47"/>
    <mergeCell ref="B14:B47"/>
    <mergeCell ref="C15:H15"/>
    <mergeCell ref="A2:I2"/>
    <mergeCell ref="H4:I4"/>
    <mergeCell ref="A5:I5"/>
    <mergeCell ref="A6:B6"/>
    <mergeCell ref="C6:I6"/>
    <mergeCell ref="A7:B7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к конкурсу</vt:lpstr>
      <vt:lpstr>Лист1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Корр Константин</cp:lastModifiedBy>
  <dcterms:created xsi:type="dcterms:W3CDTF">2015-06-05T18:19:34Z</dcterms:created>
  <dcterms:modified xsi:type="dcterms:W3CDTF">2025-07-21T13:48:06Z</dcterms:modified>
</cp:coreProperties>
</file>