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xr:revisionPtr revIDLastSave="0" documentId="8_{D7AB5B1A-85E7-453C-8E90-D2DAA235DAFB}" xr6:coauthVersionLast="36" xr6:coauthVersionMax="36" xr10:uidLastSave="{00000000-0000-0000-0000-000000000000}"/>
  <bookViews>
    <workbookView xWindow="0" yWindow="0" windowWidth="38400" windowHeight="17475" xr2:uid="{00000000-000D-0000-FFFF-FFFF00000000}"/>
  </bookViews>
  <sheets>
    <sheet name="Ресурсная ведомость - Сводная р" sheetId="1" r:id="rId1"/>
  </sheets>
  <definedNames>
    <definedName name="_xlnm._FilterDatabase" localSheetId="0" hidden="1">'Ресурсная ведомость - Сводная р'!$A$7:$I$1636</definedName>
  </definedNames>
  <calcPr calcId="191029"/>
</workbook>
</file>

<file path=xl/calcChain.xml><?xml version="1.0" encoding="utf-8"?>
<calcChain xmlns="http://schemas.openxmlformats.org/spreadsheetml/2006/main">
  <c r="J327" i="1" l="1"/>
  <c r="J273" i="1"/>
  <c r="J266" i="1"/>
  <c r="J265" i="1"/>
  <c r="J227" i="1"/>
  <c r="J213" i="1"/>
  <c r="J63" i="1"/>
  <c r="J829" i="1"/>
  <c r="J911" i="1"/>
  <c r="J562" i="1"/>
  <c r="J301" i="1"/>
  <c r="J74" i="1"/>
  <c r="J59" i="1"/>
  <c r="J44" i="1"/>
  <c r="J28" i="1"/>
  <c r="J27" i="1"/>
  <c r="J24" i="1"/>
  <c r="J18" i="1"/>
  <c r="J16" i="1"/>
  <c r="J17" i="1"/>
  <c r="J14" i="1"/>
  <c r="J15" i="1"/>
  <c r="J13" i="1"/>
  <c r="J10" i="1"/>
  <c r="J9" i="1"/>
  <c r="H1635" i="1" l="1"/>
  <c r="G1635" i="1"/>
  <c r="H1634" i="1"/>
  <c r="G1634" i="1"/>
  <c r="H1633" i="1"/>
  <c r="G1633" i="1"/>
  <c r="H1632" i="1"/>
  <c r="G1632" i="1"/>
  <c r="H1631" i="1"/>
  <c r="G1631" i="1"/>
  <c r="H1630" i="1"/>
  <c r="G1630" i="1"/>
  <c r="H1629" i="1"/>
  <c r="G1629" i="1"/>
  <c r="H1628" i="1"/>
  <c r="G1628" i="1"/>
  <c r="H1627" i="1"/>
  <c r="G1627" i="1"/>
  <c r="H1626" i="1"/>
  <c r="G1626" i="1"/>
  <c r="H1625" i="1"/>
  <c r="G1625" i="1"/>
  <c r="H1623" i="1"/>
  <c r="G1623" i="1"/>
  <c r="H1622" i="1"/>
  <c r="G1622" i="1"/>
  <c r="H1620" i="1"/>
  <c r="G1620" i="1"/>
  <c r="H1619" i="1"/>
  <c r="G1619" i="1"/>
  <c r="H1617" i="1"/>
  <c r="G1617" i="1"/>
  <c r="H1616" i="1"/>
  <c r="G1616" i="1"/>
  <c r="H1614" i="1"/>
  <c r="G1614" i="1"/>
  <c r="H1613" i="1"/>
  <c r="G1613" i="1"/>
  <c r="H1612" i="1"/>
  <c r="G1612" i="1"/>
  <c r="H1611" i="1"/>
  <c r="G1611" i="1"/>
  <c r="H1610" i="1"/>
  <c r="G1610" i="1"/>
  <c r="H1609" i="1"/>
  <c r="G1609" i="1"/>
  <c r="H1608" i="1"/>
  <c r="G1608" i="1"/>
  <c r="H1607" i="1"/>
  <c r="G1607" i="1"/>
  <c r="H1606" i="1"/>
  <c r="G1606" i="1"/>
  <c r="H1605" i="1"/>
  <c r="G1605" i="1"/>
  <c r="H1604" i="1"/>
  <c r="G1604" i="1"/>
  <c r="H1603" i="1"/>
  <c r="G1603" i="1"/>
  <c r="H1602" i="1"/>
  <c r="G1602" i="1"/>
  <c r="H1601" i="1"/>
  <c r="G1601" i="1"/>
  <c r="H1600" i="1"/>
  <c r="G1600" i="1"/>
  <c r="H1599" i="1"/>
  <c r="G1599" i="1"/>
  <c r="H1598" i="1"/>
  <c r="G1598" i="1"/>
  <c r="H1596" i="1"/>
  <c r="G1596" i="1"/>
  <c r="H1595" i="1"/>
  <c r="G1595" i="1"/>
  <c r="H1594" i="1"/>
  <c r="G1594" i="1"/>
  <c r="H1593" i="1"/>
  <c r="G1593" i="1"/>
  <c r="H1592" i="1"/>
  <c r="G1592" i="1"/>
  <c r="H1590" i="1"/>
  <c r="G1590" i="1"/>
  <c r="H1589" i="1"/>
  <c r="G1589" i="1"/>
  <c r="H1588" i="1"/>
  <c r="G1588" i="1"/>
  <c r="H1587" i="1"/>
  <c r="G1587" i="1"/>
  <c r="H1586" i="1"/>
  <c r="G1586" i="1"/>
  <c r="H1585" i="1"/>
  <c r="G1585" i="1"/>
  <c r="H1584" i="1"/>
  <c r="G1584" i="1"/>
  <c r="H1582" i="1"/>
  <c r="G1582" i="1"/>
  <c r="H1581" i="1"/>
  <c r="G1581" i="1"/>
  <c r="H1580" i="1"/>
  <c r="G1580" i="1"/>
  <c r="H1578" i="1"/>
  <c r="G1578" i="1"/>
  <c r="H1577" i="1"/>
  <c r="G1577" i="1"/>
  <c r="H1576" i="1"/>
  <c r="G1576" i="1"/>
  <c r="H1575" i="1"/>
  <c r="G1575" i="1"/>
  <c r="H1574" i="1"/>
  <c r="G1574" i="1"/>
  <c r="H1573" i="1"/>
  <c r="G1573" i="1"/>
  <c r="H1571" i="1"/>
  <c r="G1571" i="1"/>
  <c r="H1570" i="1"/>
  <c r="G1570" i="1"/>
  <c r="H1569" i="1"/>
  <c r="G1569" i="1"/>
  <c r="H1568" i="1"/>
  <c r="G1568" i="1"/>
  <c r="H1567" i="1"/>
  <c r="G1567" i="1"/>
  <c r="H1566" i="1"/>
  <c r="G1566" i="1"/>
  <c r="H1565" i="1"/>
  <c r="G1565" i="1"/>
  <c r="H1563" i="1"/>
  <c r="G1563" i="1"/>
  <c r="H1562" i="1"/>
  <c r="G1562" i="1"/>
  <c r="H1561" i="1"/>
  <c r="G1561" i="1"/>
  <c r="H1560" i="1"/>
  <c r="G1560" i="1"/>
  <c r="H1558" i="1"/>
  <c r="G1558" i="1"/>
  <c r="H1557" i="1"/>
  <c r="G1557" i="1"/>
  <c r="H1556" i="1"/>
  <c r="G1556" i="1"/>
  <c r="H1555" i="1"/>
  <c r="G1555" i="1"/>
  <c r="H1554" i="1"/>
  <c r="G1554" i="1"/>
  <c r="H1552" i="1"/>
  <c r="G1552" i="1"/>
  <c r="H1551" i="1"/>
  <c r="G1551" i="1"/>
  <c r="H1550" i="1"/>
  <c r="G1550" i="1"/>
  <c r="H1549" i="1"/>
  <c r="G1549" i="1"/>
  <c r="H1547" i="1"/>
  <c r="G1547" i="1"/>
  <c r="H1546" i="1"/>
  <c r="G1546" i="1"/>
  <c r="H1545" i="1"/>
  <c r="G1545" i="1"/>
  <c r="H1544" i="1"/>
  <c r="G1544" i="1"/>
  <c r="H1543" i="1"/>
  <c r="G1543" i="1"/>
  <c r="H1541" i="1"/>
  <c r="G1541" i="1"/>
  <c r="H1540" i="1"/>
  <c r="G1540" i="1"/>
  <c r="H1539" i="1"/>
  <c r="G1539" i="1"/>
  <c r="H1538" i="1"/>
  <c r="G1538" i="1"/>
  <c r="H1537" i="1"/>
  <c r="G1537" i="1"/>
  <c r="H1536" i="1"/>
  <c r="G1536" i="1"/>
  <c r="H1535" i="1"/>
  <c r="G1535" i="1"/>
  <c r="H1534" i="1"/>
  <c r="G1534" i="1"/>
  <c r="H1533" i="1"/>
  <c r="G1533" i="1"/>
  <c r="H1532" i="1"/>
  <c r="G1532" i="1"/>
  <c r="H1531" i="1"/>
  <c r="G1531" i="1"/>
  <c r="H1530" i="1"/>
  <c r="G1530" i="1"/>
  <c r="H1528" i="1"/>
  <c r="G1528" i="1"/>
  <c r="H1527" i="1"/>
  <c r="G1527" i="1"/>
  <c r="H1526" i="1"/>
  <c r="G1526" i="1"/>
  <c r="H1525" i="1"/>
  <c r="G1525" i="1"/>
  <c r="H1523" i="1"/>
  <c r="G1523" i="1"/>
  <c r="H1522" i="1"/>
  <c r="G1522" i="1"/>
  <c r="H1520" i="1"/>
  <c r="G1520" i="1"/>
  <c r="H1519" i="1"/>
  <c r="G1519" i="1"/>
  <c r="H1518" i="1"/>
  <c r="G1518" i="1"/>
  <c r="H1517" i="1"/>
  <c r="G1517" i="1"/>
  <c r="H1515" i="1"/>
  <c r="G1515" i="1"/>
  <c r="H1514" i="1"/>
  <c r="G1514" i="1"/>
  <c r="H1512" i="1"/>
  <c r="G1512" i="1"/>
  <c r="H1511" i="1"/>
  <c r="G1511" i="1"/>
  <c r="H1510" i="1"/>
  <c r="G1510" i="1"/>
  <c r="H1509" i="1"/>
  <c r="G1509" i="1"/>
  <c r="H1508" i="1"/>
  <c r="G1508" i="1"/>
  <c r="H1507" i="1"/>
  <c r="G1507" i="1"/>
  <c r="H1505" i="1"/>
  <c r="G1505" i="1"/>
  <c r="H1504" i="1"/>
  <c r="G1504" i="1"/>
  <c r="H1503" i="1"/>
  <c r="G1503" i="1"/>
  <c r="H1502" i="1"/>
  <c r="G1502" i="1"/>
  <c r="H1501" i="1"/>
  <c r="G1501" i="1"/>
  <c r="H1499" i="1"/>
  <c r="G1499" i="1"/>
  <c r="H1498" i="1"/>
  <c r="G1498" i="1"/>
  <c r="H1497" i="1"/>
  <c r="G1497" i="1"/>
  <c r="H1496" i="1"/>
  <c r="G1496" i="1"/>
  <c r="H1495" i="1"/>
  <c r="G1495" i="1"/>
  <c r="H1493" i="1"/>
  <c r="G1493" i="1"/>
  <c r="H1492" i="1"/>
  <c r="G1492" i="1"/>
  <c r="H1490" i="1"/>
  <c r="G1490" i="1"/>
  <c r="H1489" i="1"/>
  <c r="G1489" i="1"/>
  <c r="H1487" i="1"/>
  <c r="G1487" i="1"/>
  <c r="H1486" i="1"/>
  <c r="G1486" i="1"/>
  <c r="H1485" i="1"/>
  <c r="G1485" i="1"/>
  <c r="H1484" i="1"/>
  <c r="G1484" i="1"/>
  <c r="H1482" i="1"/>
  <c r="G1482" i="1"/>
  <c r="H1481" i="1"/>
  <c r="G1481" i="1"/>
  <c r="H1479" i="1"/>
  <c r="G1479" i="1"/>
  <c r="H1478" i="1"/>
  <c r="G1478" i="1"/>
  <c r="H1477" i="1"/>
  <c r="G1477" i="1"/>
  <c r="H1476" i="1"/>
  <c r="G1476" i="1"/>
  <c r="H1475" i="1"/>
  <c r="G1475" i="1"/>
  <c r="H1474" i="1"/>
  <c r="G1474" i="1"/>
  <c r="H1473" i="1"/>
  <c r="G1473" i="1"/>
  <c r="H1472" i="1"/>
  <c r="G1472" i="1"/>
  <c r="H1470" i="1"/>
  <c r="G1470" i="1"/>
  <c r="H1469" i="1"/>
  <c r="G1469" i="1"/>
  <c r="H1468" i="1"/>
  <c r="G1468" i="1"/>
  <c r="H1467" i="1"/>
  <c r="G1467" i="1"/>
  <c r="H1466" i="1"/>
  <c r="G1466" i="1"/>
  <c r="H1464" i="1"/>
  <c r="G1464" i="1"/>
  <c r="H1463" i="1"/>
  <c r="G1463" i="1"/>
  <c r="H1461" i="1"/>
  <c r="G1461" i="1"/>
  <c r="H1460" i="1"/>
  <c r="G1460" i="1"/>
  <c r="H1459" i="1"/>
  <c r="G1459" i="1"/>
  <c r="H1458" i="1"/>
  <c r="G1458" i="1"/>
  <c r="H1457" i="1"/>
  <c r="G1457" i="1"/>
  <c r="H1456" i="1"/>
  <c r="G1456" i="1"/>
  <c r="H1454" i="1"/>
  <c r="G1454" i="1"/>
  <c r="H1453" i="1"/>
  <c r="G1453" i="1"/>
  <c r="H1451" i="1"/>
  <c r="G1451" i="1"/>
  <c r="H1450" i="1"/>
  <c r="G1450" i="1"/>
  <c r="H1448" i="1"/>
  <c r="G1448" i="1"/>
  <c r="H1447" i="1"/>
  <c r="G1447" i="1"/>
  <c r="H1445" i="1"/>
  <c r="G1445" i="1"/>
  <c r="H1444" i="1"/>
  <c r="G1444" i="1"/>
  <c r="H1443" i="1"/>
  <c r="G1443" i="1"/>
  <c r="H1441" i="1"/>
  <c r="G1441" i="1"/>
  <c r="H1440" i="1"/>
  <c r="G1440" i="1"/>
  <c r="H1439" i="1"/>
  <c r="G1439" i="1"/>
  <c r="H1438" i="1"/>
  <c r="G1438" i="1"/>
  <c r="H1437" i="1"/>
  <c r="G1437" i="1"/>
  <c r="H1436" i="1"/>
  <c r="G1436" i="1"/>
  <c r="H1435" i="1"/>
  <c r="G1435" i="1"/>
  <c r="H1434" i="1"/>
  <c r="G1434" i="1"/>
  <c r="H1433" i="1"/>
  <c r="G1433" i="1"/>
  <c r="H1432" i="1"/>
  <c r="G1432" i="1"/>
  <c r="H1431" i="1"/>
  <c r="G1431" i="1"/>
  <c r="H1430" i="1"/>
  <c r="G1430" i="1"/>
  <c r="H1428" i="1"/>
  <c r="G1428" i="1"/>
  <c r="H1427" i="1"/>
  <c r="G1427" i="1"/>
  <c r="H1426" i="1"/>
  <c r="G1426" i="1"/>
  <c r="H1424" i="1"/>
  <c r="G1424" i="1"/>
  <c r="H1423" i="1"/>
  <c r="G1423" i="1"/>
  <c r="H1422" i="1"/>
  <c r="G1422" i="1"/>
  <c r="H1421" i="1"/>
  <c r="G1421" i="1"/>
  <c r="H1420" i="1"/>
  <c r="G1420" i="1"/>
  <c r="H1419" i="1"/>
  <c r="G1419" i="1"/>
  <c r="H1417" i="1"/>
  <c r="G1417" i="1"/>
  <c r="H1416" i="1"/>
  <c r="G1416" i="1"/>
  <c r="H1415" i="1"/>
  <c r="G1415" i="1"/>
  <c r="H1413" i="1"/>
  <c r="G1413" i="1"/>
  <c r="H1412" i="1"/>
  <c r="G1412" i="1"/>
  <c r="H1411" i="1"/>
  <c r="H1636" i="1" s="1"/>
  <c r="G1411" i="1"/>
  <c r="H1284" i="1"/>
  <c r="G1284" i="1"/>
  <c r="H1283" i="1"/>
  <c r="G1283" i="1"/>
  <c r="H1282" i="1"/>
  <c r="G1282" i="1"/>
  <c r="H1281" i="1"/>
  <c r="G1281" i="1"/>
  <c r="H1280" i="1"/>
  <c r="G1280" i="1"/>
  <c r="H1279" i="1"/>
  <c r="G1279" i="1"/>
  <c r="H1278" i="1"/>
  <c r="G1278" i="1"/>
  <c r="H1277" i="1"/>
  <c r="G1277" i="1"/>
  <c r="H1276" i="1"/>
  <c r="G1276" i="1"/>
  <c r="H1275" i="1"/>
  <c r="G1275" i="1"/>
  <c r="H1274" i="1"/>
  <c r="G1274" i="1"/>
  <c r="H1273" i="1"/>
  <c r="G1273" i="1"/>
  <c r="H1272" i="1"/>
  <c r="G1272" i="1"/>
  <c r="H1271" i="1"/>
  <c r="G1271" i="1"/>
  <c r="H1270" i="1"/>
  <c r="G1270" i="1"/>
  <c r="H1269" i="1"/>
  <c r="G1269" i="1"/>
  <c r="H1268" i="1"/>
  <c r="G1268" i="1"/>
  <c r="H1267" i="1"/>
  <c r="G1267" i="1"/>
  <c r="H1266" i="1"/>
  <c r="G1266" i="1"/>
  <c r="H1265" i="1"/>
  <c r="G1265" i="1"/>
  <c r="H1264" i="1"/>
  <c r="G1264" i="1"/>
  <c r="H1263" i="1"/>
  <c r="G1263" i="1"/>
  <c r="H1262" i="1"/>
  <c r="G1262" i="1"/>
  <c r="H1261" i="1"/>
  <c r="G1261" i="1"/>
  <c r="H1260" i="1"/>
  <c r="G1260" i="1"/>
  <c r="H1259" i="1"/>
  <c r="G1259" i="1"/>
  <c r="H1258" i="1"/>
  <c r="G1258" i="1"/>
  <c r="H1257" i="1"/>
  <c r="G1257" i="1"/>
  <c r="H1256" i="1"/>
  <c r="G1256" i="1"/>
  <c r="H1255" i="1"/>
  <c r="G1255" i="1"/>
  <c r="H1254" i="1"/>
  <c r="G1254" i="1"/>
  <c r="H1253" i="1"/>
  <c r="G1253" i="1"/>
  <c r="H1252" i="1"/>
  <c r="G1252" i="1"/>
  <c r="H1251" i="1"/>
  <c r="G1251" i="1"/>
  <c r="H1250" i="1"/>
  <c r="G1250" i="1"/>
  <c r="H1249" i="1"/>
  <c r="G1249" i="1"/>
  <c r="H1248" i="1"/>
  <c r="G1248" i="1"/>
  <c r="H1247" i="1"/>
  <c r="G1247" i="1"/>
  <c r="H1246" i="1"/>
  <c r="G1246" i="1"/>
  <c r="H1245" i="1"/>
  <c r="G1245" i="1"/>
  <c r="H1244" i="1"/>
  <c r="G1244" i="1"/>
  <c r="H1243" i="1"/>
  <c r="G1243" i="1"/>
  <c r="H1242" i="1"/>
  <c r="G1242" i="1"/>
  <c r="H1241" i="1"/>
  <c r="G1241" i="1"/>
  <c r="H1240" i="1"/>
  <c r="G1240" i="1"/>
  <c r="H1239" i="1"/>
  <c r="G1239" i="1"/>
  <c r="H1238" i="1"/>
  <c r="G1238" i="1"/>
  <c r="H1237" i="1"/>
  <c r="G1237" i="1"/>
  <c r="H1236" i="1"/>
  <c r="G1236" i="1"/>
  <c r="H1235" i="1"/>
  <c r="G1235" i="1"/>
  <c r="H1234" i="1"/>
  <c r="G1234" i="1"/>
  <c r="H1233" i="1"/>
  <c r="G1233" i="1"/>
  <c r="H1232" i="1"/>
  <c r="G1232" i="1"/>
  <c r="H1231" i="1"/>
  <c r="G1231" i="1"/>
  <c r="H1230" i="1"/>
  <c r="G1230" i="1"/>
  <c r="H1229" i="1"/>
  <c r="G1229" i="1"/>
  <c r="H1228" i="1"/>
  <c r="G1228" i="1"/>
  <c r="H1227" i="1"/>
  <c r="G1227" i="1"/>
  <c r="H1226" i="1"/>
  <c r="G1226" i="1"/>
  <c r="H1225" i="1"/>
  <c r="G1225" i="1"/>
  <c r="H1224" i="1"/>
  <c r="G1224" i="1"/>
  <c r="H1223" i="1"/>
  <c r="G1223" i="1"/>
  <c r="H1222" i="1"/>
  <c r="G1222" i="1"/>
  <c r="H1221" i="1"/>
  <c r="G1221" i="1"/>
  <c r="H1220" i="1"/>
  <c r="G1220" i="1"/>
  <c r="H1219" i="1"/>
  <c r="G1219" i="1"/>
  <c r="H1218" i="1"/>
  <c r="G1218" i="1"/>
  <c r="H1217" i="1"/>
  <c r="G1217" i="1"/>
  <c r="H1216" i="1"/>
  <c r="G1216" i="1"/>
  <c r="H1215" i="1"/>
  <c r="G1215" i="1"/>
  <c r="H1214" i="1"/>
  <c r="G1214" i="1"/>
  <c r="H1213" i="1"/>
  <c r="G1213" i="1"/>
  <c r="H1212" i="1"/>
  <c r="G1212" i="1"/>
  <c r="H1211" i="1"/>
  <c r="G1211" i="1"/>
  <c r="H1210" i="1"/>
  <c r="G1210" i="1"/>
  <c r="H1209" i="1"/>
  <c r="G1209" i="1"/>
  <c r="H1208" i="1"/>
  <c r="G1208" i="1"/>
  <c r="H1207" i="1"/>
  <c r="G1207" i="1"/>
  <c r="H1206" i="1"/>
  <c r="G1206" i="1"/>
  <c r="H1205" i="1"/>
  <c r="G1205" i="1"/>
  <c r="H1204" i="1"/>
  <c r="G1204" i="1"/>
  <c r="H1203" i="1"/>
  <c r="G1203" i="1"/>
  <c r="H1202" i="1"/>
  <c r="G1202" i="1"/>
  <c r="H1201" i="1"/>
  <c r="G1201" i="1"/>
  <c r="H1200" i="1"/>
  <c r="G1200" i="1"/>
  <c r="H1199" i="1"/>
  <c r="G1199" i="1"/>
  <c r="H1198" i="1"/>
  <c r="G1198" i="1"/>
  <c r="H1197" i="1"/>
  <c r="G1197" i="1"/>
  <c r="H1196" i="1"/>
  <c r="G1196" i="1"/>
  <c r="H1195" i="1"/>
  <c r="G1195" i="1"/>
  <c r="H1194" i="1"/>
  <c r="G1194" i="1"/>
  <c r="H1193" i="1"/>
  <c r="G1193" i="1"/>
  <c r="H1192" i="1"/>
  <c r="G1192" i="1"/>
  <c r="H1191" i="1"/>
  <c r="G1191" i="1"/>
  <c r="H1190" i="1"/>
  <c r="G1190" i="1"/>
  <c r="H1189" i="1"/>
  <c r="G1189" i="1"/>
  <c r="H1188" i="1"/>
  <c r="G1188" i="1"/>
  <c r="H1187" i="1"/>
  <c r="G1187" i="1"/>
  <c r="H1186" i="1"/>
  <c r="G1186" i="1"/>
  <c r="H1185" i="1"/>
  <c r="G1185" i="1"/>
  <c r="H1184" i="1"/>
  <c r="G1184" i="1"/>
  <c r="H1183" i="1"/>
  <c r="G1183" i="1"/>
  <c r="H1182" i="1"/>
  <c r="G1182" i="1"/>
  <c r="H1181" i="1"/>
  <c r="G1181" i="1"/>
  <c r="H1180" i="1"/>
  <c r="G1180" i="1"/>
  <c r="H1179" i="1"/>
  <c r="G1179" i="1"/>
  <c r="H1178" i="1"/>
  <c r="G1178" i="1"/>
  <c r="H1177" i="1"/>
  <c r="G1177" i="1"/>
  <c r="H1176" i="1"/>
  <c r="G1176" i="1"/>
  <c r="H1175" i="1"/>
  <c r="G1175" i="1"/>
  <c r="H1174" i="1"/>
  <c r="G1174" i="1"/>
  <c r="H1173" i="1"/>
  <c r="G1173" i="1"/>
  <c r="H1172" i="1"/>
  <c r="G1172" i="1"/>
  <c r="H1171" i="1"/>
  <c r="G1171" i="1"/>
  <c r="H1170" i="1"/>
  <c r="G1170" i="1"/>
  <c r="H1169" i="1"/>
  <c r="G1169" i="1"/>
  <c r="H1168" i="1"/>
  <c r="G1168" i="1"/>
  <c r="H1167" i="1"/>
  <c r="G1167" i="1"/>
  <c r="H1166" i="1"/>
  <c r="G1166" i="1"/>
  <c r="H1165" i="1"/>
  <c r="G1165" i="1"/>
  <c r="H1164" i="1"/>
  <c r="G1164" i="1"/>
  <c r="H1163" i="1"/>
  <c r="G1163" i="1"/>
  <c r="H1162" i="1"/>
  <c r="G1162" i="1"/>
  <c r="H1161" i="1"/>
  <c r="G1161" i="1"/>
  <c r="H1160" i="1"/>
  <c r="G1160" i="1"/>
  <c r="H1159" i="1"/>
  <c r="G1159" i="1"/>
  <c r="H1158" i="1"/>
  <c r="G1158" i="1"/>
  <c r="H1157" i="1"/>
  <c r="G1157" i="1"/>
  <c r="H1156" i="1"/>
  <c r="G1156" i="1"/>
  <c r="H1155" i="1"/>
  <c r="G1155" i="1"/>
  <c r="H1154" i="1"/>
  <c r="G1154" i="1"/>
  <c r="H1153" i="1"/>
  <c r="G1153" i="1"/>
  <c r="H1152" i="1"/>
  <c r="G1152" i="1"/>
  <c r="H1151" i="1"/>
  <c r="G1151" i="1"/>
  <c r="H1150" i="1"/>
  <c r="G1150" i="1"/>
  <c r="H1149" i="1"/>
  <c r="G1149" i="1"/>
  <c r="H1148" i="1"/>
  <c r="G1148" i="1"/>
  <c r="H1147" i="1"/>
  <c r="G1147" i="1"/>
  <c r="H1146" i="1"/>
  <c r="G1146" i="1"/>
  <c r="H1145" i="1"/>
  <c r="G1145" i="1"/>
  <c r="H1144" i="1"/>
  <c r="G1144" i="1"/>
  <c r="H1143" i="1"/>
  <c r="G1143" i="1"/>
  <c r="H1142" i="1"/>
  <c r="G1142" i="1"/>
  <c r="H1141" i="1"/>
  <c r="G1141" i="1"/>
  <c r="H1140" i="1"/>
  <c r="G1140" i="1"/>
  <c r="H1139" i="1"/>
  <c r="G1139" i="1"/>
  <c r="H1138" i="1"/>
  <c r="G1138" i="1"/>
  <c r="H1137" i="1"/>
  <c r="G1137" i="1"/>
  <c r="H1136" i="1"/>
  <c r="G1136" i="1"/>
  <c r="H1135" i="1"/>
  <c r="G1135" i="1"/>
  <c r="H1134" i="1"/>
  <c r="G1134" i="1"/>
  <c r="H1133" i="1"/>
  <c r="G1133" i="1"/>
  <c r="H1132" i="1"/>
  <c r="G1132" i="1"/>
  <c r="H1131" i="1"/>
  <c r="G1131" i="1"/>
  <c r="H1130" i="1"/>
  <c r="G1130" i="1"/>
  <c r="H1129" i="1"/>
  <c r="G1129" i="1"/>
  <c r="H1128" i="1"/>
  <c r="G1128" i="1"/>
  <c r="H1127" i="1"/>
  <c r="G1127" i="1"/>
  <c r="H1126" i="1"/>
  <c r="G1126" i="1"/>
  <c r="H1125" i="1"/>
  <c r="G1125" i="1"/>
  <c r="H1124" i="1"/>
  <c r="G1124" i="1"/>
  <c r="H1123" i="1"/>
  <c r="G1123" i="1"/>
  <c r="H1122" i="1"/>
  <c r="G1122" i="1"/>
  <c r="H1121" i="1"/>
  <c r="G1121" i="1"/>
  <c r="H1120" i="1"/>
  <c r="G1120" i="1"/>
  <c r="H1119" i="1"/>
  <c r="G1119" i="1"/>
  <c r="H1118" i="1"/>
  <c r="G1118" i="1"/>
  <c r="H1117" i="1"/>
  <c r="G1117" i="1"/>
  <c r="H1116" i="1"/>
  <c r="G1116" i="1"/>
  <c r="H1115" i="1"/>
  <c r="G1115" i="1"/>
  <c r="H1114" i="1"/>
  <c r="G1114" i="1"/>
  <c r="H1113" i="1"/>
  <c r="G1113" i="1"/>
  <c r="H1112" i="1"/>
  <c r="G1112" i="1"/>
  <c r="H1111" i="1"/>
  <c r="G1111" i="1"/>
  <c r="H1110" i="1"/>
  <c r="G1110" i="1"/>
  <c r="H1109" i="1"/>
  <c r="G1109" i="1"/>
  <c r="H1108" i="1"/>
  <c r="G1108" i="1"/>
  <c r="H1107" i="1"/>
  <c r="G1107" i="1"/>
  <c r="H1106" i="1"/>
  <c r="G1106" i="1"/>
  <c r="H1105" i="1"/>
  <c r="G1105" i="1"/>
  <c r="H1104" i="1"/>
  <c r="G1104" i="1"/>
  <c r="H1103" i="1"/>
  <c r="G1103" i="1"/>
  <c r="H1102" i="1"/>
  <c r="G1102" i="1"/>
  <c r="H1101" i="1"/>
  <c r="G1101" i="1"/>
  <c r="H1100" i="1"/>
  <c r="G1100" i="1"/>
  <c r="H1099" i="1"/>
  <c r="G1099" i="1"/>
  <c r="H1098" i="1"/>
  <c r="G1098" i="1"/>
  <c r="H1097" i="1"/>
  <c r="G1097" i="1"/>
  <c r="H1096" i="1"/>
  <c r="G1096" i="1"/>
  <c r="H1095" i="1"/>
  <c r="G1095" i="1"/>
  <c r="H1094" i="1"/>
  <c r="G1094" i="1"/>
  <c r="H1093" i="1"/>
  <c r="G1093" i="1"/>
  <c r="H1092" i="1"/>
  <c r="G1092" i="1"/>
  <c r="H1091" i="1"/>
  <c r="G1091" i="1"/>
  <c r="H1090" i="1"/>
  <c r="G1090" i="1"/>
  <c r="H1089" i="1"/>
  <c r="G1089" i="1"/>
  <c r="H1088" i="1"/>
  <c r="G1088" i="1"/>
  <c r="H1087" i="1"/>
  <c r="G1087" i="1"/>
  <c r="H1086" i="1"/>
  <c r="G1086" i="1"/>
  <c r="H1085" i="1"/>
  <c r="G1085" i="1"/>
  <c r="H1084" i="1"/>
  <c r="G1084" i="1"/>
  <c r="H1083" i="1"/>
  <c r="G1083" i="1"/>
  <c r="H1082" i="1"/>
  <c r="G1082" i="1"/>
  <c r="H1081" i="1"/>
  <c r="G1081" i="1"/>
  <c r="H1080" i="1"/>
  <c r="G1080" i="1"/>
  <c r="H1079" i="1"/>
  <c r="G1079" i="1"/>
  <c r="H1078" i="1"/>
  <c r="G1078" i="1"/>
  <c r="H1077" i="1"/>
  <c r="G1077" i="1"/>
  <c r="H1076" i="1"/>
  <c r="G1076" i="1"/>
  <c r="H1075" i="1"/>
  <c r="G1075" i="1"/>
  <c r="H1074" i="1"/>
  <c r="G1074" i="1"/>
  <c r="H1073" i="1"/>
  <c r="G1073" i="1"/>
  <c r="H1072" i="1"/>
  <c r="G1072" i="1"/>
  <c r="H1071" i="1"/>
  <c r="G1071" i="1"/>
  <c r="H1070" i="1"/>
  <c r="G1070" i="1"/>
  <c r="H1069" i="1"/>
  <c r="G1069" i="1"/>
  <c r="H1068" i="1"/>
  <c r="G1068" i="1"/>
  <c r="H1067" i="1"/>
  <c r="G1067" i="1"/>
  <c r="H1066" i="1"/>
  <c r="G1066" i="1"/>
  <c r="H1065" i="1"/>
  <c r="G1065" i="1"/>
  <c r="H1064" i="1"/>
  <c r="G1064" i="1"/>
  <c r="H1063" i="1"/>
  <c r="G1063" i="1"/>
  <c r="H1062" i="1"/>
  <c r="G1062" i="1"/>
  <c r="H1061" i="1"/>
  <c r="G1061" i="1"/>
  <c r="H1060" i="1"/>
  <c r="G1060" i="1"/>
  <c r="H1059" i="1"/>
  <c r="G1059" i="1"/>
  <c r="H1058" i="1"/>
  <c r="G1058" i="1"/>
  <c r="H1057" i="1"/>
  <c r="G1057" i="1"/>
  <c r="H1056" i="1"/>
  <c r="G1056" i="1"/>
  <c r="H1055" i="1"/>
  <c r="G1055" i="1"/>
  <c r="H1054" i="1"/>
  <c r="G1054" i="1"/>
  <c r="H1053" i="1"/>
  <c r="G1053" i="1"/>
  <c r="H1052" i="1"/>
  <c r="G1052" i="1"/>
  <c r="H1051" i="1"/>
  <c r="G1051" i="1"/>
  <c r="H1050" i="1"/>
  <c r="G1050" i="1"/>
  <c r="H1049" i="1"/>
  <c r="G1049" i="1"/>
  <c r="H1048" i="1"/>
  <c r="G1048" i="1"/>
  <c r="H1047" i="1"/>
  <c r="G1047" i="1"/>
  <c r="H1046" i="1"/>
  <c r="G1046" i="1"/>
  <c r="H1045" i="1"/>
  <c r="G1045" i="1"/>
  <c r="H1044" i="1"/>
  <c r="G1044" i="1"/>
  <c r="H1043" i="1"/>
  <c r="G1043" i="1"/>
  <c r="H1042" i="1"/>
  <c r="G1042" i="1"/>
  <c r="H1041" i="1"/>
  <c r="G1041" i="1"/>
  <c r="H1040" i="1"/>
  <c r="G1040" i="1"/>
  <c r="H1039" i="1"/>
  <c r="G1039" i="1"/>
  <c r="H1038" i="1"/>
  <c r="G1038" i="1"/>
  <c r="H1037" i="1"/>
  <c r="G1037" i="1"/>
  <c r="H1036" i="1"/>
  <c r="G1036" i="1"/>
  <c r="H1035" i="1"/>
  <c r="G1035" i="1"/>
  <c r="H1034" i="1"/>
  <c r="G1034" i="1"/>
  <c r="H1033" i="1"/>
  <c r="G1033" i="1"/>
  <c r="H1032" i="1"/>
  <c r="G1032" i="1"/>
  <c r="H1031" i="1"/>
  <c r="G1031" i="1"/>
  <c r="H1030" i="1"/>
  <c r="G1030" i="1"/>
  <c r="H1029" i="1"/>
  <c r="G1029" i="1"/>
  <c r="H1028" i="1"/>
  <c r="G1028" i="1"/>
  <c r="H1027" i="1"/>
  <c r="G1027" i="1"/>
  <c r="H1026" i="1"/>
  <c r="G1026" i="1"/>
  <c r="H1025" i="1"/>
  <c r="G1025" i="1"/>
  <c r="H1024" i="1"/>
  <c r="G1024" i="1"/>
  <c r="H1023" i="1"/>
  <c r="G1023" i="1"/>
  <c r="H1022" i="1"/>
  <c r="G1022" i="1"/>
  <c r="H1021" i="1"/>
  <c r="G1021" i="1"/>
  <c r="H1020" i="1"/>
  <c r="G1020" i="1"/>
  <c r="H1019" i="1"/>
  <c r="G1019" i="1"/>
  <c r="H1018" i="1"/>
  <c r="G1018" i="1"/>
  <c r="H1017" i="1"/>
  <c r="G1017" i="1"/>
  <c r="H1016" i="1"/>
  <c r="G1016" i="1"/>
  <c r="H1015" i="1"/>
  <c r="G1015" i="1"/>
  <c r="H1014" i="1"/>
  <c r="G1014" i="1"/>
  <c r="H1013" i="1"/>
  <c r="G1013" i="1"/>
  <c r="H1012" i="1"/>
  <c r="G1012" i="1"/>
  <c r="H1011" i="1"/>
  <c r="G1011" i="1"/>
  <c r="H1010" i="1"/>
  <c r="G1010" i="1"/>
  <c r="H1009" i="1"/>
  <c r="G1009" i="1"/>
  <c r="H1008" i="1"/>
  <c r="G1008" i="1"/>
  <c r="H1007" i="1"/>
  <c r="G1007" i="1"/>
  <c r="H1006" i="1"/>
  <c r="G1006" i="1"/>
  <c r="H1005" i="1"/>
  <c r="G1005" i="1"/>
  <c r="H1004" i="1"/>
  <c r="G1004" i="1"/>
  <c r="H1003" i="1"/>
  <c r="G1003" i="1"/>
  <c r="H1002" i="1"/>
  <c r="G1002" i="1"/>
  <c r="H1001" i="1"/>
  <c r="G1001" i="1"/>
  <c r="H1000" i="1"/>
  <c r="G1000" i="1"/>
  <c r="H999" i="1"/>
  <c r="G999" i="1"/>
  <c r="H998" i="1"/>
  <c r="G998" i="1"/>
  <c r="H997" i="1"/>
  <c r="G997" i="1"/>
  <c r="H996" i="1"/>
  <c r="G996" i="1"/>
  <c r="H995" i="1"/>
  <c r="G995" i="1"/>
  <c r="H994" i="1"/>
  <c r="G994" i="1"/>
  <c r="H993" i="1"/>
  <c r="G993" i="1"/>
  <c r="H992" i="1"/>
  <c r="G992" i="1"/>
  <c r="H991" i="1"/>
  <c r="G991" i="1"/>
  <c r="H990" i="1"/>
  <c r="G990" i="1"/>
  <c r="H989" i="1"/>
  <c r="G989" i="1"/>
  <c r="H988" i="1"/>
  <c r="G988" i="1"/>
  <c r="H987" i="1"/>
  <c r="G987" i="1"/>
  <c r="H986" i="1"/>
  <c r="G986" i="1"/>
  <c r="H985" i="1"/>
  <c r="G985" i="1"/>
  <c r="H984" i="1"/>
  <c r="G984" i="1"/>
  <c r="H983" i="1"/>
  <c r="G983" i="1"/>
  <c r="H982" i="1"/>
  <c r="G982" i="1"/>
  <c r="H981" i="1"/>
  <c r="G981" i="1"/>
  <c r="H980" i="1"/>
  <c r="G980" i="1"/>
  <c r="H979" i="1"/>
  <c r="G979" i="1"/>
  <c r="H978" i="1"/>
  <c r="G978" i="1"/>
  <c r="H977" i="1"/>
  <c r="G977" i="1"/>
  <c r="H976" i="1"/>
  <c r="G976" i="1"/>
  <c r="H975" i="1"/>
  <c r="G975" i="1"/>
  <c r="H974" i="1"/>
  <c r="G974" i="1"/>
  <c r="H973" i="1"/>
  <c r="G973" i="1"/>
  <c r="H972" i="1"/>
  <c r="G972" i="1"/>
  <c r="H971" i="1"/>
  <c r="G971" i="1"/>
  <c r="H970" i="1"/>
  <c r="G970" i="1"/>
  <c r="H969" i="1"/>
  <c r="G969" i="1"/>
  <c r="H968" i="1"/>
  <c r="G968" i="1"/>
  <c r="H967" i="1"/>
  <c r="G967" i="1"/>
  <c r="H966" i="1"/>
  <c r="G966" i="1"/>
  <c r="H965" i="1"/>
  <c r="G965" i="1"/>
  <c r="H964" i="1"/>
  <c r="G964" i="1"/>
  <c r="H963" i="1"/>
  <c r="G963" i="1"/>
  <c r="H962" i="1"/>
  <c r="G962" i="1"/>
  <c r="H961" i="1"/>
  <c r="G961" i="1"/>
  <c r="H960" i="1"/>
  <c r="G960" i="1"/>
  <c r="H959" i="1"/>
  <c r="G959" i="1"/>
  <c r="H958" i="1"/>
  <c r="G958" i="1"/>
  <c r="H957" i="1"/>
  <c r="G957" i="1"/>
  <c r="H956" i="1"/>
  <c r="G956" i="1"/>
  <c r="H955" i="1"/>
  <c r="G955" i="1"/>
  <c r="H954" i="1"/>
  <c r="G954" i="1"/>
  <c r="H953" i="1"/>
  <c r="G953" i="1"/>
  <c r="H952" i="1"/>
  <c r="G952" i="1"/>
  <c r="H951" i="1"/>
  <c r="G951" i="1"/>
  <c r="H950" i="1"/>
  <c r="G950" i="1"/>
  <c r="H949" i="1"/>
  <c r="G949" i="1"/>
  <c r="H948" i="1"/>
  <c r="G948" i="1"/>
  <c r="H947" i="1"/>
  <c r="G947" i="1"/>
  <c r="H946" i="1"/>
  <c r="G946" i="1"/>
  <c r="H945" i="1"/>
  <c r="G945" i="1"/>
  <c r="H944" i="1"/>
  <c r="G944" i="1"/>
  <c r="H943" i="1"/>
  <c r="G943" i="1"/>
  <c r="H942" i="1"/>
  <c r="G942" i="1"/>
  <c r="H941" i="1"/>
  <c r="G941" i="1"/>
  <c r="H940" i="1"/>
  <c r="G940" i="1"/>
  <c r="H939" i="1"/>
  <c r="G939" i="1"/>
  <c r="H938" i="1"/>
  <c r="G938" i="1"/>
  <c r="H937" i="1"/>
  <c r="G937" i="1"/>
  <c r="H936" i="1"/>
  <c r="G936" i="1"/>
  <c r="H935" i="1"/>
  <c r="G935" i="1"/>
  <c r="H934" i="1"/>
  <c r="G934" i="1"/>
  <c r="H933" i="1"/>
  <c r="G933" i="1"/>
  <c r="H932" i="1"/>
  <c r="G932" i="1"/>
  <c r="H931" i="1"/>
  <c r="G931" i="1"/>
  <c r="H930" i="1"/>
  <c r="G930" i="1"/>
  <c r="H929" i="1"/>
  <c r="G929" i="1"/>
  <c r="H928" i="1"/>
  <c r="G928" i="1"/>
  <c r="H927" i="1"/>
  <c r="G927" i="1"/>
  <c r="H926" i="1"/>
  <c r="G926" i="1"/>
  <c r="H925" i="1"/>
  <c r="G925" i="1"/>
  <c r="H924" i="1"/>
  <c r="G924" i="1"/>
  <c r="H923" i="1"/>
  <c r="G923" i="1"/>
  <c r="H922" i="1"/>
  <c r="G922" i="1"/>
  <c r="H921" i="1"/>
  <c r="G921" i="1"/>
  <c r="H920" i="1"/>
  <c r="G920" i="1"/>
  <c r="H919" i="1"/>
  <c r="G919" i="1"/>
  <c r="H918" i="1"/>
  <c r="G918" i="1"/>
  <c r="H917" i="1"/>
  <c r="G917" i="1"/>
  <c r="H916" i="1"/>
  <c r="G916" i="1"/>
  <c r="H915" i="1"/>
  <c r="G915" i="1"/>
  <c r="H914" i="1"/>
  <c r="G914" i="1"/>
  <c r="H913" i="1"/>
  <c r="G913" i="1"/>
  <c r="H912" i="1"/>
  <c r="G912" i="1"/>
  <c r="K911" i="1"/>
  <c r="H911" i="1"/>
  <c r="G911" i="1"/>
  <c r="H910" i="1"/>
  <c r="G910" i="1"/>
  <c r="H909" i="1"/>
  <c r="G909" i="1"/>
  <c r="H908" i="1"/>
  <c r="G908" i="1"/>
  <c r="H907" i="1"/>
  <c r="G907" i="1"/>
  <c r="H906" i="1"/>
  <c r="G906" i="1"/>
  <c r="H905" i="1"/>
  <c r="G905" i="1"/>
  <c r="H904" i="1"/>
  <c r="G904" i="1"/>
  <c r="H903" i="1"/>
  <c r="G903" i="1"/>
  <c r="H902" i="1"/>
  <c r="G902" i="1"/>
  <c r="H901" i="1"/>
  <c r="G901" i="1"/>
  <c r="H900" i="1"/>
  <c r="G900" i="1"/>
  <c r="H899" i="1"/>
  <c r="G899" i="1"/>
  <c r="H898" i="1"/>
  <c r="G898" i="1"/>
  <c r="H897" i="1"/>
  <c r="G897" i="1"/>
  <c r="H896" i="1"/>
  <c r="G896" i="1"/>
  <c r="H895" i="1"/>
  <c r="G895" i="1"/>
  <c r="H894" i="1"/>
  <c r="G894" i="1"/>
  <c r="H893" i="1"/>
  <c r="G893" i="1"/>
  <c r="H892" i="1"/>
  <c r="G892" i="1"/>
  <c r="H891" i="1"/>
  <c r="G891" i="1"/>
  <c r="H890" i="1"/>
  <c r="G890" i="1"/>
  <c r="H889" i="1"/>
  <c r="G889" i="1"/>
  <c r="H888" i="1"/>
  <c r="G888" i="1"/>
  <c r="H887" i="1"/>
  <c r="G887" i="1"/>
  <c r="H886" i="1"/>
  <c r="G886" i="1"/>
  <c r="H885" i="1"/>
  <c r="G885" i="1"/>
  <c r="H884" i="1"/>
  <c r="G884" i="1"/>
  <c r="H883" i="1"/>
  <c r="G883" i="1"/>
  <c r="H882" i="1"/>
  <c r="G882" i="1"/>
  <c r="H881" i="1"/>
  <c r="G881" i="1"/>
  <c r="H880" i="1"/>
  <c r="G880" i="1"/>
  <c r="H879" i="1"/>
  <c r="G879" i="1"/>
  <c r="H878" i="1"/>
  <c r="G878" i="1"/>
  <c r="H877" i="1"/>
  <c r="G877" i="1"/>
  <c r="H876" i="1"/>
  <c r="G876" i="1"/>
  <c r="H875" i="1"/>
  <c r="G875" i="1"/>
  <c r="H874" i="1"/>
  <c r="G874" i="1"/>
  <c r="H873" i="1"/>
  <c r="G873" i="1"/>
  <c r="H872" i="1"/>
  <c r="G872" i="1"/>
  <c r="H871" i="1"/>
  <c r="G871" i="1"/>
  <c r="H870" i="1"/>
  <c r="G870" i="1"/>
  <c r="H869" i="1"/>
  <c r="G869" i="1"/>
  <c r="H868" i="1"/>
  <c r="G868" i="1"/>
  <c r="H867" i="1"/>
  <c r="G867" i="1"/>
  <c r="H866" i="1"/>
  <c r="G866" i="1"/>
  <c r="H865" i="1"/>
  <c r="G865" i="1"/>
  <c r="H864" i="1"/>
  <c r="G864" i="1"/>
  <c r="H863" i="1"/>
  <c r="G863" i="1"/>
  <c r="H862" i="1"/>
  <c r="G862" i="1"/>
  <c r="H861" i="1"/>
  <c r="G861" i="1"/>
  <c r="H860" i="1"/>
  <c r="G860" i="1"/>
  <c r="H859" i="1"/>
  <c r="G859" i="1"/>
  <c r="H858" i="1"/>
  <c r="G858" i="1"/>
  <c r="H857" i="1"/>
  <c r="G857" i="1"/>
  <c r="H856" i="1"/>
  <c r="G856" i="1"/>
  <c r="H855" i="1"/>
  <c r="G855" i="1"/>
  <c r="H854" i="1"/>
  <c r="G854" i="1"/>
  <c r="H853" i="1"/>
  <c r="G853" i="1"/>
  <c r="H852" i="1"/>
  <c r="G852" i="1"/>
  <c r="H851" i="1"/>
  <c r="G851" i="1"/>
  <c r="H850" i="1"/>
  <c r="G850" i="1"/>
  <c r="H849" i="1"/>
  <c r="G849" i="1"/>
  <c r="H848" i="1"/>
  <c r="G848" i="1"/>
  <c r="H847" i="1"/>
  <c r="G847" i="1"/>
  <c r="H846" i="1"/>
  <c r="G846" i="1"/>
  <c r="H845" i="1"/>
  <c r="G845" i="1"/>
  <c r="H844" i="1"/>
  <c r="G844" i="1"/>
  <c r="H843" i="1"/>
  <c r="G843" i="1"/>
  <c r="H842" i="1"/>
  <c r="G842" i="1"/>
  <c r="H841" i="1"/>
  <c r="G841" i="1"/>
  <c r="H840" i="1"/>
  <c r="G840" i="1"/>
  <c r="H839" i="1"/>
  <c r="G839" i="1"/>
  <c r="H838" i="1"/>
  <c r="G838" i="1"/>
  <c r="H837" i="1"/>
  <c r="G837" i="1"/>
  <c r="H836" i="1"/>
  <c r="G836" i="1"/>
  <c r="H835" i="1"/>
  <c r="G835" i="1"/>
  <c r="H834" i="1"/>
  <c r="G834" i="1"/>
  <c r="H833" i="1"/>
  <c r="G833" i="1"/>
  <c r="H832" i="1"/>
  <c r="G832" i="1"/>
  <c r="H831" i="1"/>
  <c r="G831" i="1"/>
  <c r="H830" i="1"/>
  <c r="G830" i="1"/>
  <c r="K829" i="1"/>
  <c r="H829" i="1"/>
  <c r="G829" i="1"/>
  <c r="H828" i="1"/>
  <c r="G828" i="1"/>
  <c r="H827" i="1"/>
  <c r="G827" i="1"/>
  <c r="H826" i="1"/>
  <c r="G826" i="1"/>
  <c r="H825" i="1"/>
  <c r="G825" i="1"/>
  <c r="H824" i="1"/>
  <c r="G824" i="1"/>
  <c r="H823" i="1"/>
  <c r="G823" i="1"/>
  <c r="H822" i="1"/>
  <c r="G822" i="1"/>
  <c r="H821" i="1"/>
  <c r="G821" i="1"/>
  <c r="H820" i="1"/>
  <c r="G820" i="1"/>
  <c r="H819" i="1"/>
  <c r="G819" i="1"/>
  <c r="H818" i="1"/>
  <c r="G818" i="1"/>
  <c r="H817" i="1"/>
  <c r="G817" i="1"/>
  <c r="H816" i="1"/>
  <c r="G816" i="1"/>
  <c r="H815" i="1"/>
  <c r="G815" i="1"/>
  <c r="H814" i="1"/>
  <c r="G814" i="1"/>
  <c r="H813" i="1"/>
  <c r="G813" i="1"/>
  <c r="H812" i="1"/>
  <c r="G812" i="1"/>
  <c r="H811" i="1"/>
  <c r="G811" i="1"/>
  <c r="H810" i="1"/>
  <c r="G810" i="1"/>
  <c r="H809" i="1"/>
  <c r="G809" i="1"/>
  <c r="H808" i="1"/>
  <c r="G808" i="1"/>
  <c r="H807" i="1"/>
  <c r="G807" i="1"/>
  <c r="H806" i="1"/>
  <c r="G806" i="1"/>
  <c r="H805" i="1"/>
  <c r="G805" i="1"/>
  <c r="H804" i="1"/>
  <c r="G804" i="1"/>
  <c r="H803" i="1"/>
  <c r="G803" i="1"/>
  <c r="H802" i="1"/>
  <c r="G802" i="1"/>
  <c r="H801" i="1"/>
  <c r="G801" i="1"/>
  <c r="H800" i="1"/>
  <c r="G800" i="1"/>
  <c r="H799" i="1"/>
  <c r="G799" i="1"/>
  <c r="H798" i="1"/>
  <c r="G798" i="1"/>
  <c r="H797" i="1"/>
  <c r="G797" i="1"/>
  <c r="H796" i="1"/>
  <c r="G796" i="1"/>
  <c r="H795" i="1"/>
  <c r="G795" i="1"/>
  <c r="H794" i="1"/>
  <c r="G794" i="1"/>
  <c r="H793" i="1"/>
  <c r="G793" i="1"/>
  <c r="H792" i="1"/>
  <c r="G792" i="1"/>
  <c r="H791" i="1"/>
  <c r="G791" i="1"/>
  <c r="H790" i="1"/>
  <c r="G790" i="1"/>
  <c r="H789" i="1"/>
  <c r="G789" i="1"/>
  <c r="H788" i="1"/>
  <c r="G788" i="1"/>
  <c r="H787" i="1"/>
  <c r="G787" i="1"/>
  <c r="H786" i="1"/>
  <c r="G786" i="1"/>
  <c r="H785" i="1"/>
  <c r="G785" i="1"/>
  <c r="H784" i="1"/>
  <c r="G784" i="1"/>
  <c r="H783" i="1"/>
  <c r="G783" i="1"/>
  <c r="H782" i="1"/>
  <c r="G782" i="1"/>
  <c r="H781" i="1"/>
  <c r="G781" i="1"/>
  <c r="H780" i="1"/>
  <c r="G780" i="1"/>
  <c r="H779" i="1"/>
  <c r="G779" i="1"/>
  <c r="H778" i="1"/>
  <c r="G778" i="1"/>
  <c r="H777" i="1"/>
  <c r="G777" i="1"/>
  <c r="H776" i="1"/>
  <c r="G776" i="1"/>
  <c r="H775" i="1"/>
  <c r="G775" i="1"/>
  <c r="H774" i="1"/>
  <c r="G774" i="1"/>
  <c r="H773" i="1"/>
  <c r="G773" i="1"/>
  <c r="H772" i="1"/>
  <c r="G772" i="1"/>
  <c r="H771" i="1"/>
  <c r="G771" i="1"/>
  <c r="H770" i="1"/>
  <c r="G770" i="1"/>
  <c r="H769" i="1"/>
  <c r="G769" i="1"/>
  <c r="H768" i="1"/>
  <c r="G768" i="1"/>
  <c r="H767" i="1"/>
  <c r="G767" i="1"/>
  <c r="H766" i="1"/>
  <c r="G766" i="1"/>
  <c r="H765" i="1"/>
  <c r="G765" i="1"/>
  <c r="H764" i="1"/>
  <c r="G764" i="1"/>
  <c r="H763" i="1"/>
  <c r="G763" i="1"/>
  <c r="H762" i="1"/>
  <c r="G762" i="1"/>
  <c r="H761" i="1"/>
  <c r="G761" i="1"/>
  <c r="H760" i="1"/>
  <c r="G760" i="1"/>
  <c r="H759" i="1"/>
  <c r="G759" i="1"/>
  <c r="H758" i="1"/>
  <c r="G758" i="1"/>
  <c r="H757" i="1"/>
  <c r="G757" i="1"/>
  <c r="H756" i="1"/>
  <c r="G756" i="1"/>
  <c r="H755" i="1"/>
  <c r="G755" i="1"/>
  <c r="H754" i="1"/>
  <c r="G754" i="1"/>
  <c r="H753" i="1"/>
  <c r="G753" i="1"/>
  <c r="H752" i="1"/>
  <c r="G752" i="1"/>
  <c r="H751" i="1"/>
  <c r="G751" i="1"/>
  <c r="H750" i="1"/>
  <c r="G750" i="1"/>
  <c r="H749" i="1"/>
  <c r="G749" i="1"/>
  <c r="H748" i="1"/>
  <c r="G748" i="1"/>
  <c r="H747" i="1"/>
  <c r="G747" i="1"/>
  <c r="H746" i="1"/>
  <c r="G746" i="1"/>
  <c r="H745" i="1"/>
  <c r="G745" i="1"/>
  <c r="H744" i="1"/>
  <c r="G744" i="1"/>
  <c r="H743" i="1"/>
  <c r="G743" i="1"/>
  <c r="H742" i="1"/>
  <c r="G742" i="1"/>
  <c r="H741" i="1"/>
  <c r="G741" i="1"/>
  <c r="H740" i="1"/>
  <c r="G740" i="1"/>
  <c r="H739" i="1"/>
  <c r="G739" i="1"/>
  <c r="H738" i="1"/>
  <c r="G738" i="1"/>
  <c r="H737" i="1"/>
  <c r="G737" i="1"/>
  <c r="H736" i="1"/>
  <c r="G736" i="1"/>
  <c r="H735" i="1"/>
  <c r="G735" i="1"/>
  <c r="H734" i="1"/>
  <c r="G734" i="1"/>
  <c r="H733" i="1"/>
  <c r="G733" i="1"/>
  <c r="H732" i="1"/>
  <c r="G732" i="1"/>
  <c r="H731" i="1"/>
  <c r="G731" i="1"/>
  <c r="H730" i="1"/>
  <c r="G730" i="1"/>
  <c r="H729" i="1"/>
  <c r="G729" i="1"/>
  <c r="H728" i="1"/>
  <c r="G728" i="1"/>
  <c r="H727" i="1"/>
  <c r="G727" i="1"/>
  <c r="H726" i="1"/>
  <c r="G726" i="1"/>
  <c r="H725" i="1"/>
  <c r="G725" i="1"/>
  <c r="H724" i="1"/>
  <c r="G724" i="1"/>
  <c r="H723" i="1"/>
  <c r="G723" i="1"/>
  <c r="H722" i="1"/>
  <c r="G722" i="1"/>
  <c r="H721" i="1"/>
  <c r="G721" i="1"/>
  <c r="H720" i="1"/>
  <c r="G720" i="1"/>
  <c r="H719" i="1"/>
  <c r="G719" i="1"/>
  <c r="H718" i="1"/>
  <c r="G718" i="1"/>
  <c r="H717" i="1"/>
  <c r="G717" i="1"/>
  <c r="H716" i="1"/>
  <c r="G716" i="1"/>
  <c r="H715" i="1"/>
  <c r="G715" i="1"/>
  <c r="H714" i="1"/>
  <c r="G714" i="1"/>
  <c r="H713" i="1"/>
  <c r="G713" i="1"/>
  <c r="H712" i="1"/>
  <c r="G712" i="1"/>
  <c r="H711" i="1"/>
  <c r="G711" i="1"/>
  <c r="H710" i="1"/>
  <c r="G710" i="1"/>
  <c r="H709" i="1"/>
  <c r="G709" i="1"/>
  <c r="H708" i="1"/>
  <c r="G708" i="1"/>
  <c r="H707" i="1"/>
  <c r="G707" i="1"/>
  <c r="H706" i="1"/>
  <c r="G706" i="1"/>
  <c r="H705" i="1"/>
  <c r="G705" i="1"/>
  <c r="H704" i="1"/>
  <c r="G704" i="1"/>
  <c r="H703" i="1"/>
  <c r="G703" i="1"/>
  <c r="H702" i="1"/>
  <c r="G702" i="1"/>
  <c r="H701" i="1"/>
  <c r="G701" i="1"/>
  <c r="H700" i="1"/>
  <c r="G700" i="1"/>
  <c r="H699" i="1"/>
  <c r="G699" i="1"/>
  <c r="H698" i="1"/>
  <c r="G698" i="1"/>
  <c r="H697" i="1"/>
  <c r="G697" i="1"/>
  <c r="H696" i="1"/>
  <c r="G696" i="1"/>
  <c r="H695" i="1"/>
  <c r="G695" i="1"/>
  <c r="H694" i="1"/>
  <c r="G694" i="1"/>
  <c r="H693" i="1"/>
  <c r="G693" i="1"/>
  <c r="H692" i="1"/>
  <c r="G692" i="1"/>
  <c r="H691" i="1"/>
  <c r="G691" i="1"/>
  <c r="H690" i="1"/>
  <c r="G690" i="1"/>
  <c r="H689" i="1"/>
  <c r="G689" i="1"/>
  <c r="H688" i="1"/>
  <c r="G688" i="1"/>
  <c r="H687" i="1"/>
  <c r="G687" i="1"/>
  <c r="H686" i="1"/>
  <c r="G686" i="1"/>
  <c r="H685" i="1"/>
  <c r="G685" i="1"/>
  <c r="H684" i="1"/>
  <c r="G684" i="1"/>
  <c r="H683" i="1"/>
  <c r="G683" i="1"/>
  <c r="H682" i="1"/>
  <c r="G682" i="1"/>
  <c r="H681" i="1"/>
  <c r="G681" i="1"/>
  <c r="H680" i="1"/>
  <c r="G680" i="1"/>
  <c r="H679" i="1"/>
  <c r="G679" i="1"/>
  <c r="H678" i="1"/>
  <c r="G678" i="1"/>
  <c r="H677" i="1"/>
  <c r="G677" i="1"/>
  <c r="H676" i="1"/>
  <c r="G676" i="1"/>
  <c r="H675" i="1"/>
  <c r="G675" i="1"/>
  <c r="H674" i="1"/>
  <c r="G674" i="1"/>
  <c r="H673" i="1"/>
  <c r="G673" i="1"/>
  <c r="H672" i="1"/>
  <c r="G672" i="1"/>
  <c r="H671" i="1"/>
  <c r="G671" i="1"/>
  <c r="H670" i="1"/>
  <c r="G670" i="1"/>
  <c r="H669" i="1"/>
  <c r="G669" i="1"/>
  <c r="H668" i="1"/>
  <c r="G668" i="1"/>
  <c r="H667" i="1"/>
  <c r="G667" i="1"/>
  <c r="H666" i="1"/>
  <c r="G666" i="1"/>
  <c r="H665" i="1"/>
  <c r="G665" i="1"/>
  <c r="H664" i="1"/>
  <c r="G664" i="1"/>
  <c r="H663" i="1"/>
  <c r="G663" i="1"/>
  <c r="H662" i="1"/>
  <c r="G662" i="1"/>
  <c r="H661" i="1"/>
  <c r="G661" i="1"/>
  <c r="H660" i="1"/>
  <c r="G660" i="1"/>
  <c r="H659" i="1"/>
  <c r="G659" i="1"/>
  <c r="H658" i="1"/>
  <c r="G658" i="1"/>
  <c r="H657" i="1"/>
  <c r="G657" i="1"/>
  <c r="H656" i="1"/>
  <c r="G656" i="1"/>
  <c r="H655" i="1"/>
  <c r="G655" i="1"/>
  <c r="H654" i="1"/>
  <c r="G654" i="1"/>
  <c r="H653" i="1"/>
  <c r="G653" i="1"/>
  <c r="H652" i="1"/>
  <c r="G652" i="1"/>
  <c r="H651" i="1"/>
  <c r="G651" i="1"/>
  <c r="H650" i="1"/>
  <c r="G650" i="1"/>
  <c r="H649" i="1"/>
  <c r="G649" i="1"/>
  <c r="H648" i="1"/>
  <c r="G648" i="1"/>
  <c r="H647" i="1"/>
  <c r="G647" i="1"/>
  <c r="H646" i="1"/>
  <c r="G646" i="1"/>
  <c r="H645" i="1"/>
  <c r="G645" i="1"/>
  <c r="H644" i="1"/>
  <c r="G644" i="1"/>
  <c r="H643" i="1"/>
  <c r="G643" i="1"/>
  <c r="H642" i="1"/>
  <c r="G642" i="1"/>
  <c r="H641" i="1"/>
  <c r="G641" i="1"/>
  <c r="H640" i="1"/>
  <c r="G640" i="1"/>
  <c r="H639" i="1"/>
  <c r="G639" i="1"/>
  <c r="H638" i="1"/>
  <c r="G638" i="1"/>
  <c r="H637" i="1"/>
  <c r="G637" i="1"/>
  <c r="H636" i="1"/>
  <c r="G636" i="1"/>
  <c r="H635" i="1"/>
  <c r="G635" i="1"/>
  <c r="H634" i="1"/>
  <c r="G634" i="1"/>
  <c r="H633" i="1"/>
  <c r="G633" i="1"/>
  <c r="H632" i="1"/>
  <c r="G632" i="1"/>
  <c r="H631" i="1"/>
  <c r="G631" i="1"/>
  <c r="H630" i="1"/>
  <c r="G630" i="1"/>
  <c r="H629" i="1"/>
  <c r="G629" i="1"/>
  <c r="H628" i="1"/>
  <c r="G628" i="1"/>
  <c r="H627" i="1"/>
  <c r="G627" i="1"/>
  <c r="H626" i="1"/>
  <c r="G626" i="1"/>
  <c r="H625" i="1"/>
  <c r="G625" i="1"/>
  <c r="H624" i="1"/>
  <c r="G624" i="1"/>
  <c r="H623" i="1"/>
  <c r="G623" i="1"/>
  <c r="H622" i="1"/>
  <c r="G622" i="1"/>
  <c r="H621" i="1"/>
  <c r="G621" i="1"/>
  <c r="H620" i="1"/>
  <c r="G620" i="1"/>
  <c r="H619" i="1"/>
  <c r="G619" i="1"/>
  <c r="H618" i="1"/>
  <c r="G618" i="1"/>
  <c r="H617" i="1"/>
  <c r="G617" i="1"/>
  <c r="H616" i="1"/>
  <c r="G616" i="1"/>
  <c r="H615" i="1"/>
  <c r="G615" i="1"/>
  <c r="H614" i="1"/>
  <c r="G614" i="1"/>
  <c r="H613" i="1"/>
  <c r="G613" i="1"/>
  <c r="H612" i="1"/>
  <c r="G612" i="1"/>
  <c r="H611" i="1"/>
  <c r="G611" i="1"/>
  <c r="H610" i="1"/>
  <c r="G610" i="1"/>
  <c r="H609" i="1"/>
  <c r="G609" i="1"/>
  <c r="H608" i="1"/>
  <c r="G608" i="1"/>
  <c r="H607" i="1"/>
  <c r="G607" i="1"/>
  <c r="H606" i="1"/>
  <c r="G606" i="1"/>
  <c r="H605" i="1"/>
  <c r="G605" i="1"/>
  <c r="H604" i="1"/>
  <c r="G604" i="1"/>
  <c r="H603" i="1"/>
  <c r="G603" i="1"/>
  <c r="H602" i="1"/>
  <c r="G602" i="1"/>
  <c r="H601" i="1"/>
  <c r="G601" i="1"/>
  <c r="H600" i="1"/>
  <c r="G600" i="1"/>
  <c r="H599" i="1"/>
  <c r="G599" i="1"/>
  <c r="H598" i="1"/>
  <c r="G598" i="1"/>
  <c r="H597" i="1"/>
  <c r="G597" i="1"/>
  <c r="H596" i="1"/>
  <c r="G596" i="1"/>
  <c r="H595" i="1"/>
  <c r="G595" i="1"/>
  <c r="H594" i="1"/>
  <c r="G594" i="1"/>
  <c r="H593" i="1"/>
  <c r="G593" i="1"/>
  <c r="H592" i="1"/>
  <c r="G592" i="1"/>
  <c r="H591" i="1"/>
  <c r="G591" i="1"/>
  <c r="H590" i="1"/>
  <c r="G590" i="1"/>
  <c r="H589" i="1"/>
  <c r="G589" i="1"/>
  <c r="H588" i="1"/>
  <c r="G588" i="1"/>
  <c r="H587" i="1"/>
  <c r="G587" i="1"/>
  <c r="H586" i="1"/>
  <c r="G586" i="1"/>
  <c r="H585" i="1"/>
  <c r="G585" i="1"/>
  <c r="H584" i="1"/>
  <c r="G584" i="1"/>
  <c r="H583" i="1"/>
  <c r="G583" i="1"/>
  <c r="H582" i="1"/>
  <c r="G582" i="1"/>
  <c r="H581" i="1"/>
  <c r="G581" i="1"/>
  <c r="H580" i="1"/>
  <c r="G580" i="1"/>
  <c r="H579" i="1"/>
  <c r="G579" i="1"/>
  <c r="H578" i="1"/>
  <c r="G578" i="1"/>
  <c r="H577" i="1"/>
  <c r="G577" i="1"/>
  <c r="H576" i="1"/>
  <c r="G576" i="1"/>
  <c r="H575" i="1"/>
  <c r="G575" i="1"/>
  <c r="H574" i="1"/>
  <c r="G574" i="1"/>
  <c r="H573" i="1"/>
  <c r="G573" i="1"/>
  <c r="H572" i="1"/>
  <c r="G572" i="1"/>
  <c r="H571" i="1"/>
  <c r="G571" i="1"/>
  <c r="H570" i="1"/>
  <c r="G570" i="1"/>
  <c r="H569" i="1"/>
  <c r="G569" i="1"/>
  <c r="H568" i="1"/>
  <c r="G568" i="1"/>
  <c r="H567" i="1"/>
  <c r="G567" i="1"/>
  <c r="H566" i="1"/>
  <c r="G566" i="1"/>
  <c r="H565" i="1"/>
  <c r="G565" i="1"/>
  <c r="H564" i="1"/>
  <c r="G564" i="1"/>
  <c r="H563" i="1"/>
  <c r="G563" i="1"/>
  <c r="K562" i="1"/>
  <c r="H562" i="1"/>
  <c r="G562" i="1"/>
  <c r="H561" i="1"/>
  <c r="G561" i="1"/>
  <c r="H560" i="1"/>
  <c r="G560" i="1"/>
  <c r="H559" i="1"/>
  <c r="G559" i="1"/>
  <c r="H558" i="1"/>
  <c r="G558" i="1"/>
  <c r="H557" i="1"/>
  <c r="G557" i="1"/>
  <c r="H556" i="1"/>
  <c r="G556" i="1"/>
  <c r="H555" i="1"/>
  <c r="G555" i="1"/>
  <c r="H554" i="1"/>
  <c r="G554" i="1"/>
  <c r="H553" i="1"/>
  <c r="G553" i="1"/>
  <c r="H552" i="1"/>
  <c r="G552" i="1"/>
  <c r="H551" i="1"/>
  <c r="G551" i="1"/>
  <c r="H550" i="1"/>
  <c r="G550" i="1"/>
  <c r="H549" i="1"/>
  <c r="G549" i="1"/>
  <c r="H548" i="1"/>
  <c r="G548" i="1"/>
  <c r="H547" i="1"/>
  <c r="G547" i="1"/>
  <c r="H546" i="1"/>
  <c r="G546" i="1"/>
  <c r="H545" i="1"/>
  <c r="G545" i="1"/>
  <c r="H544" i="1"/>
  <c r="G544" i="1"/>
  <c r="H543" i="1"/>
  <c r="G543" i="1"/>
  <c r="H542" i="1"/>
  <c r="G542" i="1"/>
  <c r="H541" i="1"/>
  <c r="G541" i="1"/>
  <c r="H540" i="1"/>
  <c r="G540" i="1"/>
  <c r="H539" i="1"/>
  <c r="G539" i="1"/>
  <c r="H538" i="1"/>
  <c r="G538" i="1"/>
  <c r="H537" i="1"/>
  <c r="G537" i="1"/>
  <c r="H536" i="1"/>
  <c r="G536" i="1"/>
  <c r="H535" i="1"/>
  <c r="G535" i="1"/>
  <c r="H534" i="1"/>
  <c r="G534" i="1"/>
  <c r="H533" i="1"/>
  <c r="G533" i="1"/>
  <c r="H532" i="1"/>
  <c r="G532" i="1"/>
  <c r="H531" i="1"/>
  <c r="G531" i="1"/>
  <c r="H530" i="1"/>
  <c r="G530" i="1"/>
  <c r="H529" i="1"/>
  <c r="G529" i="1"/>
  <c r="H528" i="1"/>
  <c r="G528" i="1"/>
  <c r="H527" i="1"/>
  <c r="G527" i="1"/>
  <c r="H526" i="1"/>
  <c r="G526" i="1"/>
  <c r="H525" i="1"/>
  <c r="G525" i="1"/>
  <c r="H524" i="1"/>
  <c r="G524" i="1"/>
  <c r="H523" i="1"/>
  <c r="G523" i="1"/>
  <c r="H522" i="1"/>
  <c r="G522" i="1"/>
  <c r="H521" i="1"/>
  <c r="G521" i="1"/>
  <c r="H520" i="1"/>
  <c r="G520" i="1"/>
  <c r="H519" i="1"/>
  <c r="G519" i="1"/>
  <c r="H518" i="1"/>
  <c r="G518" i="1"/>
  <c r="H517" i="1"/>
  <c r="G517" i="1"/>
  <c r="H516" i="1"/>
  <c r="G516" i="1"/>
  <c r="H515" i="1"/>
  <c r="G515" i="1"/>
  <c r="H514" i="1"/>
  <c r="G514" i="1"/>
  <c r="H513" i="1"/>
  <c r="G513" i="1"/>
  <c r="H512" i="1"/>
  <c r="G512" i="1"/>
  <c r="H511" i="1"/>
  <c r="G511" i="1"/>
  <c r="H510" i="1"/>
  <c r="G510" i="1"/>
  <c r="H509" i="1"/>
  <c r="G509" i="1"/>
  <c r="H508" i="1"/>
  <c r="G508" i="1"/>
  <c r="H507" i="1"/>
  <c r="G507" i="1"/>
  <c r="H506" i="1"/>
  <c r="G506" i="1"/>
  <c r="H505" i="1"/>
  <c r="G505" i="1"/>
  <c r="H504" i="1"/>
  <c r="G504" i="1"/>
  <c r="H503" i="1"/>
  <c r="G503" i="1"/>
  <c r="H502" i="1"/>
  <c r="G502" i="1"/>
  <c r="H501" i="1"/>
  <c r="G501" i="1"/>
  <c r="H500" i="1"/>
  <c r="G500" i="1"/>
  <c r="H499" i="1"/>
  <c r="G499" i="1"/>
  <c r="H498" i="1"/>
  <c r="G498" i="1"/>
  <c r="H497" i="1"/>
  <c r="G497" i="1"/>
  <c r="H496" i="1"/>
  <c r="G496" i="1"/>
  <c r="H495" i="1"/>
  <c r="G495" i="1"/>
  <c r="H494" i="1"/>
  <c r="G494" i="1"/>
  <c r="H493" i="1"/>
  <c r="G493" i="1"/>
  <c r="H492" i="1"/>
  <c r="G492" i="1"/>
  <c r="H491" i="1"/>
  <c r="G491" i="1"/>
  <c r="H490" i="1"/>
  <c r="G490" i="1"/>
  <c r="H489" i="1"/>
  <c r="G489" i="1"/>
  <c r="H488" i="1"/>
  <c r="G488" i="1"/>
  <c r="H487" i="1"/>
  <c r="G487" i="1"/>
  <c r="H486" i="1"/>
  <c r="G486" i="1"/>
  <c r="H485" i="1"/>
  <c r="G485" i="1"/>
  <c r="H484" i="1"/>
  <c r="G484" i="1"/>
  <c r="H483" i="1"/>
  <c r="G483" i="1"/>
  <c r="H482" i="1"/>
  <c r="G482" i="1"/>
  <c r="H481" i="1"/>
  <c r="G481" i="1"/>
  <c r="H480" i="1"/>
  <c r="G480" i="1"/>
  <c r="H479" i="1"/>
  <c r="G479" i="1"/>
  <c r="H478" i="1"/>
  <c r="G478" i="1"/>
  <c r="H477" i="1"/>
  <c r="G477" i="1"/>
  <c r="H476" i="1"/>
  <c r="G476" i="1"/>
  <c r="H475" i="1"/>
  <c r="G475" i="1"/>
  <c r="H474" i="1"/>
  <c r="G474" i="1"/>
  <c r="H473" i="1"/>
  <c r="G473" i="1"/>
  <c r="H472" i="1"/>
  <c r="G472" i="1"/>
  <c r="H471" i="1"/>
  <c r="G471" i="1"/>
  <c r="H470" i="1"/>
  <c r="G470" i="1"/>
  <c r="H469" i="1"/>
  <c r="G469" i="1"/>
  <c r="H468" i="1"/>
  <c r="G468" i="1"/>
  <c r="H467" i="1"/>
  <c r="G467" i="1"/>
  <c r="H466" i="1"/>
  <c r="G466" i="1"/>
  <c r="H465" i="1"/>
  <c r="G465" i="1"/>
  <c r="H464" i="1"/>
  <c r="G464" i="1"/>
  <c r="H463" i="1"/>
  <c r="G463" i="1"/>
  <c r="H462" i="1"/>
  <c r="G462" i="1"/>
  <c r="H461" i="1"/>
  <c r="G461" i="1"/>
  <c r="H460" i="1"/>
  <c r="G460" i="1"/>
  <c r="H459" i="1"/>
  <c r="G459" i="1"/>
  <c r="H458" i="1"/>
  <c r="G458" i="1"/>
  <c r="H457" i="1"/>
  <c r="G457" i="1"/>
  <c r="H456" i="1"/>
  <c r="G456" i="1"/>
  <c r="H455" i="1"/>
  <c r="G455" i="1"/>
  <c r="H454" i="1"/>
  <c r="G454" i="1"/>
  <c r="H453" i="1"/>
  <c r="G453" i="1"/>
  <c r="H452" i="1"/>
  <c r="G452" i="1"/>
  <c r="H451" i="1"/>
  <c r="G451" i="1"/>
  <c r="H450" i="1"/>
  <c r="G450" i="1"/>
  <c r="H449" i="1"/>
  <c r="G449" i="1"/>
  <c r="H448" i="1"/>
  <c r="G448" i="1"/>
  <c r="H447" i="1"/>
  <c r="G447" i="1"/>
  <c r="H446" i="1"/>
  <c r="G446" i="1"/>
  <c r="H445" i="1"/>
  <c r="G445" i="1"/>
  <c r="H444" i="1"/>
  <c r="G444" i="1"/>
  <c r="H443" i="1"/>
  <c r="G443" i="1"/>
  <c r="H442" i="1"/>
  <c r="G442" i="1"/>
  <c r="H441" i="1"/>
  <c r="G441" i="1"/>
  <c r="H440" i="1"/>
  <c r="G440" i="1"/>
  <c r="H439" i="1"/>
  <c r="G439" i="1"/>
  <c r="H438" i="1"/>
  <c r="G438" i="1"/>
  <c r="H437" i="1"/>
  <c r="G437" i="1"/>
  <c r="H436" i="1"/>
  <c r="G436" i="1"/>
  <c r="H435" i="1"/>
  <c r="G435" i="1"/>
  <c r="H434" i="1"/>
  <c r="G434" i="1"/>
  <c r="H433" i="1"/>
  <c r="G433" i="1"/>
  <c r="H432" i="1"/>
  <c r="G432" i="1"/>
  <c r="H431" i="1"/>
  <c r="G431" i="1"/>
  <c r="H430" i="1"/>
  <c r="G430" i="1"/>
  <c r="H429" i="1"/>
  <c r="G429" i="1"/>
  <c r="H428" i="1"/>
  <c r="G428" i="1"/>
  <c r="H427" i="1"/>
  <c r="G427" i="1"/>
  <c r="H426" i="1"/>
  <c r="G426" i="1"/>
  <c r="H425" i="1"/>
  <c r="G425" i="1"/>
  <c r="H424" i="1"/>
  <c r="G424" i="1"/>
  <c r="H423" i="1"/>
  <c r="G423" i="1"/>
  <c r="H422" i="1"/>
  <c r="G422" i="1"/>
  <c r="H421" i="1"/>
  <c r="G421" i="1"/>
  <c r="H420" i="1"/>
  <c r="G420" i="1"/>
  <c r="H419" i="1"/>
  <c r="G419" i="1"/>
  <c r="H418" i="1"/>
  <c r="G418" i="1"/>
  <c r="H417" i="1"/>
  <c r="G417" i="1"/>
  <c r="H416" i="1"/>
  <c r="G416" i="1"/>
  <c r="H415" i="1"/>
  <c r="G415" i="1"/>
  <c r="H414" i="1"/>
  <c r="G414" i="1"/>
  <c r="H413" i="1"/>
  <c r="G413" i="1"/>
  <c r="H412" i="1"/>
  <c r="G412" i="1"/>
  <c r="H411" i="1"/>
  <c r="G411" i="1"/>
  <c r="H410" i="1"/>
  <c r="G410" i="1"/>
  <c r="H409" i="1"/>
  <c r="G409" i="1"/>
  <c r="H408" i="1"/>
  <c r="G408" i="1"/>
  <c r="H407" i="1"/>
  <c r="G407" i="1"/>
  <c r="H406" i="1"/>
  <c r="G406" i="1"/>
  <c r="H405" i="1"/>
  <c r="G405" i="1"/>
  <c r="H404" i="1"/>
  <c r="G404" i="1"/>
  <c r="H403" i="1"/>
  <c r="G403" i="1"/>
  <c r="H402" i="1"/>
  <c r="G402" i="1"/>
  <c r="H401" i="1"/>
  <c r="G401" i="1"/>
  <c r="H400" i="1"/>
  <c r="G400" i="1"/>
  <c r="H399" i="1"/>
  <c r="G399" i="1"/>
  <c r="H398" i="1"/>
  <c r="G398" i="1"/>
  <c r="H397" i="1"/>
  <c r="G397" i="1"/>
  <c r="H396" i="1"/>
  <c r="G396" i="1"/>
  <c r="H395" i="1"/>
  <c r="G395" i="1"/>
  <c r="H394" i="1"/>
  <c r="G394" i="1"/>
  <c r="H393" i="1"/>
  <c r="G393" i="1"/>
  <c r="H392" i="1"/>
  <c r="G392" i="1"/>
  <c r="H391" i="1"/>
  <c r="G391" i="1"/>
  <c r="H390" i="1"/>
  <c r="G390" i="1"/>
  <c r="H389" i="1"/>
  <c r="G389" i="1"/>
  <c r="H388" i="1"/>
  <c r="G388" i="1"/>
  <c r="H387" i="1"/>
  <c r="G387" i="1"/>
  <c r="H386" i="1"/>
  <c r="G386" i="1"/>
  <c r="H385" i="1"/>
  <c r="G385" i="1"/>
  <c r="H384" i="1"/>
  <c r="G384" i="1"/>
  <c r="H383" i="1"/>
  <c r="G383" i="1"/>
  <c r="H382" i="1"/>
  <c r="G382" i="1"/>
  <c r="H381" i="1"/>
  <c r="G381" i="1"/>
  <c r="H380" i="1"/>
  <c r="G380" i="1"/>
  <c r="H379" i="1"/>
  <c r="G379" i="1"/>
  <c r="H378" i="1"/>
  <c r="G378" i="1"/>
  <c r="H377" i="1"/>
  <c r="G377" i="1"/>
  <c r="H376" i="1"/>
  <c r="G376" i="1"/>
  <c r="H375" i="1"/>
  <c r="G375" i="1"/>
  <c r="H374" i="1"/>
  <c r="G374" i="1"/>
  <c r="H373" i="1"/>
  <c r="G373" i="1"/>
  <c r="H372" i="1"/>
  <c r="G372" i="1"/>
  <c r="H371" i="1"/>
  <c r="G371" i="1"/>
  <c r="H370" i="1"/>
  <c r="G370" i="1"/>
  <c r="H369" i="1"/>
  <c r="G369" i="1"/>
  <c r="H368" i="1"/>
  <c r="G368" i="1"/>
  <c r="H367" i="1"/>
  <c r="G367" i="1"/>
  <c r="H366" i="1"/>
  <c r="G366" i="1"/>
  <c r="H365" i="1"/>
  <c r="G365" i="1"/>
  <c r="H364" i="1"/>
  <c r="G364" i="1"/>
  <c r="H363" i="1"/>
  <c r="G363" i="1"/>
  <c r="H362" i="1"/>
  <c r="G362" i="1"/>
  <c r="H361" i="1"/>
  <c r="G361" i="1"/>
  <c r="H360" i="1"/>
  <c r="G360" i="1"/>
  <c r="H359" i="1"/>
  <c r="G359" i="1"/>
  <c r="H358" i="1"/>
  <c r="G358" i="1"/>
  <c r="H357" i="1"/>
  <c r="G357" i="1"/>
  <c r="H356" i="1"/>
  <c r="G356" i="1"/>
  <c r="H355" i="1"/>
  <c r="G355" i="1"/>
  <c r="H354" i="1"/>
  <c r="G354" i="1"/>
  <c r="H353" i="1"/>
  <c r="G353" i="1"/>
  <c r="H352" i="1"/>
  <c r="G352" i="1"/>
  <c r="H351" i="1"/>
  <c r="G351" i="1"/>
  <c r="H350" i="1"/>
  <c r="G350" i="1"/>
  <c r="H349" i="1"/>
  <c r="G349" i="1"/>
  <c r="H348" i="1"/>
  <c r="G348" i="1"/>
  <c r="H347" i="1"/>
  <c r="G347" i="1"/>
  <c r="H346" i="1"/>
  <c r="G346" i="1"/>
  <c r="H345" i="1"/>
  <c r="G345" i="1"/>
  <c r="H344" i="1"/>
  <c r="G344" i="1"/>
  <c r="H343" i="1"/>
  <c r="G343" i="1"/>
  <c r="H342" i="1"/>
  <c r="G342" i="1"/>
  <c r="H341" i="1"/>
  <c r="G341" i="1"/>
  <c r="H340" i="1"/>
  <c r="G340" i="1"/>
  <c r="H339" i="1"/>
  <c r="G339" i="1"/>
  <c r="H338" i="1"/>
  <c r="G338" i="1"/>
  <c r="H337" i="1"/>
  <c r="G337" i="1"/>
  <c r="H336" i="1"/>
  <c r="G336" i="1"/>
  <c r="H335" i="1"/>
  <c r="G335" i="1"/>
  <c r="H334" i="1"/>
  <c r="G334" i="1"/>
  <c r="H333" i="1"/>
  <c r="G333" i="1"/>
  <c r="H332" i="1"/>
  <c r="G332" i="1"/>
  <c r="H331" i="1"/>
  <c r="G331" i="1"/>
  <c r="H330" i="1"/>
  <c r="G330" i="1"/>
  <c r="H329" i="1"/>
  <c r="G329" i="1"/>
  <c r="H328" i="1"/>
  <c r="G328" i="1"/>
  <c r="K327" i="1"/>
  <c r="H327" i="1"/>
  <c r="G327" i="1"/>
  <c r="H326" i="1"/>
  <c r="G326" i="1"/>
  <c r="H325" i="1"/>
  <c r="G325" i="1"/>
  <c r="H324" i="1"/>
  <c r="G324" i="1"/>
  <c r="H323" i="1"/>
  <c r="G323" i="1"/>
  <c r="H322" i="1"/>
  <c r="G322" i="1"/>
  <c r="H321" i="1"/>
  <c r="G321" i="1"/>
  <c r="H320" i="1"/>
  <c r="G320" i="1"/>
  <c r="H319" i="1"/>
  <c r="G319" i="1"/>
  <c r="H318" i="1"/>
  <c r="G318" i="1"/>
  <c r="H317" i="1"/>
  <c r="G317" i="1"/>
  <c r="H316" i="1"/>
  <c r="G316" i="1"/>
  <c r="H315" i="1"/>
  <c r="G315" i="1"/>
  <c r="H314" i="1"/>
  <c r="G314" i="1"/>
  <c r="H313" i="1"/>
  <c r="G313" i="1"/>
  <c r="H312" i="1"/>
  <c r="G312" i="1"/>
  <c r="H311" i="1"/>
  <c r="G311" i="1"/>
  <c r="H310" i="1"/>
  <c r="G310" i="1"/>
  <c r="H309" i="1"/>
  <c r="G309" i="1"/>
  <c r="H308" i="1"/>
  <c r="G308" i="1"/>
  <c r="H307" i="1"/>
  <c r="G307" i="1"/>
  <c r="H306" i="1"/>
  <c r="G306" i="1"/>
  <c r="H305" i="1"/>
  <c r="G305" i="1"/>
  <c r="H304" i="1"/>
  <c r="G304" i="1"/>
  <c r="H303" i="1"/>
  <c r="G303" i="1"/>
  <c r="H302" i="1"/>
  <c r="G302" i="1"/>
  <c r="K301" i="1"/>
  <c r="H301" i="1"/>
  <c r="G301" i="1"/>
  <c r="H300" i="1"/>
  <c r="G300" i="1"/>
  <c r="H299" i="1"/>
  <c r="G299" i="1"/>
  <c r="H298" i="1"/>
  <c r="G298" i="1"/>
  <c r="H297" i="1"/>
  <c r="G297" i="1"/>
  <c r="H296" i="1"/>
  <c r="G296" i="1"/>
  <c r="H295" i="1"/>
  <c r="G295" i="1"/>
  <c r="H294" i="1"/>
  <c r="G294" i="1"/>
  <c r="H293" i="1"/>
  <c r="G293" i="1"/>
  <c r="H292" i="1"/>
  <c r="G292" i="1"/>
  <c r="H291" i="1"/>
  <c r="G291" i="1"/>
  <c r="H290" i="1"/>
  <c r="G290" i="1"/>
  <c r="H289" i="1"/>
  <c r="G289" i="1"/>
  <c r="H288" i="1"/>
  <c r="G288" i="1"/>
  <c r="H287" i="1"/>
  <c r="G287" i="1"/>
  <c r="H286" i="1"/>
  <c r="G286" i="1"/>
  <c r="H285" i="1"/>
  <c r="G285" i="1"/>
  <c r="H284" i="1"/>
  <c r="G284" i="1"/>
  <c r="H283" i="1"/>
  <c r="G283" i="1"/>
  <c r="H282" i="1"/>
  <c r="G282" i="1"/>
  <c r="H281" i="1"/>
  <c r="G281" i="1"/>
  <c r="H280" i="1"/>
  <c r="G280" i="1"/>
  <c r="H279" i="1"/>
  <c r="G279" i="1"/>
  <c r="H278" i="1"/>
  <c r="G278" i="1"/>
  <c r="H277" i="1"/>
  <c r="G277" i="1"/>
  <c r="H276" i="1"/>
  <c r="G276" i="1"/>
  <c r="H275" i="1"/>
  <c r="G275" i="1"/>
  <c r="H274" i="1"/>
  <c r="G274" i="1"/>
  <c r="K273" i="1"/>
  <c r="H273" i="1"/>
  <c r="G273" i="1"/>
  <c r="H272" i="1"/>
  <c r="G272" i="1"/>
  <c r="H271" i="1"/>
  <c r="G271" i="1"/>
  <c r="H270" i="1"/>
  <c r="G270" i="1"/>
  <c r="H269" i="1"/>
  <c r="G269" i="1"/>
  <c r="H268" i="1"/>
  <c r="G268" i="1"/>
  <c r="H267" i="1"/>
  <c r="G267" i="1"/>
  <c r="K266" i="1"/>
  <c r="H266" i="1"/>
  <c r="G266" i="1"/>
  <c r="K265" i="1"/>
  <c r="H265" i="1"/>
  <c r="G265" i="1"/>
  <c r="H264" i="1"/>
  <c r="G264" i="1"/>
  <c r="H263" i="1"/>
  <c r="G263" i="1"/>
  <c r="H262" i="1"/>
  <c r="G262" i="1"/>
  <c r="H261" i="1"/>
  <c r="G261" i="1"/>
  <c r="H260" i="1"/>
  <c r="G260" i="1"/>
  <c r="H259" i="1"/>
  <c r="G259" i="1"/>
  <c r="H258" i="1"/>
  <c r="G258" i="1"/>
  <c r="H257" i="1"/>
  <c r="G257" i="1"/>
  <c r="H256" i="1"/>
  <c r="G256" i="1"/>
  <c r="H255" i="1"/>
  <c r="G255" i="1"/>
  <c r="H254" i="1"/>
  <c r="G254" i="1"/>
  <c r="H253" i="1"/>
  <c r="G253" i="1"/>
  <c r="H252" i="1"/>
  <c r="G252" i="1"/>
  <c r="H251" i="1"/>
  <c r="G251" i="1"/>
  <c r="H250" i="1"/>
  <c r="G250" i="1"/>
  <c r="H249" i="1"/>
  <c r="G249" i="1"/>
  <c r="H248" i="1"/>
  <c r="G248" i="1"/>
  <c r="H247" i="1"/>
  <c r="G247" i="1"/>
  <c r="H246" i="1"/>
  <c r="G246" i="1"/>
  <c r="H245" i="1"/>
  <c r="G245" i="1"/>
  <c r="H244" i="1"/>
  <c r="G244" i="1"/>
  <c r="H243" i="1"/>
  <c r="G243" i="1"/>
  <c r="H242" i="1"/>
  <c r="G242" i="1"/>
  <c r="H241" i="1"/>
  <c r="G241" i="1"/>
  <c r="H240" i="1"/>
  <c r="G240" i="1"/>
  <c r="H239" i="1"/>
  <c r="G239" i="1"/>
  <c r="H238" i="1"/>
  <c r="G238" i="1"/>
  <c r="H237" i="1"/>
  <c r="G237" i="1"/>
  <c r="H236" i="1"/>
  <c r="G236" i="1"/>
  <c r="H235" i="1"/>
  <c r="G235" i="1"/>
  <c r="H234" i="1"/>
  <c r="G234" i="1"/>
  <c r="H233" i="1"/>
  <c r="G233" i="1"/>
  <c r="H232" i="1"/>
  <c r="G232" i="1"/>
  <c r="H231" i="1"/>
  <c r="G231" i="1"/>
  <c r="H230" i="1"/>
  <c r="G230" i="1"/>
  <c r="H229" i="1"/>
  <c r="G229" i="1"/>
  <c r="H228" i="1"/>
  <c r="G228" i="1"/>
  <c r="K227" i="1"/>
  <c r="H227" i="1"/>
  <c r="G227" i="1"/>
  <c r="H226" i="1"/>
  <c r="G226" i="1"/>
  <c r="H225" i="1"/>
  <c r="G225" i="1"/>
  <c r="H224" i="1"/>
  <c r="G224" i="1"/>
  <c r="H223" i="1"/>
  <c r="G223" i="1"/>
  <c r="H222" i="1"/>
  <c r="G222" i="1"/>
  <c r="H221" i="1"/>
  <c r="G221" i="1"/>
  <c r="H220" i="1"/>
  <c r="G220" i="1"/>
  <c r="H219" i="1"/>
  <c r="G219" i="1"/>
  <c r="H218" i="1"/>
  <c r="G218" i="1"/>
  <c r="H217" i="1"/>
  <c r="G217" i="1"/>
  <c r="H216" i="1"/>
  <c r="G216" i="1"/>
  <c r="H215" i="1"/>
  <c r="G215" i="1"/>
  <c r="H214" i="1"/>
  <c r="G214" i="1"/>
  <c r="K213" i="1"/>
  <c r="H213" i="1"/>
  <c r="G213" i="1"/>
  <c r="H212" i="1"/>
  <c r="G212" i="1"/>
  <c r="H211" i="1"/>
  <c r="G211" i="1"/>
  <c r="H210" i="1"/>
  <c r="G210" i="1"/>
  <c r="H209" i="1"/>
  <c r="G209" i="1"/>
  <c r="H208" i="1"/>
  <c r="G208" i="1"/>
  <c r="H207" i="1"/>
  <c r="G207" i="1"/>
  <c r="H206" i="1"/>
  <c r="G206" i="1"/>
  <c r="H205" i="1"/>
  <c r="G205" i="1"/>
  <c r="H204" i="1"/>
  <c r="G204" i="1"/>
  <c r="H203" i="1"/>
  <c r="G203" i="1"/>
  <c r="H202" i="1"/>
  <c r="G202" i="1"/>
  <c r="H201" i="1"/>
  <c r="G201" i="1"/>
  <c r="H200" i="1"/>
  <c r="G200" i="1"/>
  <c r="H199" i="1"/>
  <c r="G199" i="1"/>
  <c r="H198" i="1"/>
  <c r="G198" i="1"/>
  <c r="H197" i="1"/>
  <c r="G197" i="1"/>
  <c r="H196" i="1"/>
  <c r="G196" i="1"/>
  <c r="H195" i="1"/>
  <c r="G195" i="1"/>
  <c r="H194" i="1"/>
  <c r="G194" i="1"/>
  <c r="H193" i="1"/>
  <c r="G193" i="1"/>
  <c r="H192" i="1"/>
  <c r="G192" i="1"/>
  <c r="H191" i="1"/>
  <c r="G191" i="1"/>
  <c r="H190" i="1"/>
  <c r="G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K74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K63" i="1"/>
  <c r="H63" i="1"/>
  <c r="G63" i="1"/>
  <c r="H62" i="1"/>
  <c r="G62" i="1"/>
  <c r="H61" i="1"/>
  <c r="G61" i="1"/>
  <c r="H60" i="1"/>
  <c r="G60" i="1"/>
  <c r="K59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K44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K28" i="1"/>
  <c r="H28" i="1"/>
  <c r="G28" i="1"/>
  <c r="K27" i="1"/>
  <c r="H27" i="1"/>
  <c r="G27" i="1"/>
  <c r="H26" i="1"/>
  <c r="G26" i="1"/>
  <c r="H25" i="1"/>
  <c r="G25" i="1"/>
  <c r="K24" i="1"/>
  <c r="H24" i="1"/>
  <c r="G24" i="1"/>
  <c r="K23" i="1"/>
  <c r="H23" i="1"/>
  <c r="G23" i="1"/>
  <c r="H22" i="1"/>
  <c r="G22" i="1"/>
  <c r="K21" i="1"/>
  <c r="H21" i="1"/>
  <c r="G21" i="1"/>
  <c r="H20" i="1"/>
  <c r="G20" i="1"/>
  <c r="H19" i="1"/>
  <c r="G19" i="1"/>
  <c r="K18" i="1"/>
  <c r="H18" i="1"/>
  <c r="G18" i="1"/>
  <c r="K17" i="1"/>
  <c r="H17" i="1"/>
  <c r="G17" i="1"/>
  <c r="K16" i="1"/>
  <c r="H16" i="1"/>
  <c r="G16" i="1"/>
  <c r="K15" i="1"/>
  <c r="H15" i="1"/>
  <c r="G15" i="1"/>
  <c r="K14" i="1"/>
  <c r="H14" i="1"/>
  <c r="G14" i="1"/>
  <c r="K13" i="1"/>
  <c r="H13" i="1"/>
  <c r="G13" i="1"/>
  <c r="K12" i="1"/>
  <c r="H12" i="1"/>
  <c r="G12" i="1"/>
  <c r="H11" i="1"/>
  <c r="G11" i="1"/>
  <c r="K10" i="1"/>
  <c r="H10" i="1"/>
  <c r="H1408" i="1" s="1"/>
  <c r="G10" i="1"/>
  <c r="K9" i="1"/>
  <c r="H9" i="1"/>
  <c r="G9" i="1"/>
</calcChain>
</file>

<file path=xl/sharedStrings.xml><?xml version="1.0" encoding="utf-8"?>
<sst xmlns="http://schemas.openxmlformats.org/spreadsheetml/2006/main" count="5071" uniqueCount="1976">
  <si>
    <t>СВОДНАЯ ВЕДОМОСТЬ РЕСУРСОВ</t>
  </si>
  <si>
    <t>№ смет/
Код ресурса</t>
  </si>
  <si>
    <t>Наименование</t>
  </si>
  <si>
    <t>Ед. изм.</t>
  </si>
  <si>
    <t>Кол-во/
К-т кратности</t>
  </si>
  <si>
    <t>Стоимость единицы в базисных ценах</t>
  </si>
  <si>
    <t>Общая стоимость в базисных ценах</t>
  </si>
  <si>
    <t>Сметная</t>
  </si>
  <si>
    <t>Сводная ресурсная ведомость</t>
  </si>
  <si>
    <t/>
  </si>
  <si>
    <t xml:space="preserve">                  Ресурсы подрядчика</t>
  </si>
  <si>
    <t>...</t>
  </si>
  <si>
    <t>шт</t>
  </si>
  <si>
    <t>м2</t>
  </si>
  <si>
    <t>01.7.06.07-0002</t>
  </si>
  <si>
    <t>Лента монтажная, тип ЛМ-5</t>
  </si>
  <si>
    <t>10 м</t>
  </si>
  <si>
    <t>01.7.15.03-0042</t>
  </si>
  <si>
    <t>Болты с гайками и шайбами строительные</t>
  </si>
  <si>
    <t>кг</t>
  </si>
  <si>
    <t>101-0063</t>
  </si>
  <si>
    <t>Ацетилен растворенный технический марки: А</t>
  </si>
  <si>
    <t>т</t>
  </si>
  <si>
    <t>101-0072</t>
  </si>
  <si>
    <t>Битумы нефтяные строительные изоляционные БНИ-IV-3, БНИ-IV, БНИ-V</t>
  </si>
  <si>
    <t>101-0092</t>
  </si>
  <si>
    <t>Болты с шестигранной головкой диаметром резьбы: 16 (18) мм</t>
  </si>
  <si>
    <t>101-0122</t>
  </si>
  <si>
    <t>Гайки шестигранные диаметр резьбы: 10 мм</t>
  </si>
  <si>
    <t>101-0137</t>
  </si>
  <si>
    <t>Дюбели с калиброванной головкой (в обоймах): 3х58,5 мм</t>
  </si>
  <si>
    <t>101-0309</t>
  </si>
  <si>
    <t>Канаты пеньковые пропитанные</t>
  </si>
  <si>
    <t>101-0319</t>
  </si>
  <si>
    <t>Картон строительный: прокладочный марки Б</t>
  </si>
  <si>
    <t>101-0324</t>
  </si>
  <si>
    <t>Кислород технический: газообразный</t>
  </si>
  <si>
    <t>м3</t>
  </si>
  <si>
    <t>101-0329</t>
  </si>
  <si>
    <t>Клей 88-СА</t>
  </si>
  <si>
    <t>101-0388</t>
  </si>
  <si>
    <t>Краски масляные земляные марки: МА-0115 мумия, сурик железный</t>
  </si>
  <si>
    <t>101-0501</t>
  </si>
  <si>
    <t>Лаки канифольные, марки КФ-965</t>
  </si>
  <si>
    <t>101-0540</t>
  </si>
  <si>
    <t>Лента стальная упаковочная, мягкая, нормальной точности 0,7х20-50 мм</t>
  </si>
  <si>
    <t xml:space="preserve">     Лента стальная упаковочная, мягкая, нормальной точности 0,7х20-50 мм</t>
  </si>
  <si>
    <t>101-0587</t>
  </si>
  <si>
    <t>Масло индустриальное И-20А</t>
  </si>
  <si>
    <t>101-0605</t>
  </si>
  <si>
    <t>Мастика герметизирующая нетвердеющая: «Гэлан»</t>
  </si>
  <si>
    <t>101-0612</t>
  </si>
  <si>
    <t>Мастика клеящая морозостойкая битумно-масляная МБ-50</t>
  </si>
  <si>
    <t>101-0628</t>
  </si>
  <si>
    <t>Олифа комбинированная, марки: К-3</t>
  </si>
  <si>
    <t>101-0797</t>
  </si>
  <si>
    <t>Проволока горячекатаная в мотках, диаметром 6,3-6,5 мм</t>
  </si>
  <si>
    <t>101-0807</t>
  </si>
  <si>
    <t>Проволока сварочная легированная диаметром: 4 мм</t>
  </si>
  <si>
    <t>101-0811</t>
  </si>
  <si>
    <t>Проволока стальная низкоуглеродистая разного назначения оцинкованная диаметром: 1,1 мм</t>
  </si>
  <si>
    <t>101-0812</t>
  </si>
  <si>
    <t>Проволока стальная низкоуглеродистая разного назначения оцинкованная диаметром: 1,6 мм</t>
  </si>
  <si>
    <t>101-1019</t>
  </si>
  <si>
    <t>Швеллеры № 40 из стали марки: Ст0</t>
  </si>
  <si>
    <t>101-1488</t>
  </si>
  <si>
    <t>Шурупы с шестигранной головкой: 12х70 мм</t>
  </si>
  <si>
    <t>101-1513</t>
  </si>
  <si>
    <t>Электроды диаметром: 4 мм Э42</t>
  </si>
  <si>
    <t>101-1515</t>
  </si>
  <si>
    <t>Электроды диаметром: 4 мм Э46</t>
  </si>
  <si>
    <t>101-1518</t>
  </si>
  <si>
    <t>Электроды диаметром: 4 мм Э50А</t>
  </si>
  <si>
    <t>101-1522</t>
  </si>
  <si>
    <t>Электроды диаметром: 5 мм Э42А</t>
  </si>
  <si>
    <t>101-1537</t>
  </si>
  <si>
    <t>Электроды диаметром: 8 мм Э42</t>
  </si>
  <si>
    <t>101-1602</t>
  </si>
  <si>
    <t>Ацетилен газообразный технический</t>
  </si>
  <si>
    <t>101-1665</t>
  </si>
  <si>
    <t>Лак электроизоляционный 318</t>
  </si>
  <si>
    <t>101-1669</t>
  </si>
  <si>
    <t>Очес льняной</t>
  </si>
  <si>
    <t>101-1680</t>
  </si>
  <si>
    <t>Патроны для строительно-монтажного пистолета</t>
  </si>
  <si>
    <t>1000 шт.</t>
  </si>
  <si>
    <t>101-1688</t>
  </si>
  <si>
    <t>Электроды диаметром: 4 мм Э50</t>
  </si>
  <si>
    <t>101-1700</t>
  </si>
  <si>
    <t>Наконечники для полиэтиленовых труб</t>
  </si>
  <si>
    <t>101-1703</t>
  </si>
  <si>
    <t>Прокладки резиновые (пластина техническая прессованная)</t>
  </si>
  <si>
    <t>101-1714</t>
  </si>
  <si>
    <t>101-1755</t>
  </si>
  <si>
    <t>Сталь полосовая, марка стали: Ст3сп шириной 50-200 мм толщиной 4-5 мм</t>
  </si>
  <si>
    <t>101-1757</t>
  </si>
  <si>
    <t>Ветошь</t>
  </si>
  <si>
    <t xml:space="preserve">     Ветошь</t>
  </si>
  <si>
    <t>101-1764</t>
  </si>
  <si>
    <t>Тальк молотый, сорт I</t>
  </si>
  <si>
    <t>101-1805</t>
  </si>
  <si>
    <t>Гвозди строительные</t>
  </si>
  <si>
    <t>101-1821</t>
  </si>
  <si>
    <t>Винты самонарезающие: оцинкованные, размером 4-12 мм ГОСТ 10621-80</t>
  </si>
  <si>
    <t>101-1825</t>
  </si>
  <si>
    <t>Олифа натуральная</t>
  </si>
  <si>
    <t>101-1876</t>
  </si>
  <si>
    <t>Сталь листовая оцинкованная толщиной листа: 0,8 мм</t>
  </si>
  <si>
    <t>101-1924</t>
  </si>
  <si>
    <t>Электроды диаметром: 4 мм Э42А</t>
  </si>
  <si>
    <t>101-1929</t>
  </si>
  <si>
    <t>Болты анкерные</t>
  </si>
  <si>
    <t>101-1964</t>
  </si>
  <si>
    <t>Шпагат бумажный</t>
  </si>
  <si>
    <t>101-1977</t>
  </si>
  <si>
    <t>101-1991</t>
  </si>
  <si>
    <t>Сетка стальная плетеная из проволоки диаметром 1,4 мм одинарная с квадратной ячейкой 12 мм</t>
  </si>
  <si>
    <t>101-2036</t>
  </si>
  <si>
    <t>Болты с гайками и шайбами оцинкованные, диаметр: 6 мм</t>
  </si>
  <si>
    <t>101-2039</t>
  </si>
  <si>
    <t>Болты с гайками и шайбами оцинкованные, диаметр: 12 мм</t>
  </si>
  <si>
    <t>101-2040</t>
  </si>
  <si>
    <t>Шайбы стальные</t>
  </si>
  <si>
    <t>101-2043</t>
  </si>
  <si>
    <t>Шайбы оцинкованные, диаметр: 10 мм</t>
  </si>
  <si>
    <t>101-2143</t>
  </si>
  <si>
    <t>Краска</t>
  </si>
  <si>
    <t>101-2177</t>
  </si>
  <si>
    <t>Шайбы диаметром 8-12 мм</t>
  </si>
  <si>
    <t>101-2202</t>
  </si>
  <si>
    <t>Дюбели распорные полиэтиленовые: 6х40 мм</t>
  </si>
  <si>
    <t>101-2205</t>
  </si>
  <si>
    <t>Дюбели распорные полиэтиленовые: 10х40 мм</t>
  </si>
  <si>
    <t>101-2216</t>
  </si>
  <si>
    <t>Сталь листовая горячекатаная марки Ст3 толщиной: 2-6 мм</t>
  </si>
  <si>
    <t>101-2230</t>
  </si>
  <si>
    <t>Прокат стальной круглый горячекатаный диметром: 30 мм, сталь марки Ст3</t>
  </si>
  <si>
    <t>100 кг</t>
  </si>
  <si>
    <t>101-2278</t>
  </si>
  <si>
    <t>Пропан-бутан, смесь техническая</t>
  </si>
  <si>
    <t>101-2365</t>
  </si>
  <si>
    <t>Нитки швейные</t>
  </si>
  <si>
    <t>101-2466</t>
  </si>
  <si>
    <t>Краска «Армофиниш»</t>
  </si>
  <si>
    <t>л</t>
  </si>
  <si>
    <t>101-2467</t>
  </si>
  <si>
    <t>Растворитель марки: Р-4</t>
  </si>
  <si>
    <t>101-2472</t>
  </si>
  <si>
    <t>Растворитель марки: № 646</t>
  </si>
  <si>
    <t xml:space="preserve">     Растворитель марки: № 646</t>
  </si>
  <si>
    <t>101-2478</t>
  </si>
  <si>
    <t>Лента К226</t>
  </si>
  <si>
    <t>100 м</t>
  </si>
  <si>
    <t>101-2488</t>
  </si>
  <si>
    <t>Лента ФУМ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</si>
  <si>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</si>
  <si>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</si>
  <si>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101-2499</t>
  </si>
  <si>
    <t>Лента изоляционная прорезиненная односторонняя ширина 20 мм, толщина 0,25-0,35 мм</t>
  </si>
  <si>
    <t>101-2501</t>
  </si>
  <si>
    <t>Лента полиэтиленовая с липким слоем: марка А</t>
  </si>
  <si>
    <t>101-2575</t>
  </si>
  <si>
    <t>Болты с гайками и шайбами для санитарно-технических работ диаметром: 12 мм</t>
  </si>
  <si>
    <t>101-2576</t>
  </si>
  <si>
    <t>Болты с гайками и шайбами для санитарно-технических работ диаметром: 16 мм</t>
  </si>
  <si>
    <t>101-2577</t>
  </si>
  <si>
    <t>Болты с гайками и шайбами для санитарно-технических работ диаметром: 20-22 мм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</si>
  <si>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</si>
  <si>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</si>
  <si>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</si>
  <si>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</si>
  <si>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</si>
  <si>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101-4950</t>
  </si>
  <si>
    <t>Шпилька резьбовая М10-2000</t>
  </si>
  <si>
    <t>шт.</t>
  </si>
  <si>
    <t>102-0023</t>
  </si>
  <si>
    <t>Бруски обрезные хвойных пород длиной: 4-6,5 м, шириной 75-150 мм, толщиной 40-75 мм, I сорта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</si>
  <si>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</si>
  <si>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</si>
  <si>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м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</si>
  <si>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</si>
  <si>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</si>
  <si>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104-0077</t>
  </si>
  <si>
    <t>Стеклопластик рулонный марки: РСТ-А-Л-В</t>
  </si>
  <si>
    <t>1000 м2</t>
  </si>
  <si>
    <t>108-0081</t>
  </si>
  <si>
    <t>Бобышки скошенные</t>
  </si>
  <si>
    <t>110-0219</t>
  </si>
  <si>
    <t>Гайки установочные заземляющие</t>
  </si>
  <si>
    <t>111-0087</t>
  </si>
  <si>
    <t>Бирки-оконцеватели</t>
  </si>
  <si>
    <t>113-0021</t>
  </si>
  <si>
    <t>Грунтовка: ГФ-021 красно-коричневая</t>
  </si>
  <si>
    <t>113-0077</t>
  </si>
  <si>
    <t>Ксилол нефтяной марки А</t>
  </si>
  <si>
    <t>113-0394</t>
  </si>
  <si>
    <t>Очиститель для клея «Армофлекс»</t>
  </si>
  <si>
    <t>113-0473</t>
  </si>
  <si>
    <t>Метиленхлорид</t>
  </si>
  <si>
    <t>113-1786</t>
  </si>
  <si>
    <t>Лак битумный: БТ-123</t>
  </si>
  <si>
    <t>20.1.02.23-0082</t>
  </si>
  <si>
    <t>Перемычки гибкие, тип ПГС-50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</si>
  <si>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</si>
  <si>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</si>
  <si>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</si>
  <si>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</si>
  <si>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</si>
  <si>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</si>
  <si>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201-0843</t>
  </si>
  <si>
    <t>Конструкции стальные индивидуальные: решетчатые сварные массой до 0,1 т</t>
  </si>
  <si>
    <t>204-0004</t>
  </si>
  <si>
    <t>Горячекатаная арматурная сталь гладкая класса А-I, диаметром: 12 мм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</si>
  <si>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</si>
  <si>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</si>
  <si>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24.3.01.01-0001</t>
  </si>
  <si>
    <t>Трубка ХВТ</t>
  </si>
  <si>
    <t>301-0420</t>
  </si>
  <si>
    <t>Конвекторы отопительные типа АККОРД с креплениями без кожуха</t>
  </si>
  <si>
    <t>кВт</t>
  </si>
  <si>
    <t>301-0559</t>
  </si>
  <si>
    <t>Радиаторы стальные панельные: РСВ2-1, РСВ2-6 однорядные</t>
  </si>
  <si>
    <t>301-1193</t>
  </si>
  <si>
    <t>Кронштейны и подставки под оборудование из сортовой стали</t>
  </si>
  <si>
    <t>301-1225</t>
  </si>
  <si>
    <t>Кронштейны для радиаторов стальных спаренных марки КР1-РС</t>
  </si>
  <si>
    <t>компл.</t>
  </si>
  <si>
    <t>301-1489</t>
  </si>
  <si>
    <t>Воздухоотводчик автоматический с наружным резьбовым присоединением Рр=1,0 МПа, Т max = 120 град С, D = 15 мм</t>
  </si>
  <si>
    <t>301-2025</t>
  </si>
  <si>
    <t>Блочки</t>
  </si>
  <si>
    <t>10 шт.</t>
  </si>
  <si>
    <t>301-3240</t>
  </si>
  <si>
    <t>Колпачки-заглушки 1"</t>
  </si>
  <si>
    <t>301-3361</t>
  </si>
  <si>
    <t>Водный раствор нитрата и карбоната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</si>
  <si>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</si>
  <si>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</si>
  <si>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</si>
  <si>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</si>
  <si>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302-1240</t>
  </si>
  <si>
    <t>Сгоны стальные с муфтой и контргайкой, диаметром: 40 мм</t>
  </si>
  <si>
    <t>402-0002</t>
  </si>
  <si>
    <t>Раствор готовый кладочный цементный марки: 50</t>
  </si>
  <si>
    <t>402-0004</t>
  </si>
  <si>
    <t>Раствор готовый кладочный цементный марки: 100</t>
  </si>
  <si>
    <t>402-0006</t>
  </si>
  <si>
    <t>Раствор готовый кладочный цементный марки: 200</t>
  </si>
  <si>
    <t>405-1601</t>
  </si>
  <si>
    <t>Известь строительная: негашеная хлорная, марки А</t>
  </si>
  <si>
    <t>411-0001</t>
  </si>
  <si>
    <t>Вода</t>
  </si>
  <si>
    <t xml:space="preserve">     Вода</t>
  </si>
  <si>
    <t>506-1362</t>
  </si>
  <si>
    <t>Припои оловянно-свинцовые бессурьмянистые марки: ПОС30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</si>
  <si>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</si>
  <si>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</si>
  <si>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507-0980</t>
  </si>
  <si>
    <t>Фланцы стальные плоские приварные из стали ВСт3сп2, ВСт3сп3, давлением: 1,0 МПа (10 кгс/см2), диаметром 25 мм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</si>
  <si>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</si>
  <si>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</si>
  <si>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</si>
  <si>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</si>
  <si>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507-0986</t>
  </si>
  <si>
    <t>Фланцы стальные плоские приварные из стали ВСт3сп2, ВСт3сп3, давлением: 1,0 МПа (10 кгс/см2), диаметром 100 мм</t>
  </si>
  <si>
    <t>507-0987</t>
  </si>
  <si>
    <t>Фланцы стальные плоские приварные из стали ВСт3сп2, ВСт3сп3, давлением: 1,0 МПа (10 кгс/см2), диаметром 125 мм</t>
  </si>
  <si>
    <t>507-0988</t>
  </si>
  <si>
    <t>Фланцы стальные плоские приварные из стали ВСт3сп2, ВСт3сп3, давлением: 1,0 МПа (10 кгс/см2), диаметром 150 мм</t>
  </si>
  <si>
    <t>507-2630</t>
  </si>
  <si>
    <t>Пробки П-М27х2</t>
  </si>
  <si>
    <t>507-3684</t>
  </si>
  <si>
    <t>Труба напорная из полиэтилена PE 100 питьевая: ПЭ100 SDR17, размером 63х3,8 мм (ГОСТ 18599-2001, ГОСТ Р 52134-2003)</t>
  </si>
  <si>
    <t>507-3685</t>
  </si>
  <si>
    <t>Труба напорная из полиэтилена PE 100 питьевая: ПЭ100 SDR17, размером 75х4,5 мм (ГОСТ 18599-2001, ГОСТ Р 52134-2003)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</si>
  <si>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</si>
  <si>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</si>
  <si>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509-0090</t>
  </si>
  <si>
    <t>509-0778</t>
  </si>
  <si>
    <t>Втулки В22</t>
  </si>
  <si>
    <t>509-0779</t>
  </si>
  <si>
    <t>Втулки В42</t>
  </si>
  <si>
    <t>509-0801</t>
  </si>
  <si>
    <t>Трос стальной</t>
  </si>
  <si>
    <t>509-0809</t>
  </si>
  <si>
    <t>Заглушки</t>
  </si>
  <si>
    <t>509-0966</t>
  </si>
  <si>
    <t>Прокладки из паронита марки ПМБ, толщиной: 1 мм, диаметром 50 мм</t>
  </si>
  <si>
    <t>509-0967</t>
  </si>
  <si>
    <t>Прокладки из паронита марки ПМБ, толщиной: 1 мм, диаметром 100 мм</t>
  </si>
  <si>
    <t>509-0968</t>
  </si>
  <si>
    <t>Прокладки из паронита марки ПМБ, толщиной: 1 мм, диаметром 150 мм</t>
  </si>
  <si>
    <t>509-0989</t>
  </si>
  <si>
    <t>Шнур асбестовый общего назначения марки: ШАОН диаметром 8-10 мм</t>
  </si>
  <si>
    <t>509-1210</t>
  </si>
  <si>
    <t>Вазелин технический</t>
  </si>
  <si>
    <t>509-1650</t>
  </si>
  <si>
    <t>Гильза кабельная: медная ГМ 2,5</t>
  </si>
  <si>
    <t>509-1652</t>
  </si>
  <si>
    <t>Гильза кабельная: медная ГМ 6</t>
  </si>
  <si>
    <t>509-1654</t>
  </si>
  <si>
    <t>Гильза кабельная: медная ГМ 16</t>
  </si>
  <si>
    <t>509-1656</t>
  </si>
  <si>
    <t>Гильза кабельная: медная ГМ 35</t>
  </si>
  <si>
    <t>509-1710</t>
  </si>
  <si>
    <t>Втулки В17</t>
  </si>
  <si>
    <t>509-1711</t>
  </si>
  <si>
    <t>Втулки В28</t>
  </si>
  <si>
    <t>509-2160</t>
  </si>
  <si>
    <t>Прокладки паронитовые</t>
  </si>
  <si>
    <t>999-0005</t>
  </si>
  <si>
    <t>Масса</t>
  </si>
  <si>
    <t>999-9950</t>
  </si>
  <si>
    <t>Вспомогательные ненормируемые ...</t>
  </si>
  <si>
    <t>руб</t>
  </si>
  <si>
    <t xml:space="preserve">     Вспомогательные ненормируемые материальные ресурсы (2% от оплаты труда рабочих)</t>
  </si>
  <si>
    <t>руб.</t>
  </si>
  <si>
    <t xml:space="preserve">     Вспомогательные ненормируемые ресурсы (2% от Оплаты труда рабочих)</t>
  </si>
  <si>
    <t>ТССЦ-101-1703</t>
  </si>
  <si>
    <t>ТССЦ-101-1714</t>
  </si>
  <si>
    <t>ТССЦ-101-1851</t>
  </si>
  <si>
    <t>Резина прессованная // прим. прокладки резиновые</t>
  </si>
  <si>
    <t>ТССЦ-101-1875</t>
  </si>
  <si>
    <t>Сталь листовая оцинкованная толщиной листа: 0,7 мм // 0,4+0,4+0,4+1,4+1,6=4,2 м2</t>
  </si>
  <si>
    <t>ТССЦ-101-5821</t>
  </si>
  <si>
    <t>Прокладки уплотнительные резиновые, марка 7057-3, диаметр 30-40 мм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</si>
  <si>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</si>
  <si>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</si>
  <si>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ТССЦ-101-5849</t>
  </si>
  <si>
    <t>Болты с гайками и шайбами оцинкованные для монтажа стальных конструкций, диаметр 16 мм, длина 55-200 мм // прим. М16....</t>
  </si>
  <si>
    <t xml:space="preserve">     Болты с гайками и шайбами оцинкованные для монтажа стальных конструкций, диаметр 16 мм, длина 55-200 мм // прим. М16.</t>
  </si>
  <si>
    <t xml:space="preserve">     Болты с гайками и шайбами оцинкованные для монтажа стальных конструкций, диаметр 16 мм, длина 55-200 мм // прим. М16., М20</t>
  </si>
  <si>
    <t>ТССЦ-101-6791</t>
  </si>
  <si>
    <t>Болты анкерные из прямых или гнутых круглых стержней с резьбой, с гайками и шайбами</t>
  </si>
  <si>
    <t>ТССЦ-113-0677</t>
  </si>
  <si>
    <t>Грунт-краска антикоррозионная цинкнаполненная ЦХСК-1467 // прим.</t>
  </si>
  <si>
    <t>ТССЦ-301-1224</t>
  </si>
  <si>
    <t>Крепления для трубопроводов: кронштейны, планки, хомуты</t>
  </si>
  <si>
    <t>ТССЦ-301-1746</t>
  </si>
  <si>
    <t>Заглушки питометражных лючков СТД-8281 в сборе с ниппелем // прим. лючок  питометражный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</si>
  <si>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</si>
  <si>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</si>
  <si>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</si>
  <si>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</si>
  <si>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ТССЦ-301-7663</t>
  </si>
  <si>
    <t>Клапан инфильтрации воздуха КИВ-125 // прим. КИВ-160</t>
  </si>
  <si>
    <t>ТССЦ-302-3353</t>
  </si>
  <si>
    <t>Трубопроводы напорные из полипропилена PPRS : PN10 SDR 11, диаметром 16 мм, толщина стенки 1,8 мм</t>
  </si>
  <si>
    <t>ТССЦ-507-3335</t>
  </si>
  <si>
    <t>Труба из полипропилена: PN 10/16</t>
  </si>
  <si>
    <t>ТЦ_01.1.00.00_50_5036143516_03.05.2024_02</t>
  </si>
  <si>
    <t>Терморасширяющаяся противоппожарная мастика 310 мл. HILTI CP 611A</t>
  </si>
  <si>
    <t xml:space="preserve">     Терморасширяющаяся противоппожарная мастика 310 мл. HILTI CP 611A</t>
  </si>
  <si>
    <t xml:space="preserve">          Терморасширяющаяся противоппожарная мастика 310 мл. HILTI CP 611A</t>
  </si>
  <si>
    <t>ТЦ_01.1.00.00_50_5036143516_03.05.2024_02_10.1</t>
  </si>
  <si>
    <t>ТЦ_01.1.00.00_50_5036143516_25.04.2024_02</t>
  </si>
  <si>
    <t>Терморасширяющаяся противоппожарная пена 300 мл. HILTI</t>
  </si>
  <si>
    <t xml:space="preserve">     Терморасширяющаяся противоппожарная пена 300 мл. HILTI</t>
  </si>
  <si>
    <t xml:space="preserve">          Терморасширяющаяся противоппожарная пена 300 мл. HILTI</t>
  </si>
  <si>
    <t>ТЦ_01.1.00.00_50_5036143516_25.04.2024_02_9.1</t>
  </si>
  <si>
    <t>ТЦ_01.1.00.00_77_7725262856_20.03.2024_02</t>
  </si>
  <si>
    <t>Лента ALU 50*50000мм (рулон)</t>
  </si>
  <si>
    <t xml:space="preserve">     Лента ALU 50*50000мм (рулон)</t>
  </si>
  <si>
    <t>ТЦ_01.1.00.00_78_7804685075_18.04.2024_02</t>
  </si>
  <si>
    <t>Уголок 20х4 из нержавеющей стали AISI 316 толщиной 1.5мм
(титан) // вес 1,124 кг/м.п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</si>
  <si>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</si>
  <si>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</si>
  <si>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ТЦ_01.1.02.08_77_7723896078_13.05.2024_02</t>
  </si>
  <si>
    <t>Прокладка фланцевая паронитовая Ду 50, исп. А</t>
  </si>
  <si>
    <t>ТЦ_01.1.02.08_77_9721170848_13.05.2024_02</t>
  </si>
  <si>
    <t>Прокладка фланцевая паронитовая Ду ...</t>
  </si>
  <si>
    <t xml:space="preserve">     Прокладка фланцевая паронитовая Ду 125, исп. А</t>
  </si>
  <si>
    <t xml:space="preserve">     Прокладка фланцевая паронитовая Ду 150, исп. А</t>
  </si>
  <si>
    <t xml:space="preserve">     Прокладка фланцевая паронитовая Ду 20, исп. А</t>
  </si>
  <si>
    <t xml:space="preserve">     Прокладка фланцевая паронитовая Ду 32, исп. А</t>
  </si>
  <si>
    <t xml:space="preserve">     Прокладка фланцевая паронитовая Ду 40, исп. А</t>
  </si>
  <si>
    <t xml:space="preserve">     Прокладка фланцевая паронитовая Ду 80, исп. А</t>
  </si>
  <si>
    <t>ТЦ_01.4.00.00_16_1661033039_18.01.2024_02</t>
  </si>
  <si>
    <t xml:space="preserve">     Сетка металлическая «Манье»  BOS-Manie</t>
  </si>
  <si>
    <t xml:space="preserve">     Сетка проволочная тканная с квадратными ячейками из 
нержавеющей стали AISI 316 толщиной 1.5мм (титан), Сетка 1-10-1С</t>
  </si>
  <si>
    <t xml:space="preserve">     Теплоизоляционное покрытие, толщина 40 мм   PRO-VENT-40-1НФ</t>
  </si>
  <si>
    <t>Антикоррозионная эмаль KSM PROTECT SP комплектно со средством для мойки KSM PASSIVATED CLEANER  ( ведро/25 кг.)</t>
  </si>
  <si>
    <t xml:space="preserve">     Антикоррозионная эмаль KSM PROTECT SP комплектно со средством для мойки KSM PASSIVATED CLEANER  ( ведро/25 кг.)</t>
  </si>
  <si>
    <t xml:space="preserve">          Антикоррозионная эмаль KSM PROTECT SP комплектно со средством для мойки KSM PASSIVATED CLEANER  ( ведро/25 кг.)</t>
  </si>
  <si>
    <t>Лента стальная монтажная  BOS-SOLID  ( упаковка/ 800 м.)</t>
  </si>
  <si>
    <t>Состав термостойкий клеящий "ПЛАЗАС", толщиной 0,5мм</t>
  </si>
  <si>
    <t>ТЦ_01.4.00.00_50_5037009513_30.01.2024_02</t>
  </si>
  <si>
    <t>ТЦ_01.4.00.00_54_5410078810_05.06.2024_02</t>
  </si>
  <si>
    <t>Материал для заделки отверстий  МБОР-5Ф</t>
  </si>
  <si>
    <t>ТЦ_01.4.00.00_54_5410078810_18.01.2024_02</t>
  </si>
  <si>
    <t>Материал для заделки отверстий, 5мм   МБОР-5Ф</t>
  </si>
  <si>
    <t xml:space="preserve">     Материал для заделки отверстий, 5мм   МБОР-5Ф</t>
  </si>
  <si>
    <t>ТЦ_01.4.00.00_54_5410078810_30.01.2024_02</t>
  </si>
  <si>
    <t>Материал для заделки отверстий...</t>
  </si>
  <si>
    <t xml:space="preserve">     Материал для заделки отверстий  МБОР-5Ф</t>
  </si>
  <si>
    <t xml:space="preserve">          Материал для заделки отверстий, 5мм   МБОР-5Ф</t>
  </si>
  <si>
    <t>ТЦ_01.4.00.00_78_7801645853_30.01.2024_02</t>
  </si>
  <si>
    <t>Огнезащитный терморасширяющийся герметик  ОГНЕЗА-ГТ</t>
  </si>
  <si>
    <t xml:space="preserve">     Огнезащитный терморасширяющийся герметик  ОГНЕЗА-ГТ</t>
  </si>
  <si>
    <t>ТЦ_01.7.06.06_77_7722753969_13.05.2024_02</t>
  </si>
  <si>
    <t>Лента ALU (самоклеящаяся) тип АА130 50мм х 50м   "K-FLEX"</t>
  </si>
  <si>
    <t>ТЦ_01.7.06.14_77_7706564354_28.03.2024_02</t>
  </si>
  <si>
    <t>Лента армированная Energoflex для монтажа изоляции   ( 50 м.)</t>
  </si>
  <si>
    <t xml:space="preserve">     Лента армированная Energoflex для монтажа изоляции   ( 50 м.)</t>
  </si>
  <si>
    <t xml:space="preserve">          Лента армированная Energoflex для монтажа изоляции   ( 50 м.)</t>
  </si>
  <si>
    <t>ТЦ_03.1.00.00_78_7814801080_11.03.2024_02</t>
  </si>
  <si>
    <t>Решетка наружная из ерж. стали AISI 316 толщиной 1.5мм (титан)  АРН 600х400</t>
  </si>
  <si>
    <t>ТЦ_03.1.00.00_78_7814801080_17.01.2024_02</t>
  </si>
  <si>
    <t xml:space="preserve">     Заглушки торцевые 200х300</t>
  </si>
  <si>
    <t xml:space="preserve">     Заглушки торцевые 200х400</t>
  </si>
  <si>
    <t xml:space="preserve">     Заглушки торцевые 250х400</t>
  </si>
  <si>
    <t xml:space="preserve">     Заглушки торцевые 300х200</t>
  </si>
  <si>
    <t xml:space="preserve">     Заглушки торцевые 400х200</t>
  </si>
  <si>
    <t xml:space="preserve">     Заглушки торцевые 400х300</t>
  </si>
  <si>
    <t xml:space="preserve">     Заглушки торцевые 800х500</t>
  </si>
  <si>
    <t xml:space="preserve">     Заглушки торцевые, Ø200</t>
  </si>
  <si>
    <t xml:space="preserve">     Зонт вентиляционный из нержавеющей стали AISI 316 толщиной 1.5мм (титан)            ЗК.00.000-03 (∅315)</t>
  </si>
  <si>
    <t xml:space="preserve">     Переход 440х240/Ø250, L=300мм из нержавеющей стали AISI 316 толщиной 1.5 мм (титан)  // 0,3 м2</t>
  </si>
  <si>
    <t xml:space="preserve">     Переход 540х290/600х400, L=300мм из нержавеющей стали AISI 316 толщиной 1.5 мм (титан)  // 0,6м2</t>
  </si>
  <si>
    <t xml:space="preserve">     Решетка наружная из ерж. стали AISI 316 толщиной 1.5мм (титан)  АРН 600х400</t>
  </si>
  <si>
    <t>Воздуховод из ...</t>
  </si>
  <si>
    <t xml:space="preserve">     Воздуховод из нержавеющей стали AISI 316 толщиной 1.5 мм (титан), 800х500</t>
  </si>
  <si>
    <t xml:space="preserve">     Воздуховод из нержавеющей стали AISI 316 толщиной 1.5мм (титан), 600х400</t>
  </si>
  <si>
    <t xml:space="preserve">     Воздуховод из нержавеющей стали AISI 316 толщиной 1.5мм (титан), Ø250</t>
  </si>
  <si>
    <t xml:space="preserve">     Воздуховод из оцинкованной стали  δ=0,5       	200х200</t>
  </si>
  <si>
    <t xml:space="preserve">     Воздуховод из оцинкованной стали  δ=0,5      	Ø200</t>
  </si>
  <si>
    <t xml:space="preserve">     Воздуховод из оцинкованной стали  δ=0,6      	Ø250</t>
  </si>
  <si>
    <t xml:space="preserve">     Воздуховод из оцинкованной стали  δ=0,7      	Ø800</t>
  </si>
  <si>
    <t xml:space="preserve">     Воздуховод из оцинкованной стали  δ=0,7	   200х300/300х200</t>
  </si>
  <si>
    <t xml:space="preserve">     Воздуховод из оцинкованной стали  δ=0,7	   250х400</t>
  </si>
  <si>
    <t xml:space="preserve">     Воздуховод из оцинкованной стали  δ=0,7	   300х400/400х300</t>
  </si>
  <si>
    <t xml:space="preserve">     Воздуховод из оцинкованной стали  δ=0,7	   400х200</t>
  </si>
  <si>
    <t xml:space="preserve">     Воздуховод из оцинкованной стали  δ=0,7	   500х350/350х500</t>
  </si>
  <si>
    <t>ТЦ_05.7.00.00_50_504210358682_31.01.2024_02</t>
  </si>
  <si>
    <t>Штуцер для слива конденсата, Ø25</t>
  </si>
  <si>
    <t>ТЦ_07.2.05.01_78_7722753969_15.03.2024_02</t>
  </si>
  <si>
    <t>Вышка-стремянка ВС-5,0</t>
  </si>
  <si>
    <t>ТЦ_08.1.03.01_77_7720040225_14.05.2024_02</t>
  </si>
  <si>
    <t>Люк дымовой в стеновом исполнении  Дымозор 300 1800х2000</t>
  </si>
  <si>
    <t>ТЦ_08.1.03.01_78_7814801080_25.03.2024_01</t>
  </si>
  <si>
    <t>Дверь вентиляционная утеплённая  ДУс 1,25х0,5 с.5.904-4</t>
  </si>
  <si>
    <t xml:space="preserve">     Дверь вентиляционная утеплённая  ДУс 1,25х0,5 с.5.904-4</t>
  </si>
  <si>
    <t>ТЦ_08.1.03.03_61_6168030944_19.01.2024_02</t>
  </si>
  <si>
    <t>Поддон ДП-К-800</t>
  </si>
  <si>
    <t>ТЦ_08.3.02.00_16_1661033039_18.01.2024_02</t>
  </si>
  <si>
    <t>Лента стальная монтажная   BOS-SOLID</t>
  </si>
  <si>
    <t>ТЦ_08.3.02.00_16_1661033039_29.12.2023_02</t>
  </si>
  <si>
    <t>ТЦ_08.3.05.00_78_7805610851_03.05.2024_02</t>
  </si>
  <si>
    <t>Сталь оцинкованная δ=0,8 для изготовления переходов</t>
  </si>
  <si>
    <t>ТЦ_08.3.05.04_77_7731384250_18.04.2024_02</t>
  </si>
  <si>
    <t>Сталь нержавеющая AISI 316 толщиной 1.5мм (титан) для изготовления переходов</t>
  </si>
  <si>
    <t xml:space="preserve">     Сталь нержавеющая AISI 316 толщиной 1.5мм (титан) для изготовления переходов</t>
  </si>
  <si>
    <t>ТЦ_08.3.05.05_78_7814801080_26.02.2024_02</t>
  </si>
  <si>
    <t>Сталь оцинкованная δ=0,7 для изготовления переходов  ( 5,70 кг/м2)</t>
  </si>
  <si>
    <t>ТЦ_08.3.05.05_78_7814801080_31.01.2024_02</t>
  </si>
  <si>
    <t>ТЦ_08.3.08.00_66_6686085239_24.01.2024_02</t>
  </si>
  <si>
    <t>Уголок 20х4 для изготовления фланцев</t>
  </si>
  <si>
    <t>ТЦ_08.3.08.00_78_7825503287_18.04.2024_02</t>
  </si>
  <si>
    <t>Уголок 20х4 из оцинкованной стали для изготовления фланцев   ( 1,26 кг/м)</t>
  </si>
  <si>
    <t xml:space="preserve">     Уголок 20х4 из оцинкованной стали для изготовления фланцев   ( 1,26 кг/м)</t>
  </si>
  <si>
    <t xml:space="preserve">          Уголок 20х4 из оцинкованной стали для изготовления фланцев   ( 1,26 кг/м)</t>
  </si>
  <si>
    <t>ТЦ_08.3.08.02_78_6686085239_15.03.2024_02</t>
  </si>
  <si>
    <t>Уголок 20х4 из нержавеющей стали AISI 316 толщиной 1.5мм 
(титан)</t>
  </si>
  <si>
    <t>ТЦ_08.3.08.02_78_7814626230_27.03.2024_01</t>
  </si>
  <si>
    <t>Равнополочный уголок 50х50х5 для крепления воздуховодов</t>
  </si>
  <si>
    <t>ТЦ_08.3.08.03_78_7804685075_18.04.2024_02</t>
  </si>
  <si>
    <t>ТЦ_08.3.08.03_78_7804685075_30.01.2024_02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</si>
  <si>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</si>
  <si>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</si>
  <si>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ТЦ_08.4.02.06_16_1661033039_29.12.2023_02</t>
  </si>
  <si>
    <t>Сетка металлическая «Манье»   BOS-Manie</t>
  </si>
  <si>
    <t>ТЦ_08.4.02.06_77_5918016966_18.04.2024_02</t>
  </si>
  <si>
    <t>ТЦ_08.4.02.06_77_7733848637_25.03.2024_02</t>
  </si>
  <si>
    <t>Сетка проволочная тканная с квадратными ячейками по ГОСТ
3826-82. ...</t>
  </si>
  <si>
    <t xml:space="preserve">     Сетка проволочная тканная с квадратными ячейками по ГОСТ
3826-82.    Сетка 2-10-2 12Х18Н10Т
группы 2</t>
  </si>
  <si>
    <t xml:space="preserve">     Сетка проволочная тканная с квадратными ячейками по ГОСТ
3826-82. Сетка 2-10-2 12Х18Н10Т
группы 2</t>
  </si>
  <si>
    <t>ТЦ_12.2.03.00_50_5018182431_13.05.2024_02</t>
  </si>
  <si>
    <t>Цилиндры теплоизоляционные из минеральной ваты толщиной ...</t>
  </si>
  <si>
    <t xml:space="preserve">     Цилиндры теплоизоляционные из минеральной ваты толщиной 30 мм для трубы Ду32  HVAC Section AluCoat (T)    48х30мм</t>
  </si>
  <si>
    <t xml:space="preserve">     Цилиндры теплоизоляционные из минеральной ваты толщиной 30 мм для трубы Ду40  HVAC Section AluCoat (T)    48х30мм</t>
  </si>
  <si>
    <t xml:space="preserve">     Цилиндры теплоизоляционные из минеральной ваты толщиной 50 мм для трубы Ду65  HVAC Section AluCoat (T)    76х50мм</t>
  </si>
  <si>
    <t>ТЦ_12.2.03.00_77_7743875788_13.05.2024_02</t>
  </si>
  <si>
    <t xml:space="preserve">     Цилиндры теплоизоляционные из минеральной ваты толщиной 30 мм для трубы Ду50  HVAC Section AluCoat (T)    57х30мм</t>
  </si>
  <si>
    <t xml:space="preserve">     Цилиндры теплоизоляционные из минеральной ваты толщиной 50 мм для трубы Ду125  HVAC Section AluCoat (T)    133х50мм</t>
  </si>
  <si>
    <t xml:space="preserve">     Цилиндры теплоизоляционные из минеральной ваты толщиной 50 мм для трубы Ду80  HVAC Section AluCoat (T)    89х50мм</t>
  </si>
  <si>
    <t>ТЦ_12.2.03.00_77_9729209818_13.05.2024_02</t>
  </si>
  <si>
    <t>Цилиндры теплоизоляционные из минеральной ваты толщиной 50 мм для трубы Ду150  HVAC Section AluCoat (T)    159х50мм</t>
  </si>
  <si>
    <t>ТЦ_12.2.07.04_50_7724452117_15.05.2024_02</t>
  </si>
  <si>
    <t>Трубки Energoflex® Black Star 2 м толщиной 6 мм на трубу Ø 15,88 мм</t>
  </si>
  <si>
    <t>ТЦ_12.2.07.04_66_7714806350_15.05.2024_02</t>
  </si>
  <si>
    <t>Трубки Energoflex® Black Star 2 м толщиной 6 мм на трубу Ø 9,53 мм</t>
  </si>
  <si>
    <t>ТЦ_12.2.07.04_77_7715969290_15.05.2024_02</t>
  </si>
  <si>
    <t>Трубки Energomax® 2 м толщиной 9 мм на трубу Ø19</t>
  </si>
  <si>
    <t>ТЦ_12.2.07.04_78_7804526950_15.05.2024_02</t>
  </si>
  <si>
    <t>Трубки Energomax® 2 м толщиной 9 мм на трубу Ø 34,9 мм</t>
  </si>
  <si>
    <t>ТЦ_12.2.07.04_78_7814693646_28.03.2024_02</t>
  </si>
  <si>
    <t>Трубки Energoflex® Black Star 2 м толщиной 6 мм на трубу Ø ...</t>
  </si>
  <si>
    <t xml:space="preserve">     Трубки Energoflex® Black Star 2 м толщиной 6 мм на трубу Ø 12,7 мм</t>
  </si>
  <si>
    <t xml:space="preserve">     Трубки Energoflex® Black Star 2 м толщиной 6 мм на трубу Ø 6,35 мм</t>
  </si>
  <si>
    <t>ТЦ_12.2.08.00_66_6686126157_08.05.2024_02</t>
  </si>
  <si>
    <t>Цилиндры теплоизоляционные из минеральной ваты с покрытием алюминиевой фольгой	 ...</t>
  </si>
  <si>
    <t xml:space="preserve">     Цилиндры теплоизоляционные из минеральной ваты с покрытием алюминиевой фольгой	 42х50мм     ROCKWOOL 100   L=1 м.п</t>
  </si>
  <si>
    <t xml:space="preserve">     Цилиндры теплоизоляционные из минеральной ваты с покрытием алюминиевой фольгой	 48х50мм     ROCKWOOL 100</t>
  </si>
  <si>
    <t xml:space="preserve">     Цилиндры теплоизоляционные из минеральной ваты с покрытием алюминиевой фольгой	 76х50мм     ROCKWOOL 100</t>
  </si>
  <si>
    <t>ТЦ_12.2.08.00_66_6686126157_13.05.2024_02</t>
  </si>
  <si>
    <t xml:space="preserve">     Цилиндры теплоизоляционные из минеральной ваты с покрытием алюминиевой фольгой	 108х50мм     ROCKWOOL 100</t>
  </si>
  <si>
    <t xml:space="preserve">     Цилиндры теплоизоляционные из минеральной ваты с покрытием алюминиевой фольгой	 28х50мм     ROCKWOOL 100   L=1 м.п</t>
  </si>
  <si>
    <t xml:space="preserve">     Цилиндры теплоизоляционные из минеральной ваты с покрытием алюминиевой фольгой	 35х50мм     ROCKWOOL 100   L=1 м.п</t>
  </si>
  <si>
    <t xml:space="preserve">     Цилиндры теплоизоляционные из минеральной ваты с покрытием алюминиевой фольгой	 89х50мм     ROCKWOOL 100</t>
  </si>
  <si>
    <t>ТЦ_12.2.08.00_77_7706780940_19.03.2024_02</t>
  </si>
  <si>
    <t>Цилиндры теплоизоляционные из минеральной ваты с покрытием алюминиевой фольгой ...</t>
  </si>
  <si>
    <t xml:space="preserve">     Цилиндры теплоизоляционные из минеральной ваты с покрытием алюминиевой фольгой 48х50мм L=1м.п</t>
  </si>
  <si>
    <t xml:space="preserve">     Цилиндры теплоизоляционные из минеральной ваты с покрытием алюминиевой фольгой 60х50мм L=1м.п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</si>
  <si>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</si>
  <si>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</si>
  <si>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ТЦ_14.2.00.00_78_7810395021_19.03.2024_02</t>
  </si>
  <si>
    <t>Термостойкая эмаль-грунт КО-8101</t>
  </si>
  <si>
    <t xml:space="preserve">     Термостойкая эмаль-грунт КО-8101</t>
  </si>
  <si>
    <t>ТЦ_14.2.02.00_2_0278208001_23.01.2024_02</t>
  </si>
  <si>
    <t>Комплексная система огнезащиты EI 60, толщина 5 мм   PRO-MBOR-VENT-5-1НФ</t>
  </si>
  <si>
    <t>ТЦ_14.2.02.00_56_5609091821_18.01.2024_02</t>
  </si>
  <si>
    <t>Огнезащитный состав "KLEBER", толщиной 0,6мм</t>
  </si>
  <si>
    <t>ТЦ_14.2.02.00_78_7802836674_15.05.2024_02</t>
  </si>
  <si>
    <t>Огнезащитное покрытие, толщина 5 мм  PRO-МБОР-VENT-5-1БТ</t>
  </si>
  <si>
    <t>ТЦ_14.2.02.06_16_1661033039_23.01.2024_02</t>
  </si>
  <si>
    <t>Теплоизоляционное покрытие, толщина 40 мм  PRO-VENT-40
некашированный</t>
  </si>
  <si>
    <t>ТЦ_14.2.02.06_16_1661033039_29.12.2023_02</t>
  </si>
  <si>
    <t xml:space="preserve">     Материал для заделки отверстий и огнезащиты креплений, 13 мм PRO-МБОР-VENT</t>
  </si>
  <si>
    <t xml:space="preserve">     Огнезащитное покрытие, толщина 20 мм  PRO-VENT-20-1-БТ</t>
  </si>
  <si>
    <t xml:space="preserve">     Покровный слой для огнезащитного покрытия BOS-PROTECTION Ф</t>
  </si>
  <si>
    <t xml:space="preserve">     Сетка металлическая «Манье»   BOS-Manie</t>
  </si>
  <si>
    <t xml:space="preserve">     Воздуховод класса герметичности «В» из оцинкованной стали,
толщиной δ=1,0	  Ø100</t>
  </si>
  <si>
    <t xml:space="preserve">     Лента стальная монтажная   BOS-SOLID</t>
  </si>
  <si>
    <t>Скотч алюминиевый 50мм  BOS-Master</t>
  </si>
  <si>
    <t xml:space="preserve">     Скотч алюминиевый 50мм  BOS-Master</t>
  </si>
  <si>
    <t>Теплоизоляционное покрытие, толщина 40 мм  PRO-VENT-40...</t>
  </si>
  <si>
    <t xml:space="preserve">     Теплоизоляционное покрытие, толщина 40 мм  PRO-VENT-40
некашированный</t>
  </si>
  <si>
    <t xml:space="preserve">     Теплоизоляционное покрытие, толщина 40 мм  PRO-VENT-40-1НФ
кашированный</t>
  </si>
  <si>
    <t>ТЦ_14.2.02.06_16_7713782378_27.03.2024_02</t>
  </si>
  <si>
    <t>Состав термостойкий клеящий "ПЛАЗАС", толщиной 1,7 мм</t>
  </si>
  <si>
    <t>ТЦ_14.2.02.11_50_5041207010_27.03.2024_01</t>
  </si>
  <si>
    <t>Состав термостойкий клеящий "ПЛАЗАС", толщиной ...</t>
  </si>
  <si>
    <t xml:space="preserve">     Состав термостойкий клеящий "ПЛАЗАС", толщиной 0,5 мм</t>
  </si>
  <si>
    <t xml:space="preserve">     Состав термостойкий клеящий "ПЛАЗАС", толщиной 1,7 мм</t>
  </si>
  <si>
    <t>ТЦ_14.2.02.11_66_6670462178_19.01.2024_02</t>
  </si>
  <si>
    <t xml:space="preserve">     Состав термостойкий клеящий "ПЛАЗАС", толщиной 0,5мм</t>
  </si>
  <si>
    <t xml:space="preserve">          Состав термостойкий клеящий "ПЛАЗАС", толщиной 0,5мм</t>
  </si>
  <si>
    <t>ТЦ_14.2.02.12_16_1661033039_29.12.2023_02</t>
  </si>
  <si>
    <t xml:space="preserve">     Лента стальная монтажная BOS-SOLID</t>
  </si>
  <si>
    <t xml:space="preserve">     Скотч BOS-Master</t>
  </si>
  <si>
    <t>ТЦ_14.4.04.04_78_7826055221_13.05.2024_02</t>
  </si>
  <si>
    <t>Термостойкая эмаль КО-8101 ( в 2 слоя)</t>
  </si>
  <si>
    <t>ТЦ_14.5.01.10_77_7734657410_15.01.2024_02</t>
  </si>
  <si>
    <t>Огнестойкая монтажная пена      ОГНЕЗА EI240</t>
  </si>
  <si>
    <t xml:space="preserve">     Огнестойкая монтажная пена      ОГНЕЗА EI240</t>
  </si>
  <si>
    <t>ТЦ_14.5.01.11_50_7727280635_23.12.2024_02</t>
  </si>
  <si>
    <t>Огнезащитный терморасширяющийся герметик ОГНЕЗА-ГТ</t>
  </si>
  <si>
    <t xml:space="preserve">     Огнезащитный терморасширяющийся герметик ОГНЕЗА-ГТ</t>
  </si>
  <si>
    <t>ТЦ_14.5.01.11_77_7734657410_15.01.2024_02</t>
  </si>
  <si>
    <t xml:space="preserve">          Огнезащитный терморасширяющийся герметик ОГНЕЗА-ГТ</t>
  </si>
  <si>
    <t>ТЦ_18.1.00.00_50_5017050538_13.05.2024_02</t>
  </si>
  <si>
    <t>К...</t>
  </si>
  <si>
    <t xml:space="preserve">     Клапан обратный муфтовый G1"ВН-ВН,PN16,T90°C  VT.161.N  "Valtec"</t>
  </si>
  <si>
    <t xml:space="preserve">     Кран линейный регул. MVT-R, G1 1/2"ВН-ВН,PN20,T120°C   003Z4085R    "Ридан"</t>
  </si>
  <si>
    <t xml:space="preserve">     Кран линейный регул. MVT-R, G1 1/4"ВН-ВН,PN20,T120°C   003Z4084R    "Ридан"</t>
  </si>
  <si>
    <t xml:space="preserve">     Кран линейный регул. MVT-R, G1/2"ВН-ВН,PN20,T120°C    003Z4081R   "Ридан"</t>
  </si>
  <si>
    <t xml:space="preserve">     Кран линейный регул. MVT-R, G3/4"ВН-ВН,PN20,T120°C  003Z4082R   "Ридан"</t>
  </si>
  <si>
    <t xml:space="preserve">     Кран шаровой для подкл. манометра G1/2" ВР-ВР,PN16,130°C  VT.807.N.0404</t>
  </si>
  <si>
    <t xml:space="preserve">     Кран шаровой муфтовый G1" ВР-ВР,PN40,150°C   VT.217.N.06</t>
  </si>
  <si>
    <t xml:space="preserve">     Кран шаровой муфтовый G1/2" ВР-ВР,PN40,150°C    VT.217.N.04</t>
  </si>
  <si>
    <t xml:space="preserve">     Кран шаровой муфтовый G1/2" ВР-НР,PN50,150°C   VT.218.N.04</t>
  </si>
  <si>
    <t xml:space="preserve">     Кран шаровой муфтовый G2" ВР-ВР,PN25,150°C  VT.214.N.09</t>
  </si>
  <si>
    <t xml:space="preserve">     Кран шаровой муфтовый с полусгоном G1" ВР-НР,PN40,150°C VT.227.N.06    "Valtec"</t>
  </si>
  <si>
    <t xml:space="preserve">     Кран шаровой приварной Ду 32,PN40,200°C   КШ.Ц.П.032.040.Н/П.02</t>
  </si>
  <si>
    <t xml:space="preserve">     Кран шаровой приварной Ду 50,PN40,200°C    КШ.Ц.П.050.040.Н/П.02</t>
  </si>
  <si>
    <t xml:space="preserve">     Кран шаровой фланцевый Ду 125,PN16,200°C    КШ.Ц.Ф.Р.125/100.016.</t>
  </si>
  <si>
    <t xml:space="preserve">     Кран шаровой фланцевый Ду 150,PN16,200°CКШ.Ц.Ф.Р.125/100.016.  КШ.Ц.Ф.Р.150/125.016.</t>
  </si>
  <si>
    <t xml:space="preserve">     Кран шаровой фланцевый Ду 80,PN16,200°C   КШ.Ц.Ф.080/070.016.02</t>
  </si>
  <si>
    <t>ТЦ_18.1.00.00_77_7724452117_06.06.2024_02</t>
  </si>
  <si>
    <t>Клапан обратный муфтовый G2"ВН-ВН,PN16,T90°C  VT.161.N.09</t>
  </si>
  <si>
    <t>ТЦ_18.1.00.00_78_7802348846_06.06.2024_02</t>
  </si>
  <si>
    <t>Кран шаровой муфтовый G2" ВР-НР,PN25,150°C  VT.215.N.09</t>
  </si>
  <si>
    <t>ТЦ_18.1.00.00_78_7802899970_13.05.2024_02</t>
  </si>
  <si>
    <t>Двухходовой клапан TRV-...</t>
  </si>
  <si>
    <t xml:space="preserve">     Двухходовой клапан TRV-20-4,0-101R, Ду20,PN16, T150°C, Kvs=4,0</t>
  </si>
  <si>
    <t xml:space="preserve">     Двухходовой клапан TRV-40-12,5-101R, Ду40,PN16, T150°C,
Kvs=12,5 "</t>
  </si>
  <si>
    <t>ТЦ_18.1.06.01_77_7705238125_20.03.2024_02</t>
  </si>
  <si>
    <t>Ручной балансировочный клапан, латунный PN 40 бар и темп. 110°С  DN 40  MVT-R</t>
  </si>
  <si>
    <t>ТЦ_18.1.06.06_77_7722449373_13.05.2024_02</t>
  </si>
  <si>
    <t>Автоматический комбинированный балансировочный клапан -
стабилизатор расхода AQT-R c измерительными DN15</t>
  </si>
  <si>
    <t>ТЦ_18.1.06.10_77_7722449373_06.06.2024_02</t>
  </si>
  <si>
    <t>Кран линейный регул. MVT-R, G1 1/2"ВН-ВН,PN20,T120°C 9  003Z4085R</t>
  </si>
  <si>
    <t>ТЦ_18.1.09.00_50_5036164298_12.03.2024_02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</si>
  <si>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</si>
  <si>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 xml:space="preserve">     Кран шаровой регулирующий из нержавеющей стали марки 12X18Н10Т с муфтовым присоединением,
PN 40 бара и темп. 200°С DN 20  КШ.Ц.М.Regula 020.040</t>
  </si>
  <si>
    <t>ТЦ_18.1.09.00_77_7705674361_19.03.2024_02</t>
  </si>
  <si>
    <t>Кран шаровой из нержавеющей стали ...</t>
  </si>
  <si>
    <t xml:space="preserve">     Кран шаровой из нержавеющей стали полнопроходной
PN 63 бара и темп. 180°С  DN 50  BVS-FR</t>
  </si>
  <si>
    <t xml:space="preserve">     Кран шаровой из нержавеющей стали стандартнопроходной
PN 63 бара и темп. 180°С  DN 15  BVS-R</t>
  </si>
  <si>
    <t xml:space="preserve">     Кран шаровой из нержавеющей стали стандартнопроходной
PN 63 бара и темп. 180°С  DN 20  BVS-R</t>
  </si>
  <si>
    <t>ТЦ_18.1.09.00_77_7705674361_27.12.2023_02</t>
  </si>
  <si>
    <t>Кран шаровой из нержавеющей стали стандартнопроходной
PN 63 бара и темп. 180°С	...</t>
  </si>
  <si>
    <t xml:space="preserve">     Кран шаровой из нержавеющей стали стандартнопроходной
PN 63 бара и темп. 180°С	   DN 20  BVS-R   082X4603R</t>
  </si>
  <si>
    <t xml:space="preserve">     Кран шаровой из нержавеющей стали стандартнопроходной
PN 63 бара и темп. 180°С	DN 15  BVS-R  082X4602R</t>
  </si>
  <si>
    <t xml:space="preserve">     Кран шаровой из нержавеющей стали стандартнопроходной
PN 63 бара и темп. 180°С	DN 20  BVS-R   082X4603R</t>
  </si>
  <si>
    <t>ТЦ_18.1.09.00_77_7722449373_13.05.2024_02</t>
  </si>
  <si>
    <t>Кран ...</t>
  </si>
  <si>
    <t xml:space="preserve">     Кран стальной шаровой со стандартным проходом фланцевый с рукояткой тип JiP-R Standart FF DN32</t>
  </si>
  <si>
    <t xml:space="preserve">     Кран стальной шаровой со стандартным проходом фланцевый с рукояткой тип JiP-R Standart FF DN65</t>
  </si>
  <si>
    <t xml:space="preserve">     Кран стальной шаровой со стандартным проходом фланцевый с рукояткой тип JiP-R Standart FF DN80</t>
  </si>
  <si>
    <t xml:space="preserve">     Кран шаровой из нержавеющей стали полнопроходной
PN 63 бара и темп. 180°С	  DN20 BVS-FR    082X4603R</t>
  </si>
  <si>
    <t xml:space="preserve">     Кран шаровой из нержавеющей стали полнопроходной
PN 63 бара и темп. 180°С	  DN25 BVS-FR    082X4604R</t>
  </si>
  <si>
    <t xml:space="preserve">     Кран шаровой из нержавеющей стали полнопроходной
PN 63 бара и темп. 180°С	  DN40 BVS-FR</t>
  </si>
  <si>
    <t xml:space="preserve">     Кран шаровой из нержавеющей стали стандартнопроходной
PN 63 бара и темп. 180°С
	 DN15    BVS-R   082X4602R</t>
  </si>
  <si>
    <t xml:space="preserve">     Кран шаровой латунный полнопроходной муфтовый PN 40 бар и темп. 120°С  	DN 20 BVR-R   065B8208R</t>
  </si>
  <si>
    <t xml:space="preserve">     Кран шаровой латунный полнопроходной муфтовый PN 40 бар и темп. 120°С	  DN 25   BVR-R  065B8209R</t>
  </si>
  <si>
    <t xml:space="preserve">     Кран шаровой латунный полнопроходной муфтовый PN 40 бар и темп. 120°С	 DN15    BVR-R   065B8207R</t>
  </si>
  <si>
    <t>ТЦ_18.1.09.00_78_7811596683_08.05.2024_02</t>
  </si>
  <si>
    <t xml:space="preserve">     Кран стальной шаровой со стандартным проходом фланцевый с рукояткой тип JiP-R Standart FF DN20</t>
  </si>
  <si>
    <t xml:space="preserve">     Кран шаровой из нержавеющей стали полнопроходной
PN 63 бара и темп. 180°С	  DN 65  BVS-FR</t>
  </si>
  <si>
    <t>ТЦ_18.1.09.04_78_7811596683_07.05.2024_02</t>
  </si>
  <si>
    <t>Кран шаровой латунный полнопроходной с накидной гайкой
PN 40 бар и темп. 110°С	DN 20 BVR-FR</t>
  </si>
  <si>
    <t>ТЦ_18.1.09.06_77_7736192449_20.03.2024_02</t>
  </si>
  <si>
    <t>Кран шаровой латунный полнопроходной муфтовый PN 40 бар и темп. 110°С  DN ...</t>
  </si>
  <si>
    <t xml:space="preserve">     Кран шаровой латунный полнопроходной муфтовый PN 40 бар и темп. 110°С  DN 15   BVR-R</t>
  </si>
  <si>
    <t xml:space="preserve">     Кран шаровой латунный полнопроходной муфтовый PN 40 бар и темп. 110°С  DN 20   BVR-R</t>
  </si>
  <si>
    <t>ТЦ_18.1.09.07_78_7816580912_06.06.2024_02</t>
  </si>
  <si>
    <t>Кран шаровой приварной Ду ...</t>
  </si>
  <si>
    <t xml:space="preserve">     Кран шаровой приварной Ду 40, PN40,200°C</t>
  </si>
  <si>
    <t xml:space="preserve">     Кран шаровой приварной Ду 50, PN40,200°C</t>
  </si>
  <si>
    <t>ТЦ_18.1.09.11_78_7816580912_06.06.2024_02</t>
  </si>
  <si>
    <t>Кран шаровой фланцевый Ду 80,PN16,200°C</t>
  </si>
  <si>
    <t>ТЦ_18.1.10.06_78_7811596683_07.05.2024_02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</si>
  <si>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</si>
  <si>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</t>
  </si>
  <si>
    <t>Термостатический элемент  TR 84  013G7084R</t>
  </si>
  <si>
    <t>ТЦ_18.1.11.00_78_7802899970_13.05.2024_02</t>
  </si>
  <si>
    <t>Регулятор перепада давления RDT-1.1-80-40,  (0,16 - 1,8bar)
Ду80,PN16 "</t>
  </si>
  <si>
    <t>ТЦ_18.1.11.05_77_7724452117_06.06.2024_02</t>
  </si>
  <si>
    <t>Регулятор перепада давления RDT-1.1-50-16, (0,16 - 1,8bar)
Ду50,PN16</t>
  </si>
  <si>
    <t>ТЦ_18.2.08.08_50_5017050538_13.05.2024_02</t>
  </si>
  <si>
    <t>Фильтр сетчатый муфтовый G...</t>
  </si>
  <si>
    <t xml:space="preserve">     Фильтр сетчатый муфтовый G1 1/4"ВН-ВН,PN16,T150°C  VT.192.N.07</t>
  </si>
  <si>
    <t xml:space="preserve">     Фильтр сетчатый муфтовый G1"ВН-ВН,PN20,T150°C  VT.192.N.06</t>
  </si>
  <si>
    <t xml:space="preserve">     Фильтр сетчатый муфтовый G2"ВН-ВН,PN16,T150°C    VT.192.N.09</t>
  </si>
  <si>
    <t>ТЦ_18.2.08.09_50_5017050538_13.05.2024_02</t>
  </si>
  <si>
    <t>Фильтр магнитный фланцевый чугунный Ду...</t>
  </si>
  <si>
    <t xml:space="preserve">     Фильтр магнитный фланцевый чугунный Ду125,PN16,T300°C   BM03C102162</t>
  </si>
  <si>
    <t xml:space="preserve">     Фильтр магнитный фланцевый чугунный Ду80,PN16,T300°C   BM03C102158</t>
  </si>
  <si>
    <t>ТЦ_18.2.08.09_77_7722449373_13.05.2024_02</t>
  </si>
  <si>
    <t>Фильтр сетчатый тип Ридан-ФСФ чугунный фланцевый; PN16 DN...</t>
  </si>
  <si>
    <t xml:space="preserve">     Фильтр сетчатый тип Ридан-ФСФ чугунный фланцевый; PN16 DN 65 Ридан-ФСФ 01.16.32</t>
  </si>
  <si>
    <t xml:space="preserve">     Фильтр сетчатый тип Ридан-ФСФ чугунный фланцевый; PN16 DN 80 Ридан-ФСФ 01.16.32</t>
  </si>
  <si>
    <t xml:space="preserve">     Фильтр сетчатый тип Ридан-ФСФ чугунный фланцевый; PN16 DN20  Ридан-ФСФ 01.16.32</t>
  </si>
  <si>
    <t xml:space="preserve">     Фильтр сетчатый тип Ридан-ФСФ чугунный фланцевый; PN16 DN32 Ридан-ФСФ 01.16.32</t>
  </si>
  <si>
    <t>ТЦ_18.5.02.03_61_6168030944_19.04.2024_02</t>
  </si>
  <si>
    <t>Дренажный поддон ДП-К-540</t>
  </si>
  <si>
    <t>ТЦ_18.5.02.03_61_6168030944_23.04.2024_02</t>
  </si>
  <si>
    <t>Дренажный поддон ДП-К-1305</t>
  </si>
  <si>
    <t>ТЦ_18.5.02.03_61_6168030944_24.04.2024_02</t>
  </si>
  <si>
    <t>Дренажный поддон  ДП-К-800</t>
  </si>
  <si>
    <t>ТЦ_18.5.02.03_61_7804526950_24.04.2024_02</t>
  </si>
  <si>
    <t>ТЦ_18.5.06.00_77_7718014490_07.05.2024_02</t>
  </si>
  <si>
    <t>Конвектор отопительный стальной настенный ...</t>
  </si>
  <si>
    <t xml:space="preserve">     Конвектор отопительный стальной настенный концевой 	КСК 20-1,593к</t>
  </si>
  <si>
    <t xml:space="preserve">     Конвектор отопительный стальной настенный концевой 	КСК 20-1,838к</t>
  </si>
  <si>
    <t xml:space="preserve">     Конвектор отопительный стальной настенный концевой 	КСК 20-1,961к</t>
  </si>
  <si>
    <t xml:space="preserve">     Конвектор отопительный стальной настенный концевой 	КСК 20-2,328к</t>
  </si>
  <si>
    <t xml:space="preserve">     Конвектор отопительный стальной настенный концевой 	КСК 20-2,696к</t>
  </si>
  <si>
    <t xml:space="preserve">     Конвектор отопительный стальной настенный концевой 	КСК 20-2,819к</t>
  </si>
  <si>
    <t xml:space="preserve">     Конвектор отопительный стальной настенный концевой средней глубины (не более 160 мм) типа "Универсал С"	КСК 20-1,348к</t>
  </si>
  <si>
    <t xml:space="preserve">     Конвектор отопительный стальной настенный проходной      КСК 20-2,328п</t>
  </si>
  <si>
    <t xml:space="preserve">     Конвектор отопительный стальной настенный проходной      КСК 20-2,696п</t>
  </si>
  <si>
    <t xml:space="preserve">     Конвектор отопительный стальной настенный проходной средней глубины (не более 160 мм) типа "Универсал С"	КСК 20-1,593п</t>
  </si>
  <si>
    <t>ТЦ_18.5.06.00_77_7718014490_27.12.2023_02</t>
  </si>
  <si>
    <t xml:space="preserve">     Конвектор отопительный стальной настенный концевой средней глубины (не более 160 мм) типа "Универсал С"	   КСК 20-1,471к</t>
  </si>
  <si>
    <t xml:space="preserve">     Конвектор отопительный стальной настенный концевой средней глубины (не более 160 мм) типа "Универсал С"	   КСК 20-1,838к</t>
  </si>
  <si>
    <t xml:space="preserve">     Конвектор отопительный стальной настенный концевой средней глубины (не более 160 мм) типа "Универсал С"	   КСК 20-1,961к</t>
  </si>
  <si>
    <t xml:space="preserve">     Конвектор отопительный стальной настенный концевой средней глубины (не более 160 мм) типа "Универсал С"	   КСК 20-2,083к</t>
  </si>
  <si>
    <t xml:space="preserve">     Конвектор отопительный стальной настенный концевой средней глубины (не более 160 мм) типа "Универсал С"	   КСК 20-2,206к</t>
  </si>
  <si>
    <t xml:space="preserve">     Конвектор отопительный стальной настенный концевой средней глубины (не более 160 мм) типа "Универсал С"	   КСК 20-2,696к</t>
  </si>
  <si>
    <t xml:space="preserve">     Конвектор отопительный стальной настенный проходной средней глубины (не более 160 мм) типа "Универсал С"	КСК 20-1,471п</t>
  </si>
  <si>
    <t xml:space="preserve">     Конвектор отопительный стальной настенный проходной средней глубины (не более 160 мм) типа "Универсал С"	КСК 20-1,838п</t>
  </si>
  <si>
    <t xml:space="preserve">     Конвектор отопительный стальной настенный проходной средней глубины (не более 160 мм) типа "Универсал С"	КСК 20-1,961п</t>
  </si>
  <si>
    <t xml:space="preserve">     Конвектор отопительный стальной настенный проходной средней глубины (не более 160 мм) типа "Универсал С"	КСК 20-2,083п</t>
  </si>
  <si>
    <t xml:space="preserve">     Конвектор отопительный стальной настенный проходной средней глубины (не более 160 мм) типа "Универсал С"	КСК 20-2,206п</t>
  </si>
  <si>
    <t xml:space="preserve">     Конвектор отопительный стальной настенный проходной средней глубины (не более 160 мм) типа "Универсал С"	КСК 20-2,696п</t>
  </si>
  <si>
    <t>ТЦ_18.5.07.00_77_7743250099_15.05.2024_02</t>
  </si>
  <si>
    <t>Панель  T-MBQ4-03E Compact</t>
  </si>
  <si>
    <t>ТЦ_18.5.07.00_78_7801559957_15.05.2024_02</t>
  </si>
  <si>
    <t>T-MBQ4-04B Cassette</t>
  </si>
  <si>
    <t>ТЦ_18.5.08.01_50_7729646148_05.06.2024_02</t>
  </si>
  <si>
    <t>Присоединительный комплект для счетчика ДУ25  KMCH-025-00</t>
  </si>
  <si>
    <t>ТЦ_18.5.08.01_78_7806417138_07.05.2024_02</t>
  </si>
  <si>
    <t>Набор присоединительный для радиаторов Royal Thermo  RT03.1</t>
  </si>
  <si>
    <t>ТЦ_18.5.08.05_77_7705674361_19.03.2024_02</t>
  </si>
  <si>
    <t>Кронштейн универсальный напольный для крепления конвекторов</t>
  </si>
  <si>
    <t xml:space="preserve">     Кронштейн универсальный напольный для крепления конвекторов</t>
  </si>
  <si>
    <t>ТЦ_18.5.10.06_77_7707506620_17.05.2024_02</t>
  </si>
  <si>
    <t>Радиатор стальной панельный РОСТерм глубиной 160 мм, высотой 500мм	    22К 500-...</t>
  </si>
  <si>
    <t xml:space="preserve">     Радиатор стальной панельный РОСТерм глубиной 160 мм, высотой 500мм	    22К 500-100</t>
  </si>
  <si>
    <t xml:space="preserve">     Радиатор стальной панельный РОСТерм глубиной 160 мм, высотой 500мм	    22К 500-1000</t>
  </si>
  <si>
    <t xml:space="preserve">     Радиатор стальной панельный РОСТерм глубиной 160 мм, высотой 500мм	    22К 500-1200</t>
  </si>
  <si>
    <t xml:space="preserve">     Радиатор стальной панельный РОСТерм глубиной 160 мм, высотой 500мм	    22К 500-500</t>
  </si>
  <si>
    <t xml:space="preserve">     Радиатор стальной панельный РОСТерм глубиной 160 мм, высотой 500мм	    22К 500-700</t>
  </si>
  <si>
    <t>ТЦ_19.0.00.00_77_7743778097_03.05.2024_02</t>
  </si>
  <si>
    <t>Кронштейн 500х450 для монтажа кондиционеров  (в компл. 2 шт.)</t>
  </si>
  <si>
    <t>ТЦ_19.1.00.00_52_5258142489_05.01.2024_02</t>
  </si>
  <si>
    <t>Воздуховод ...</t>
  </si>
  <si>
    <t xml:space="preserve">     Воздуховод из ПНД Ø315 (раструбное соединение)</t>
  </si>
  <si>
    <t xml:space="preserve">     Воздуховод из ПНДØ250 (раструбное соединение)</t>
  </si>
  <si>
    <t xml:space="preserve">     Воздуховод ПНД 250×250×4×1000-Ф</t>
  </si>
  <si>
    <t>ТЦ_19.1.00.00_52_5258142489_10.01.2024_02</t>
  </si>
  <si>
    <t>Воздуховод из ПНД Ø500 (фланцевое соединение)</t>
  </si>
  <si>
    <t>ТЦ_19.1.00.00_78_7814801080_09.04.2024_02</t>
  </si>
  <si>
    <t>Воздуховод из нержавеющей стали AISI 316 толщиной 1.5 мм (титан), ...</t>
  </si>
  <si>
    <t xml:space="preserve">     Воздуховод из нержавеющей стали AISI 316 толщиной 1.5 мм (титан), 500х400</t>
  </si>
  <si>
    <t xml:space="preserve">     Воздуховод из нержавеющей стали AISI 316 толщиной 1.5 мм (титан), 700х400</t>
  </si>
  <si>
    <t xml:space="preserve">     Воздуховод из нержавеющей стали AISI 316 толщиной 1.5 мм (титан), Ø315</t>
  </si>
  <si>
    <t xml:space="preserve">     Воздуховод из нержавеющей стали AISI 316 толщиной 1.5 мм (титан), Ø800</t>
  </si>
  <si>
    <t>ТЦ_19.1.00.00_78_7814801080_22.02.2024_02</t>
  </si>
  <si>
    <t>Воздуховод из нержавеющей стали AISI 316 толщиной 1.5 мм (титан), Ø125</t>
  </si>
  <si>
    <t>ТЦ_19.1.01.00_50_7720387266_15.03.2024_02</t>
  </si>
  <si>
    <t>Заглушка круглая из оцинкованной стали δ=0,5            	Ø160 (0,03 м2)</t>
  </si>
  <si>
    <t>ТЦ_19.1.01.00_77_7707812514_15.03.2024_02</t>
  </si>
  <si>
    <t>Вентиляционная решетка АМР-К 300х100</t>
  </si>
  <si>
    <t>ТЦ_19.1.01.00_77_7724392411_09.04.2024_02</t>
  </si>
  <si>
    <t>Воздуховод из оцинкованной стали  δ=0,5       	Ø125 мм</t>
  </si>
  <si>
    <t>ТЦ_19.1.01.00_77_7724392411_15.03.2024_02</t>
  </si>
  <si>
    <t>Воздуховод из оцинкованной стали   δ=0,8  Ø160 ГОСТ 14918-80 (0.5 м2)</t>
  </si>
  <si>
    <t>ТЦ_19.1.01.00_77_7724392411_23.01.2024_02</t>
  </si>
  <si>
    <t xml:space="preserve">     Врезка 400х100/ Ø160     S=0,33 м2</t>
  </si>
  <si>
    <t xml:space="preserve">     Врезка 400х100/ Ø200     S=0,40 м2</t>
  </si>
  <si>
    <t xml:space="preserve">     Врезка 400х200/ Ø200     S=0,46 м2</t>
  </si>
  <si>
    <t xml:space="preserve">     Заглушки торцевые, Ø160</t>
  </si>
  <si>
    <t>ТЦ_19.1.01.00_77_7726480649_15.03.2024_02</t>
  </si>
  <si>
    <t>Защитная решетка Ø500 из нержавеющей стали AISI 316 
толщиной 1.5мм (титан)</t>
  </si>
  <si>
    <t>ТЦ_19.1.01.00_77_9728057168_18.04.2024_02</t>
  </si>
  <si>
    <t>Воздуховод из оцинкованной стали  δ=0,6      	Ø315 мм</t>
  </si>
  <si>
    <t>ТЦ_19.1.01.00_78_7801559957_15.03.2024_02</t>
  </si>
  <si>
    <t>Вентиляционная решетка из нержавеющей стали AISI 316 
толщиной 1.5мм (титан) АМР-К 300х250</t>
  </si>
  <si>
    <t>ТЦ_19.1.01.00_78_7814801080_09.04.2024_02</t>
  </si>
  <si>
    <t>Отвод из нержавеющей стали AISI 316 толщиной 1,5мм (титан)  ...</t>
  </si>
  <si>
    <t xml:space="preserve">     Отвод из нержавеющей стали AISI 316 толщиной 1,5мм (титан)  45˚ 500х400  S=0,71 м2</t>
  </si>
  <si>
    <t xml:space="preserve">     Отвод из нержавеющей стали AISI 316 толщиной 1,5мм (титан)  45˚ 700х400  S=1,04 м2</t>
  </si>
  <si>
    <t xml:space="preserve">     Отвод из нержавеющей стали AISI 316 толщиной 1,5мм (титан)  45˚ д. 125 мм.  S=0,09 м2</t>
  </si>
  <si>
    <t xml:space="preserve">     Отвод из нержавеющей стали AISI 316 толщиной 1,5мм (титан)  45˚ д. 315 мм.  S=0,37 м2</t>
  </si>
  <si>
    <t xml:space="preserve">     Отвод из нержавеющей стали AISI 316 толщиной 1,5мм (титан)  90˚ 500х400  S=1,24 м2</t>
  </si>
  <si>
    <t xml:space="preserve">     Отвод из нержавеющей стали AISI 316 толщиной 1,5мм (титан)  90˚ д. 315 мм.  S=0,65 м2</t>
  </si>
  <si>
    <t>ТЦ_19.1.01.00_78_7814801080_12.03.2024_02</t>
  </si>
  <si>
    <t xml:space="preserve">     Заглушка нержавеющей стали AISI 316 толщиной 1.5мм (титан) Ø250 (0.065 м2)</t>
  </si>
  <si>
    <t xml:space="preserve">     Отвод 45º Ø160 из нержавеющей стали AISI 316 толщиной 1.5мм 
(титан) (0,113 м2)</t>
  </si>
  <si>
    <t xml:space="preserve">     Отвод 45º Ø500 из нержавеющей стали AISI 316 толщиной 1.5мм 
(титан) (0.774 м2)</t>
  </si>
  <si>
    <t xml:space="preserve">     Переход 540х290/ Ø315 из нержавеющей стали AISI 316 
толщиной 1.5мм (титан) (0.374 м2)</t>
  </si>
  <si>
    <t xml:space="preserve">     Переход 540х290/ Ø500 из нержавеющей стали AISI 316 
толщиной 1.5мм (титан) (0.514 м2)</t>
  </si>
  <si>
    <t>ТЦ_19.1.01.00_78_7814801080_15.05.2024_02</t>
  </si>
  <si>
    <t xml:space="preserve">     Врезка 1000х1000 из нержавеющей стали марки AISI316 в
прямоугольный воздуховод
   S=1,20 м2</t>
  </si>
  <si>
    <t xml:space="preserve">     Врезка 1000х500 из нержавеющей стали марки AISI316 в
прямоугольный воздуховод
   S=0,90 м2</t>
  </si>
  <si>
    <t xml:space="preserve">     Врезка 1000х700 из оцинкованной стали в прямоугольный
воздуховод
      S=1,02 м2</t>
  </si>
  <si>
    <t xml:space="preserve">     Врезка 200х100  в круглый воздуховод Ø250     S=0,18 м2</t>
  </si>
  <si>
    <t xml:space="preserve">     Врезка 200х100 в круглый воздуховод Ø125      S=0,18 м2</t>
  </si>
  <si>
    <t xml:space="preserve">     Врезка 200х200 в прямоугольный воздуховод    S=0,24 м2</t>
  </si>
  <si>
    <t xml:space="preserve">     Врезка 250х250 в прямоугольный воздуховод    S=0,30 м2</t>
  </si>
  <si>
    <t xml:space="preserve">     Врезка 500х300 в прямоугольный воздуховод      S=0,48 м2</t>
  </si>
  <si>
    <t xml:space="preserve">     Врезка 500х300 в прямоугольный воздуховод    S=0,48 м2</t>
  </si>
  <si>
    <t xml:space="preserve">     Врезка 500х700 из нержавеющей стали марки AISI316 в
прямоугольный воздуховод
      S=0,72 м2</t>
  </si>
  <si>
    <t xml:space="preserve">     Врезка 600х500 из нержавеющей стали марки AISI316 в
прямоугольный воздуховод
      S=0,66 м2</t>
  </si>
  <si>
    <t xml:space="preserve">     Врезка 600х600 из нержавеющей стали марки AISI316 в
прямоугольный воздуховод
      S=0,72 м2</t>
  </si>
  <si>
    <t xml:space="preserve">     Врезка 600х600 из оцинкованной стали в прямоугольный
воздуховод
      S=0,72 м2</t>
  </si>
  <si>
    <t xml:space="preserve">     Врезка 600х800 из нержавеющей стали марки AISI316 в
прямоугольный воздуховод
   S=0,84 м2</t>
  </si>
  <si>
    <t xml:space="preserve">     Врезка 700х1000 из нержавеющей стали марки AISI316 в
прямоугольный воздуховод
      S=1,02 м2</t>
  </si>
  <si>
    <t xml:space="preserve">     Врезка 700х700 из нержавеющей стали марки AISI316 в
прямоугольный воздуховод
      S=0,84 м2</t>
  </si>
  <si>
    <t xml:space="preserve">     Врезка 800х1000 из нержавеющей стали марки AISI316 в
прямоугольный воздуховод
      S=1,08 м2</t>
  </si>
  <si>
    <t xml:space="preserve">     Врезка 800х600 из оцинкованной стали в прямоугольный
воздуховод
      S=0,84 м2</t>
  </si>
  <si>
    <t xml:space="preserve">     Врезка 800х800 из оцинкованной стали в прямоугольный
воздуховод          S=0,93 м2</t>
  </si>
  <si>
    <t xml:space="preserve">     Врезка 900х500 из нержавеющей стали марки AISI316 в
прямоугольный воздуховод
      S=0,84 м2</t>
  </si>
  <si>
    <t xml:space="preserve">     Врезка 900х500 из оцинкованной стали в прямоугольный
воздуховод
      S=0,84 м2</t>
  </si>
  <si>
    <t xml:space="preserve">     Врезка Ø100 в круглый воздуховод Ø125      S=0,09 м2</t>
  </si>
  <si>
    <t xml:space="preserve">     Врезка Ø100 в круглый воздуховод Ø125     S=0,09 м2</t>
  </si>
  <si>
    <t xml:space="preserve">     Врезка Ø100 в круглый воздуховод Ø200      S=0,09 м2</t>
  </si>
  <si>
    <t xml:space="preserve">     Врезка Ø125 в круглый воздуховод Ø160      S=0,12 м2</t>
  </si>
  <si>
    <t xml:space="preserve">     Врезка Ø125 в круглый воздуховод Ø160     S=0,12 м2</t>
  </si>
  <si>
    <t xml:space="preserve">     Врезка Ø125 в круглый воздуховод Ø200      S=0,12 м2</t>
  </si>
  <si>
    <t xml:space="preserve">     Врезка Ø125 в круглый воздуховод Ø250     S=0,12 м2</t>
  </si>
  <si>
    <t xml:space="preserve">     Врезка Ø125 в круглый воздуховод Ø315      S=0,12 м2</t>
  </si>
  <si>
    <t xml:space="preserve">     Врезка Ø160 в круглый воздуховод   Ø200        S=0,15 м2</t>
  </si>
  <si>
    <t xml:space="preserve">     Врезка Ø160 в прямоугольный воздуховод    S=0,15 м2</t>
  </si>
  <si>
    <t xml:space="preserve">     Врезка Ø200 в круглый воздуховод Ø250         S=0,19 м2</t>
  </si>
  <si>
    <t xml:space="preserve">     Врезка Ø200 в круглый воздуховод Ø250   S=0,19 м2</t>
  </si>
  <si>
    <t xml:space="preserve">     Врезка Ø200 в прямоугольный воздуховод    S=0,19 м2</t>
  </si>
  <si>
    <t xml:space="preserve">     Врезка Ø400 из нержавеющей стали марки AISI316 в
прямоугольный воздуховод
      S=0,38 м2</t>
  </si>
  <si>
    <t xml:space="preserve">     Врезка Ø400 из нержавеющей стали марки AISI316 в
прямоугольный воздуховод
   S=0,38 м2</t>
  </si>
  <si>
    <t xml:space="preserve">     Врезка из нержавеющей стали марки AISI316 500х300 в
прямоугольный воздуховод
      S=0,48 м2</t>
  </si>
  <si>
    <t xml:space="preserve">     Заглушка прямоугольная из нержавеющей стали марки AISI316,
толщиной δ=1,0	  1000х1200</t>
  </si>
  <si>
    <t xml:space="preserve">     Заглушка прямоугольная из нержавеющей стали марки AISI316,
толщиной δ=1,0	  1000х500</t>
  </si>
  <si>
    <t xml:space="preserve">     Отвод круглого воздуховода 45° δ=0,5	  Ø200   S=0,18 м2</t>
  </si>
  <si>
    <t xml:space="preserve">     Отвод круглого воздуховода 45° δ=0,5	 Ø100    S=0,07 м2</t>
  </si>
  <si>
    <t xml:space="preserve">     Отвод круглого воздуховода 45° δ=0,5	 Ø125    S=0,09 м2</t>
  </si>
  <si>
    <t xml:space="preserve">     Отвод круглого воздуховода 45° δ=0,5	 Ø125   S=0,09 м2</t>
  </si>
  <si>
    <t xml:space="preserve">     Отвод круглого воздуховода 45° δ=1,0	  Ø200       S=0,18 м2</t>
  </si>
  <si>
    <t xml:space="preserve">     Отвод круглого воздуховода 45° из нержавеющей стали марки
AISI316, толщиной δ=1,0    Ø200
      S=0,18 м2</t>
  </si>
  <si>
    <t xml:space="preserve">     Отвод круглого воздуховода 45° из нержавеющей стали марки
AISI316, толщиной δ=1,0    Ø250
      S=0,26 м2</t>
  </si>
  <si>
    <t xml:space="preserve">     Отвод круглого воздуховода 45° из нержавеющей стали марки
AISI316, толщиной δ=1,0	Ø400
      S=0,56 м2</t>
  </si>
  <si>
    <t xml:space="preserve">     Отвод круглого воздуховода 45° из нержавеющей стали марки
AISI316, толщиной δ=1,5	 Ø800
   S=1,91 м2</t>
  </si>
  <si>
    <t xml:space="preserve">     Отвод круглого воздуховода 90° δ=0,5	  Ø125      S=0,14 м2</t>
  </si>
  <si>
    <t xml:space="preserve">     Отвод круглого воздуховода 90° δ=0,5	  Ø200   S=0,30 м2</t>
  </si>
  <si>
    <t xml:space="preserve">     Отвод круглого воздуховода 90° δ=0,5	 Ø100    S=0,10 м2</t>
  </si>
  <si>
    <t xml:space="preserve">     Отвод круглого воздуховода 90° δ=0,5	 Ø125    S=0,14 м2</t>
  </si>
  <si>
    <t xml:space="preserve">     Отвод круглого воздуховода 90° δ=0,5	 Ø125   S=0,14 м2</t>
  </si>
  <si>
    <t xml:space="preserve">     Отвод круглого воздуховода 90° δ=0,5	 Ø160    S=0,21 м2</t>
  </si>
  <si>
    <t xml:space="preserve">     Отвод круглого воздуховода 90° δ=0,5	 Ø160   S=0,21 м2</t>
  </si>
  <si>
    <t xml:space="preserve">     Отвод круглого воздуховода 90° δ=0,5	 Ø200    S=0,30 м2</t>
  </si>
  <si>
    <t xml:space="preserve">     Отвод круглого воздуховода 90° δ=0,5	 Ø200   S=0,30 м2</t>
  </si>
  <si>
    <t xml:space="preserve">     Отвод круглого воздуховода 90° δ=0,5	 Ø250    S=0,43 м2</t>
  </si>
  <si>
    <t xml:space="preserve">     Отвод круглого воздуховода 90° δ=0,6	 Ø315   S=0,65 м2</t>
  </si>
  <si>
    <t xml:space="preserve">     Отвод круглого воздуховода 90° δ=1,0	  Ø200	   S=0,30 м2</t>
  </si>
  <si>
    <t xml:space="preserve">     Отвод круглого воздуховода 90° из нержавеющей стали марки
AISI316, толщиной δ=1,0   Ø100   S=0,10 м2</t>
  </si>
  <si>
    <t xml:space="preserve">     Отвод круглого воздуховода 90° из нержавеющей стали марки
AISI316, толщиной δ=1,0   Ø125   S=0,14 м2</t>
  </si>
  <si>
    <t xml:space="preserve">     Отвод круглого воздуховода 90° из нержавеющей стали марки
AISI316, толщиной δ=1,0  Ø125
      S=0,14 м2</t>
  </si>
  <si>
    <t xml:space="preserve">     Отвод круглого воздуховода 90° из нержавеющей стали марки
AISI316, толщиной δ=1,0	  Ø400
   S=0,99 м2</t>
  </si>
  <si>
    <t xml:space="preserve">     Отвод круглого воздуховода 90° из нержавеющей стали марки
AISI316, толщиной δ=1,5	  Ø250
    S=0,43 м2</t>
  </si>
  <si>
    <t xml:space="preserve">     Отвод круглого воздуховода 90° из нержавеющей стали марки
AISI316, толщиной δ=1,5	 Ø400  S=0,99 м2</t>
  </si>
  <si>
    <t xml:space="preserve">     Отвод круглого воздуховода 90° из нержавеющей стали марки
AISI316, толщиной δ=1,5	 Ø800
   S=3,56 м2</t>
  </si>
  <si>
    <t xml:space="preserve">     Отвод прямоугольного воздуховода 90° δ=0,5  	250х250   S=0,49 м2</t>
  </si>
  <si>
    <t xml:space="preserve">     Отвод прямоугольного воздуховода 90° δ=0,7  	300х300  S=0,64 м2</t>
  </si>
  <si>
    <t xml:space="preserve">     Отвод прямоугольного воздуховода 90° δ=0,7  	300х500   S=0,85 м2</t>
  </si>
  <si>
    <t xml:space="preserve">     Отвод прямоугольного воздуховода 90° δ=0,7  	400х200   S=0,73 м2</t>
  </si>
  <si>
    <t xml:space="preserve">     Отвод прямоугольного воздуховода 90° δ=0,7  	500х200   S=0,96 м2</t>
  </si>
  <si>
    <t xml:space="preserve">     Отвод прямоугольного воздуховода 90° δ=1,0	 200х200    S=0,36 м2</t>
  </si>
  <si>
    <t xml:space="preserve">     Отвод прямоугольного воздуховода 90° δ=1,0	 250х250    S=0,49 м2</t>
  </si>
  <si>
    <t xml:space="preserve">     Отвод прямоугольного воздуховода 90° из нержавеющей стали  марки AISI316, толщиной δ=1,0	  600х800
      S=2,15 м2</t>
  </si>
  <si>
    <t xml:space="preserve">     Отвод прямоугольного воздуховода 90° из нержавеющей стали  марки AISI316, толщиной δ=1,0	  800х600
      S=2,59 м2</t>
  </si>
  <si>
    <t xml:space="preserve">     Отвод прямоугольного воздуховода 90° из нержавеющей стали марки AISI316, толщиной δ=1,0	   600х1200
      S=2,76 м2</t>
  </si>
  <si>
    <t xml:space="preserve">     Отвод прямоугольного воздуховода 90° из нержавеющей стали марки AISI316, толщиной δ=1,0	   600х800
      S=2,15 м2</t>
  </si>
  <si>
    <t xml:space="preserve">     Отвод прямоугольного воздуховода 90° из нержавеющей стали марки AISI316, толщиной δ=1,0	   800х800
      S=2,96 м2</t>
  </si>
  <si>
    <t xml:space="preserve">     Отвод прямоугольного воздуховода 90° из нержавеющей стали марки AISI316, толщиной δ=1,0	  1000х500
      S=3,25 м2</t>
  </si>
  <si>
    <t xml:space="preserve">     Отвод прямоугольного воздуховода 90° из нержавеющей стали марки AISI316, толщиной δ=1,0	  400х1250
      S=2,01 м2</t>
  </si>
  <si>
    <t xml:space="preserve">     Отвод прямоугольного воздуховода 90° из нержавеющей стали марки AISI316, толщиной δ=1,0	  500х1000
      S=2,07 м2</t>
  </si>
  <si>
    <t xml:space="preserve">     Отвод прямоугольного воздуховода 90° из нержавеющей стали марки AISI316, толщиной δ=1,0	  500х600
      S=1,52 м2</t>
  </si>
  <si>
    <t xml:space="preserve">     Отвод прямоугольного воздуховода 90° из нержавеющей стали марки AISI316, толщиной δ=1,0	  600х800
      S=2,15 м2</t>
  </si>
  <si>
    <t xml:space="preserve">     Отвод прямоугольного воздуховода 90° из нержавеющей стали марки AISI316, толщиной δ=1,0	  600х800
   S=2,15 м2</t>
  </si>
  <si>
    <t xml:space="preserve">     Отвод прямоугольного воздуховода 90° из нержавеющей стали марки AISI316, толщиной δ=1,0	  800х1000
      S=3,33 м2</t>
  </si>
  <si>
    <t xml:space="preserve">     Отвод прямоугольного воздуховода 90° из нержавеющей стали марки AISI316, толщиной δ=1,0	 300х300	   S=0,64 м2</t>
  </si>
  <si>
    <t xml:space="preserve">     Отвод прямоугольного воздуховода 90° из нержавеющей стали марки AISI316, толщиной δ=1,0	 300х500    S=0,85 м2</t>
  </si>
  <si>
    <t xml:space="preserve">     Отвод прямоугольного воздуховода 90° из нержавеющей стали марки AISI316, толщиной δ=1,0	 400х1250
   S=2,01 м2</t>
  </si>
  <si>
    <t xml:space="preserve">     Отвод прямоугольного воздуховода 90° из нержавеющей стали марки AISI316, толщиной δ=1,0	 500х1250
   S=2,41 м2</t>
  </si>
  <si>
    <t xml:space="preserve">     Отвод прямоугольного воздуховода 90° из нержавеющей стали марки AISI316, толщиной δ=1,0	 500х300    S=1,10 м2</t>
  </si>
  <si>
    <t xml:space="preserve">     Отвод прямоугольного воздуховода 90° из нержавеющей стали марки AISI316, толщиной δ=1,0	 700х350	   S=1,78 м2</t>
  </si>
  <si>
    <t xml:space="preserve">     Отвод прямоугольного воздуховода 90° из нержавеющей стали марки AISI316, толщиной δ=1,0	 800х600
   S=2,59 м2</t>
  </si>
  <si>
    <t xml:space="preserve">     Отвод прямоугольного воздуховода 90° из нержавеющей сталимарки AISI316, толщиной δ=1,0	  1000х500
   S=3,25 м2</t>
  </si>
  <si>
    <t xml:space="preserve">     Отвод прямоугольного воздуховода 90° из нержавеющей сталимарки AISI316, толщиной δ=1,0	  500х1000
   S=2,07 м2</t>
  </si>
  <si>
    <t xml:space="preserve">     Отвод прямоугольного воздуховода 90° из оцинкованной стали, толщиной δ=0,7	  800х600
      S=2,59 м2</t>
  </si>
  <si>
    <t xml:space="preserve">     Отвод прямоугольного воздуховода 90° из оцинкованной стали, толщиной δ=0,8	  600х600
      S=1,84 м2</t>
  </si>
  <si>
    <t xml:space="preserve">     Отвод прямоугольного воздуховода 90° из оцинкованной стали,толщиной δ=0,8	  1000х500
      S=3,25 м2</t>
  </si>
  <si>
    <t xml:space="preserve">     Отвод прямоугольного воздуховода 90° из оцинкованной стали,толщиной δ=0,8	  500х1000
      S=2,07 м2</t>
  </si>
  <si>
    <t xml:space="preserve">     Отвод прямоугольного воздуховода 90° из оцинкованной стали,толщиной δ=0,8	  500х1250
      S=2,41 м2</t>
  </si>
  <si>
    <t xml:space="preserve">     Отвод прямоугольного воздуховода 90° из оцинкованной стали,толщиной δ=1,0	    1000х600
      S=3,46 м2</t>
  </si>
  <si>
    <t xml:space="preserve">     Отвод прямоугольного воздуховода 90° из оцинкованной стали,толщиной δ=1,0	 800х600
      S=2,59 м2</t>
  </si>
  <si>
    <t xml:space="preserve">     Переход Ø1000/815х460 l=0,5м из нержавеющей стали марки
AISI316, толщиной δ=1,5
      S=1,68 м2</t>
  </si>
  <si>
    <t xml:space="preserve">     Переход Ø400/700х400 l=0,5м из нержавеющей стали марки
AISI316, толщиной δ=1,0
   S=1,08 м2</t>
  </si>
  <si>
    <t xml:space="preserve">     Переход Ø400/800х600 l=0,5м из нержавеющей стали марки
AISI316, толщиной δ=1,0
   S=1,29 м2</t>
  </si>
  <si>
    <t xml:space="preserve">     Переход Ø710/800х800 l=0,3м из нержавеющей стали марки
AISI316, толщиной δ=1,0
      S=1,01 м2</t>
  </si>
  <si>
    <t xml:space="preserve">     Переход Ø800/1000х1000 l=0,3м из нержавеющей стали марки
AISI316, толщиной δ=1,0
      S=1,22 м2</t>
  </si>
  <si>
    <t xml:space="preserve">     Переход Ø800/500х1000 l=0,5м из нержавеющей стали марки
AISI316, толщиной =1,5
   S=1,68 м2</t>
  </si>
  <si>
    <t xml:space="preserve">     Переход Ø800/850х850 l=0,3м из нержавеющей стали марки
AISI316, толщиной δ=1,0
      S=1,09 м2</t>
  </si>
  <si>
    <t xml:space="preserve">     Переход круглого сечения Ø100/ Ø160 l=0,3м из оцинкованной
стали δ=0,5    S=0,16 м2</t>
  </si>
  <si>
    <t xml:space="preserve">     Переход круглого сечения Ø100/ Ø200 l=0,3м из оцинкованной
стали δ=0,5     S=0,19 м2</t>
  </si>
  <si>
    <t xml:space="preserve">     Переход круглого сечения Ø100/ Ø200 l=0,3м из оцинкованной
стали δ=0,5
      S=0,19 м2</t>
  </si>
  <si>
    <t xml:space="preserve">     Переход круглого сечения Ø100/ Ø250 l=0,3м из нержавеющей
стали марки AISI316, толщиной δ=1,0
      S=0,22 м2</t>
  </si>
  <si>
    <t xml:space="preserve">     Переход круглого сечения Ø125/ Ø200 l=0,3 м  из нержавеющей
стали марки AISI316, толщиной δ=1,0           S=0,21 м2</t>
  </si>
  <si>
    <t xml:space="preserve">     Переход круглого сечения Ø125/ Ø200 l=0,3м из нержавеющей
стали марки AISI316, толщиной δ=1,0       S=0,21 м2</t>
  </si>
  <si>
    <t xml:space="preserve">     Переход круглого сечения Ø125/ Ø200 l=0,3м из оцинкованной
стали δ=0,5    S=0,21 м2</t>
  </si>
  <si>
    <t xml:space="preserve">     Переход круглого сечения Ø125/ Ø250 l=0,3м из оцинкованной
стали δ=0,6    S=0,24 м2</t>
  </si>
  <si>
    <t xml:space="preserve">     Переход круглого сечения Ø160/ Ø200 l=0,3 м из оцинкованной
стали δ=0,5      S=0,23 м2</t>
  </si>
  <si>
    <t xml:space="preserve">     Переход круглого сечения Ø160/ Ø200 l=0,3м из нержавеющей
стали марки AISI316, толщиной δ=1,0        S=0,23 м2</t>
  </si>
  <si>
    <t xml:space="preserve">     Переход круглого сечения Ø160/ Ø200 l=0,3м из оцинкованной
стали δ=0,5    S=0,23 м2</t>
  </si>
  <si>
    <t xml:space="preserve">     Переход круглого сечения Ø160/ Ø250 l=0,3м из оцинкованной
стали δ=0,6    S=0,26 м2</t>
  </si>
  <si>
    <t xml:space="preserve">     Переход круглого сечения Ø200/ Ø250 l=0,3м из оцинкованной
стали δ=0,6    S=0,28 м2</t>
  </si>
  <si>
    <t xml:space="preserve">     Переход круглого сечения Ø200/ Ø250 l=0,3м из оцинкованной
стали δ=0,6   S=0,28 м2</t>
  </si>
  <si>
    <t xml:space="preserve">     Переход круглого сечения Ø200/ Ø250 l=0,3м из оцинкованной
стали δ=0,6
      S=0,28 м2</t>
  </si>
  <si>
    <t xml:space="preserve">     Переход круглого сечения Ø200/ Ø315   l=0,3м из оцинкованной
стали δ=0,6    S=0,33 м2</t>
  </si>
  <si>
    <t xml:space="preserve">     Переход круглого сечения Ø250/ Ø315 l=0,3м из нержавеющей
стали марки AISI316, толщиной δ=1,0    S=0,36 м2</t>
  </si>
  <si>
    <t xml:space="preserve">     Переход круглого сечения Ø800/ Ø1250 l=0,6м из нержавеющей
стали марки AISI316, толщиной δ=1,5
   S=2,39 м2</t>
  </si>
  <si>
    <t xml:space="preserve">     Переход прямоугольного сечения 1000х500/1250х400  l=0,3 м
из оцинкованной стали ,  δ=0,8мм
      S=1,29 м2</t>
  </si>
  <si>
    <t xml:space="preserve">     Переход прямоугольного сечения 1000х500/1250х400 l=0,3м
из нержавеющей стали марки AISI316, толщиной δ=1,0
   S=1,91 м2</t>
  </si>
  <si>
    <t xml:space="preserve">     Переход прямоугольного сечения 1000х500/1250х500  l=0,3 м
из оцинкованной стали ,  δ=0,8мм
      S=1,32 м2</t>
  </si>
  <si>
    <t xml:space="preserve">     Переход прямоугольного сечения 1000х500/1250х500 l=0,3м
из нержавеющей стали марки AISI316, толщиной δ=1,0
   S=1,97 м2</t>
  </si>
  <si>
    <t xml:space="preserve">     Переход прямоугольного сечения 1200х600/1200х1000 l=0,5м
из нержавеющей стали марки AISI316, толщиной δ=1,0
      S=2,49 м2</t>
  </si>
  <si>
    <t xml:space="preserve">     Переход прямоугольного сечения 1500х500/1000х500 l=0,5м
из оцинкованной стали, толщиной δ=1,0           S=2,16 м2</t>
  </si>
  <si>
    <t xml:space="preserve">     Переход прямоугольного сечения 1500х500/1000х600 l=0,7м
из оцинкованной стали, толщиной δ=1,0           S=2,93 м2</t>
  </si>
  <si>
    <t xml:space="preserve">     Переход прямоугольного сечения 200х200/250х250 l=0,3м
из оцинкованной стали толщиной δ=0,5     S=0,36 м2</t>
  </si>
  <si>
    <t xml:space="preserve">     Переход прямоугольного сечения 250х250/300х300 l=0,3м
из оцинкованной стали толщиной δ=0,5     S=0,44 м2</t>
  </si>
  <si>
    <t xml:space="preserve">     Переход прямоугольного сечения 300х300/500х200 l=0,3м
из оцинкованной стали толщиной δ=0,7      S=0,53 м2</t>
  </si>
  <si>
    <t xml:space="preserve">     Переход прямоугольного сечения 300х300/600х300 l=0,4м
из нержавеющей стали марки AISI316, толщиной δ=1,0
      S=0,77 м2</t>
  </si>
  <si>
    <t xml:space="preserve">     Переход прямоугольного сечения 300х300/700х350   l=0,5м
из нержавеющей стали марки AISI316, толщиной δ=1,0
      S=1,02 м2</t>
  </si>
  <si>
    <t xml:space="preserve">     Переход прямоугольного сечения 400х200/500х300 l=0,3м
из оцинкованной стали толщиной δ=0,7      S=0,57 м2</t>
  </si>
  <si>
    <t xml:space="preserve">     Переход прямоугольного сечения 400х700/600х700 l=0,3м
из нержавеющей стали марки AISI316, толщиной δ=1,0
      S=0,98 м2</t>
  </si>
  <si>
    <t xml:space="preserve">     Переход прямоугольного сечения 500х1000/400х1250  l=0,3 м
из нержавеющей стали марки AISI316, толщиной δ=1,0
      S=1,29 м2</t>
  </si>
  <si>
    <t xml:space="preserve">     Переход прямоугольного сечения 500х200/500х300 l=0,3м
из оцинкованной стали толщиной δ=0,7      S=0,60 м2</t>
  </si>
  <si>
    <t xml:space="preserve">     Переход прямоугольного сечения 500х250/500х400 l=0,3м
из нержавеющей стали марки AISI316, толщиной δ=1,0
      S=0,67 м2</t>
  </si>
  <si>
    <t xml:space="preserve">     Переход прямоугольного сечения 500х300/500х600 l=0,4м
из нержавеющей стали марки AISI316, толщиной δ=1,0
   S=0,98 м2</t>
  </si>
  <si>
    <t xml:space="preserve">     Переход прямоугольного сечения 500х400/500х600 l=0,3м
из нержавеющей стали марки AISI316, толщиной δ=1,0
      S=0,82 м2</t>
  </si>
  <si>
    <t xml:space="preserve">     Переход прямоугольного сечения 500х400/600х500 l=0,3м
из нержавеющей стали марки AISI316, толщиной δ=1,0
      S=0,81 м2</t>
  </si>
  <si>
    <t xml:space="preserve">     Переход прямоугольного сечения 500х500/600х600 l=0,3м
из нержавеющей стали марки AISI316, толщиной δ=1,0
      S=0,89 м2</t>
  </si>
  <si>
    <t xml:space="preserve">     Переход прямоугольного сечения 500х500/600х800 l=0,4м
из нержавеющей стали марки AISI316, толщиной δ=1,0
      S=1,23 м2</t>
  </si>
  <si>
    <t xml:space="preserve">     Переход прямоугольного сечения 500х600/500х1000 l=0,5м
из нержавеющей стали марки AISI316, толщиной δ=1,0
   S=1,60 м2</t>
  </si>
  <si>
    <t xml:space="preserve">     Переход прямоугольного сечения 500х600/600х600 l=0,3м
из нержавеющей стали марки AISI316, толщиной δ=1,0
      S=0,92 м2</t>
  </si>
  <si>
    <t xml:space="preserve">     Переход прямоугольного сечения 500х700/700х1000 l=0,3м
из нержавеющей стали марки AISI316, толщиной δ=1,0
      S=1,23 м2</t>
  </si>
  <si>
    <t xml:space="preserve">     Переход прямоугольного сечения 600х600/600х800 l=0,3м
из нержавеющей стали марки AISI316, толщиной δ=1,0
      S=1,06 м2</t>
  </si>
  <si>
    <t xml:space="preserve">     Переход прямоугольного сечения 600х700/600х800 l=0,3м
из нержавеющей стали марки AISI316, толщиной δ=1,0
      S=1,08 м2</t>
  </si>
  <si>
    <t xml:space="preserve">     Переход прямоугольного сечения 600х800/1000х1000 l=0,5м
из нержавеющей стали марки AISI316, толщиной δ=1,0
   S=2,13 м2</t>
  </si>
  <si>
    <t xml:space="preserve">     Переход прямоугольного сечения 600х800/500х1000 l=0,4 м
из нержавеющей стали марки AISI316, толщиной δ=1,0
      S=1,47 м2</t>
  </si>
  <si>
    <t xml:space="preserve">     Переход прямоугольного сечения 800х800/1000х1000 l=0,3м
из нержавеющей стали марки AISI316, толщиной δ=1,0
   S=1,50 м2</t>
  </si>
  <si>
    <t xml:space="preserve">     Переход прямоугольного сечения 800х800/1200х600 l=0,5м
из нержавеющей стали марки AISI316, толщиной δ=1,0
      S=2,11 м2</t>
  </si>
  <si>
    <t xml:space="preserve">     Переход прямоугольного сечения 800х800/1250х1250 l=0,5м
из оцинкованной стали, толщиной δ=0,7           S=2,66 м2</t>
  </si>
  <si>
    <t xml:space="preserve">     Переход прямоугольного сечения Ø400/500х300 l=0,3м из
нержавеющей стали марки AISI316, толщиной δ=1,0
    S=0,52 м2</t>
  </si>
  <si>
    <t xml:space="preserve">     Переход с круглого на прямоугольное сечения Ø315/ Ø600х300 l=0,5м из оцинкованной стали δ=0,7      S=0,88 м2</t>
  </si>
  <si>
    <t xml:space="preserve">     Тройник круглого воздуховода  δ=0,5	  Ø100/ Ø100     S=0,16 м2</t>
  </si>
  <si>
    <t xml:space="preserve">     Тройник круглого воздуховода  δ=0,5	  Ø125/ Ø125     S=0,20 м2</t>
  </si>
  <si>
    <t xml:space="preserve">     Тройник круглого воздуховода  δ=0,5	  Ø160/ Ø160     S=0,25 м2</t>
  </si>
  <si>
    <t xml:space="preserve">     Тройник круглого воздуховода  δ=0,5	  Ø200/ Ø200     S=0,31 м2</t>
  </si>
  <si>
    <t xml:space="preserve">     Тройник круглого воздуховода  δ=0,5	 Ø100/ Ø100        S=0,16 м2</t>
  </si>
  <si>
    <t xml:space="preserve">     Тройник круглого воздуховода  δ=0,6	  Ø200/ Ø200        S=0,38 м2</t>
  </si>
  <si>
    <t xml:space="preserve">     Тройник круглого воздуховода  δ=0,6	  Ø200/ Ø200     S=0,39 м2</t>
  </si>
  <si>
    <t xml:space="preserve">     Тройник круглого воздуховода  δ=0,6	  Ø315/ Ø315        S=0,59 м2</t>
  </si>
  <si>
    <t xml:space="preserve">     Тройник круглого воздуховода  δ=0,6	 Ø250/ Ø250    S=0,47 м2</t>
  </si>
  <si>
    <t xml:space="preserve">     Тройник круглого воздуховода  δ=1,0	 Ø250/ Ø250    S=0,47 м2</t>
  </si>
  <si>
    <t xml:space="preserve">     Утка из нержавеющей стали марки AISI316, толщиной δ=1,0
смещение 0,35м, l=0,8м  600х800
      S=2,61 м2</t>
  </si>
  <si>
    <t xml:space="preserve">     Утка из нержавеющей стали марки AISI316, толщиной δ=1,0
смещение 0,3м, l=0,7м 600х800
      S=2,31 м2</t>
  </si>
  <si>
    <t xml:space="preserve">     Утка из нержавеющей стали марки AISI316, толщиной δ=1,0
смещение 0,55 м, l=1,0м	  Ø400
   S=1,43 м2</t>
  </si>
  <si>
    <t xml:space="preserve">     Утка из нержавеющей стали марки AISI316, толщиной δ=1,0
смещение 0,6м, l=1,0м 	500х300    S=1,93 м2</t>
  </si>
  <si>
    <t xml:space="preserve">     Утка из нержавеющей стали марки AISI316, толщиной δ=1,0
смещение 0,6м, l=1,25м	 1000х500   S=4,32 м2</t>
  </si>
  <si>
    <t xml:space="preserve">     Утка из нержавеющей стали марки AISI316, толщиной δ=1,0
смещение 0,7м, l=1,25м    800х600
      S=4,07 м2</t>
  </si>
  <si>
    <t xml:space="preserve">     Утка из нержавеющей стали марки AISI316, толщиной δ=1,0
смещение 0,8 м, l=1,35 м  800х600
      S=4,41 м2</t>
  </si>
  <si>
    <t xml:space="preserve">     Утка из нержавеющей стали марки AISI316, толщиной δ=1,0
смещение 0,8м, l=1,2м    500х600
      S=3,1 м2</t>
  </si>
  <si>
    <t xml:space="preserve">     Утка из нержавеющей стали марки AISI316, толщиной δ=1,0
смещение 0,8м, l=1,2м	 500х600
      S=3,15 м2</t>
  </si>
  <si>
    <t xml:space="preserve">     Утка из нержавеющей стали марки AISI316, толщиной δ=1,0
смещение 0,9м, l=1,4м    600х500
      S=3,62 м2</t>
  </si>
  <si>
    <t xml:space="preserve">     Утка из нержавеющей стали марки AISI316, толщиной δ=1,0
смещение 0,9м, l=1,4м	 600х500
      S=3,56 м2</t>
  </si>
  <si>
    <t xml:space="preserve">     Утка из нержавеющей стали марки AISI316, толщиной δ=1,5
смещение 1,6м, l=1,55м	 Ø800
   S=5,6 м2</t>
  </si>
  <si>
    <t xml:space="preserve">     Утка из оцинкованной стали δ=0,7
смещение 0,25м, l=0,6м	300х300  S=0,87 м2</t>
  </si>
  <si>
    <t xml:space="preserve">     Утка из оцинкованной стали δ=0,7
смещение 0,2м, l=0,5м	 400х200   S=0,75 м2</t>
  </si>
  <si>
    <t xml:space="preserve">     Утка из оцинкованной стали δ=1,0
смещением 0,3м, l=0,65м	 Ø200
S=0,45 м2</t>
  </si>
  <si>
    <t xml:space="preserve">     Утка из оцинкованной стали, толщиной δ= 0,5 смещение 0,15м, l=0,35м  Ø100     S=0,12 м2</t>
  </si>
  <si>
    <t xml:space="preserve">     Утка из оцинкованной стали, толщиной δ=0,5 смещение 0,2м, l=0,4м  Ø125    S=0,18 м2</t>
  </si>
  <si>
    <t xml:space="preserve">     Утка из оцинкованной стали, толщиной δ=0,5 смещение 0,35м, l=0,7м	 Ø200    S=0,49 м2</t>
  </si>
  <si>
    <t xml:space="preserve">     Воздуховод из нержавеющей стали марки AISI316,  толщиной δ=1,0	    600х600</t>
  </si>
  <si>
    <t xml:space="preserve">     Воздуховод из нержавеющей стали марки AISI316,  толщиной δ=1,0	    700х400</t>
  </si>
  <si>
    <t xml:space="preserve">     Воздуховод из нержавеющей стали марки AISI316,  толщиной δ=1,0	    700х600</t>
  </si>
  <si>
    <t xml:space="preserve">     Воздуховод из нержавеющей стали марки AISI316,  толщиной δ=1,0	    800х600</t>
  </si>
  <si>
    <t xml:space="preserve">     Воздуховод из нержавеющей стали марки AISI316,  толщиной δ=1,0	  Ø400</t>
  </si>
  <si>
    <t xml:space="preserve">     Воздуховод из нержавеющей стали марки AISI316, толщиной δ=1,0	   1000х1000</t>
  </si>
  <si>
    <t xml:space="preserve">     Воздуховод из нержавеющей стали марки AISI316, толщиной δ=1,0	   500х300</t>
  </si>
  <si>
    <t xml:space="preserve">     Воздуховод из нержавеющей стали марки AISI316, толщиной δ=1,0	  400х700</t>
  </si>
  <si>
    <t xml:space="preserve">     Воздуховод из нержавеющей стали марки AISI316, толщиной δ=1,0	  500х300</t>
  </si>
  <si>
    <t xml:space="preserve">     Воздуховод из нержавеющей стали марки AISI316, толщиной δ=1,0	  500х600</t>
  </si>
  <si>
    <t xml:space="preserve">     Воздуховод из нержавеющей стали марки AISI316, толщиной δ=1,0	  600х800</t>
  </si>
  <si>
    <t xml:space="preserve">     Воздуховод из нержавеющей стали марки AISI316, толщиной δ=1,0	  Ø100</t>
  </si>
  <si>
    <t xml:space="preserve">     Воздуховод из нержавеющей стали марки AISI316, толщиной δ=1,0	 1000х1200</t>
  </si>
  <si>
    <t xml:space="preserve">     Воздуховод из нержавеющей стали марки AISI316,
толщиной δ=1,0	 1000х500</t>
  </si>
  <si>
    <t xml:space="preserve">     Воздуховод из нержавеющей стали марки AISI316,
толщиной δ=1,0	 1240х400</t>
  </si>
  <si>
    <t xml:space="preserve">     Воздуховод из нержавеющей стали марки AISI316,
толщиной δ=1,0	 1240х500</t>
  </si>
  <si>
    <t xml:space="preserve">     Воздуховод из нержавеющей стали марки AISI316,
толщиной δ=1,0	 1250х400</t>
  </si>
  <si>
    <t xml:space="preserve">     Воздуховод из нержавеющей стали марки AISI316,
толщиной δ=1,0	 500х250</t>
  </si>
  <si>
    <t xml:space="preserve">     Воздуховод из нержавеющей стали марки AISI316,
толщиной δ=1,0	 500х400</t>
  </si>
  <si>
    <t xml:space="preserve">     Воздуховод из нержавеющей стали марки AISI316,
толщиной δ=1,0	 600х500</t>
  </si>
  <si>
    <t xml:space="preserve">     Воздуховод из нержавеющей стали марки AISI316,
толщиной δ=1,0	 600х600</t>
  </si>
  <si>
    <t xml:space="preserve">     Воздуховод из нержавеющей стали марки AISI316,
толщиной δ=1,0	 800х600</t>
  </si>
  <si>
    <t xml:space="preserve">     Воздуховод из нержавеющей стали марки AISI316,
толщиной δ=1,0	 Ø800</t>
  </si>
  <si>
    <t xml:space="preserve">     Воздуховод из нержавеющей стали марки AISI316,толщиной δ=1,0	 Ø400</t>
  </si>
  <si>
    <t xml:space="preserve">     Воздуховод из оцинкованной стали  δ=0,5      	Ø250 мм</t>
  </si>
  <si>
    <t xml:space="preserve">     Воздуховод из оцинкованной стали  δ=0,5	    Ø100</t>
  </si>
  <si>
    <t xml:space="preserve">     Воздуховод из оцинкованной стали  δ=0,5	    Ø125</t>
  </si>
  <si>
    <t xml:space="preserve">     Воздуховод из оцинкованной стали  δ=0,5	    Ø160</t>
  </si>
  <si>
    <t xml:space="preserve">     Воздуховод из оцинкованной стали  δ=0,5	    Ø200</t>
  </si>
  <si>
    <t xml:space="preserve">     Воздуховод из оцинкованной стали  δ=0,5	   200х200</t>
  </si>
  <si>
    <t xml:space="preserve">     Воздуховод из оцинкованной стали  δ=0,5	   250х250</t>
  </si>
  <si>
    <t xml:space="preserve">     Воздуховод из оцинкованной стали  δ=0,6	    Ø250</t>
  </si>
  <si>
    <t xml:space="preserve">     Воздуховод из оцинкованной стали  δ=0,7      	300х300 мм</t>
  </si>
  <si>
    <t xml:space="preserve">     Воздуховод из оцинкованной стали  δ=0,7      	500х300 мм</t>
  </si>
  <si>
    <t xml:space="preserve">     Воздуховод из оцинкованной стали  δ=0,7	   1000х500</t>
  </si>
  <si>
    <t xml:space="preserve">     Воздуховод из оцинкованной стали  δ=0,7	   1000х600</t>
  </si>
  <si>
    <t xml:space="preserve">     Воздуховод из оцинкованной стали  δ=0,7	   334х187</t>
  </si>
  <si>
    <t xml:space="preserve">     Воздуховод из оцинкованной стали  δ=0,7	   800х800</t>
  </si>
  <si>
    <t xml:space="preserve">     Воздуховод из оцинкованной стали  δ=0,7	  500х300</t>
  </si>
  <si>
    <t xml:space="preserve">     Воздуховод из оцинкованной стали  δ=0,7	  600х300</t>
  </si>
  <si>
    <t xml:space="preserve">     Воздуховод из оцинкованной стали  δ=0,7	  800х600</t>
  </si>
  <si>
    <t xml:space="preserve">     Воздуховод из оцинкованной стали  δ=0,8	  1000х500</t>
  </si>
  <si>
    <t xml:space="preserve">     Воздуховод из оцинкованной стали  δ=0,8	  1000х700</t>
  </si>
  <si>
    <t xml:space="preserve">     Воздуховод из оцинкованной стали  δ=0,8	  1250х500</t>
  </si>
  <si>
    <t xml:space="preserve">     Воздуховод из оцинкованной стали  δ=0,8	  600х600</t>
  </si>
  <si>
    <t xml:space="preserve">     Воздуховод из оцинкованной стали  δ=0,8	  900х500</t>
  </si>
  <si>
    <t xml:space="preserve">     Воздуховод из оцинкованной стали  δ=1,0	     1500х500</t>
  </si>
  <si>
    <t xml:space="preserve">     Воздуховод класса герметичности « В» из нержавеющей стали
марки AISI316, толщиной δ=1,0	 Ø200</t>
  </si>
  <si>
    <t xml:space="preserve">     Воздуховод класса герметичности «В»  из оцинкованной стали  δ=1,0мм      	Ø200 мм</t>
  </si>
  <si>
    <t xml:space="preserve">     Воздуховод класса герметичности «В» из нержавеющей стали
марки AISI316, толщиной δ=1,0        	Ø400</t>
  </si>
  <si>
    <t xml:space="preserve">     Воздуховод класса герметичности «В» из нержавеющей стали
марки AISI316, толщиной δ=1,0	  1000х500</t>
  </si>
  <si>
    <t xml:space="preserve">     Воздуховод класса герметичности «В» из нержавеющей стали
марки AISI316, толщиной δ=1,0	  1100х1200</t>
  </si>
  <si>
    <t xml:space="preserve">     Воздуховод класса герметичности «В» из нержавеющей стали
марки AISI316, толщиной δ=1,0	  500х1000</t>
  </si>
  <si>
    <t xml:space="preserve">     Воздуховод класса герметичности «В» из нержавеющей стали
марки AISI316, толщиной δ=1,0	  500х300</t>
  </si>
  <si>
    <t xml:space="preserve">     Воздуховод класса герметичности «В» из нержавеющей стали
марки AISI316, толщиной δ=1,0	  600х300</t>
  </si>
  <si>
    <t xml:space="preserve">     Воздуховод класса герметичности «В» из нержавеющей стали
марки AISI316, толщиной δ=1,0	  800х800</t>
  </si>
  <si>
    <t xml:space="preserve">     Воздуховод класса герметичности «В» из нержавеющей стали
марки AISI316, толщиной δ=1,0	  Ø200</t>
  </si>
  <si>
    <t xml:space="preserve">     Воздуховод класса герметичности «В» из нержавеющей стали
марки AISI316, толщиной δ=1,0	 1200х1000</t>
  </si>
  <si>
    <t xml:space="preserve">     Воздуховод класса герметичности «В» из нержавеющей стали
марки AISI316, толщиной δ=1,0	 1200х600</t>
  </si>
  <si>
    <t xml:space="preserve">     Воздуховод класса герметичности «В» из нержавеющей стали
марки AISI316, толщиной δ=1,0	 300х300</t>
  </si>
  <si>
    <t xml:space="preserve">     Воздуховод класса герметичности «В» из нержавеющей стали
марки AISI316, толщиной δ=1,0	 500х300</t>
  </si>
  <si>
    <t xml:space="preserve">     Воздуховод класса герметичности «В» из нержавеющей стали
марки AISI316, толщиной δ=1,0	 500х500</t>
  </si>
  <si>
    <t xml:space="preserve">     Воздуховод класса герметичности «В» из нержавеющей стали
марки AISI316, толщиной δ=1,0	 600х600</t>
  </si>
  <si>
    <t xml:space="preserve">     Воздуховод класса герметичности «В» из нержавеющей стали
марки AISI316, толщиной δ=1,0	 600х800</t>
  </si>
  <si>
    <t xml:space="preserve">     Воздуховод класса герметичности «В» из нержавеющей стали
марки AISI316, толщиной δ=1,0	 700х1000</t>
  </si>
  <si>
    <t xml:space="preserve">     Воздуховод класса герметичности «В» из нержавеющей стали
марки AISI316, толщиной δ=1,0	 700х350</t>
  </si>
  <si>
    <t xml:space="preserve">     Воздуховод класса герметичности «В» из нержавеющей стали
марки AISI316, толщиной δ=1,0	 700х700</t>
  </si>
  <si>
    <t xml:space="preserve">     Воздуховод класса герметичности «В» из нержавеющей стали
марки AISI316, толщиной δ=1,0	 800х800</t>
  </si>
  <si>
    <t xml:space="preserve">     Воздуховод класса герметичности «В» из нержавеющей стали
марки AISI316, толщиной δ=1,0	 Ø100</t>
  </si>
  <si>
    <t xml:space="preserve">     Воздуховод класса герметичности «В» из нержавеющей стали
марки AISI316, толщиной δ=1,0	 Ø125</t>
  </si>
  <si>
    <t xml:space="preserve">     Воздуховод класса герметичности «В» из нержавеющей стали
марки AISI316, толщиной δ=1,0	 Ø250</t>
  </si>
  <si>
    <t xml:space="preserve">     Воздуховод класса герметичности «В» из нержавеющей стали
марки AISI316, толщиной δ=1,5  Ø250мм</t>
  </si>
  <si>
    <t xml:space="preserve">     Воздуховод класса герметичности «В» из нержавеющей стали
марки AISI316, толщиной δ=1,5	  Ø800</t>
  </si>
  <si>
    <t xml:space="preserve">     Воздуховод класса герметичности «В» из нержавеющей стали
марки AISI316, толщиной δ=1,5	 Ø1000</t>
  </si>
  <si>
    <t xml:space="preserve">     Воздуховод класса герметичности «В» из нержавеющей стали
марки AISI316, толщиной δ=1,5	 Ø400</t>
  </si>
  <si>
    <t xml:space="preserve">     Воздуховод класса герметичности «В» из нержавеющей стали,
толщиной δ=1,0    	1000х800</t>
  </si>
  <si>
    <t xml:space="preserve">     Воздуховод класса герметичности «В» из нержавеющей стали,
толщиной δ=1,0    	1250х600</t>
  </si>
  <si>
    <t xml:space="preserve">     Воздуховод класса герметичности «В» из нержавеющей стали,
толщиной δ=1,0    	900х500</t>
  </si>
  <si>
    <t xml:space="preserve">     Воздуховод класса герметичности «В» из нержавеющей стали,
толщиной δ=1,0	  1000х700</t>
  </si>
  <si>
    <t xml:space="preserve">     Воздуховод класса герметичности «В» из нержавеющей стали,
толщиной δ=1,0	  600х800</t>
  </si>
  <si>
    <t xml:space="preserve">     Воздуховод класса герметичности «В» из нержавеющей стали,
толщиной δ=1,0	  800х600</t>
  </si>
  <si>
    <t xml:space="preserve">     Воздуховод класса герметичности «В» из оцинкованной стали марки AISI316 ,толщиной δ=1,0	  Ø125</t>
  </si>
  <si>
    <t xml:space="preserve">     Воздуховод класса герметичности «В» из оцинкованной стали
δ=1,0     	800х600</t>
  </si>
  <si>
    <t xml:space="preserve">     Воздуховод класса герметичности «В» из оцинкованной стали,
толщиной δ=1,0	  200х200</t>
  </si>
  <si>
    <t xml:space="preserve">     Воздуховод класса герметичности «В» из оцинкованной стали,
толщиной δ=1,0	  250х250</t>
  </si>
  <si>
    <t xml:space="preserve">     Воздуховод класса герметичности «В» из оцинкованной стали,
толщиной δ=1,0	  300х300</t>
  </si>
  <si>
    <t xml:space="preserve">     Воздуховод класса герметичности «В» из оцинкованной стали,
толщиной δ=1,0	  800х600</t>
  </si>
  <si>
    <t xml:space="preserve">     Воздуховод класса герметичности «В» из оцинкованной стали,
толщиной δ=1,0	  Ø200</t>
  </si>
  <si>
    <t>ТЦ_19.1.01.00_78_7814801080_22.01.2024_02</t>
  </si>
  <si>
    <t>Отвод 90º Ø200 из нержавеющей стали AISI 316 толщиной 1.5мм (титан)         ( S=0,26 м2)</t>
  </si>
  <si>
    <t>ТЦ_19.1.01.00_78_7814801080_23.01.2024_02</t>
  </si>
  <si>
    <t>Воздуховод из оцинкованной стали  δ=0,...</t>
  </si>
  <si>
    <t xml:space="preserve">     Воздуховод из оцинкованной стали  δ=0,5       	Ø160 мм</t>
  </si>
  <si>
    <t xml:space="preserve">     Воздуховод из оцинкованной стали  δ=0,5       	Ø200 мм</t>
  </si>
  <si>
    <t xml:space="preserve">     Воздуховод из оцинкованной стали  δ=0,8       	400х300 мм</t>
  </si>
  <si>
    <t xml:space="preserve">     Воздуховод из оцинкованной стали  δ=0,8       	Ø160 мм</t>
  </si>
  <si>
    <t xml:space="preserve">     Воздуховод из оцинкованной стали  δ=0,8       	Ø200 мм</t>
  </si>
  <si>
    <t xml:space="preserve">     Воздуховод из оцинкованной стали  δ=0,8       	Ø315 мм</t>
  </si>
  <si>
    <t>ТЦ_19.1.01.00_78_7814801080_26.02.2024_02</t>
  </si>
  <si>
    <t xml:space="preserve">     Врезка прямоугольная  200х100/ Ø160     S=0,23 м2</t>
  </si>
  <si>
    <t xml:space="preserve">     Заглушки торцевые, 300х400</t>
  </si>
  <si>
    <t xml:space="preserve">     Заглушки торцевые, Ø125</t>
  </si>
  <si>
    <t xml:space="preserve">     Отвод из нержавеющей стали AISI 316 толщиной 1.5мм (титан)       45˚ 850х600      S=1,54 м2</t>
  </si>
  <si>
    <t xml:space="preserve">     Отвод из нержавеющей стали AISI 316 толщиной 1.5мм (титан)       45˚ Ø400      S=0,56 м2</t>
  </si>
  <si>
    <t xml:space="preserve">     Отвод из нержавеющей стали AISI 316 толщиной 1.5мм (титан)       90˚ Ø400      S=0,99 м2</t>
  </si>
  <si>
    <t xml:space="preserve">     Переход 440х240/300х400 Оц б=0,7 мм  L=200 Тип 1 Ш20/Ш20  ( расход стали 0,8 м2 согл. спец.)</t>
  </si>
  <si>
    <t xml:space="preserve">     Переход d315/300х400 Оц б=0,7 мм  L=200 Тип 1 -/Ш20  ( расход стали 0,3 м2 согл. спец.)</t>
  </si>
  <si>
    <t xml:space="preserve">     Воздуховод из нержавеющей стали AISI 316 толщиной 1.5 мм (титан), 850х600</t>
  </si>
  <si>
    <t xml:space="preserve">     Воздуховод из нержавеющей стали AISI 316 толщиной 1.5 мм (титан), Ø400</t>
  </si>
  <si>
    <t xml:space="preserve">     Воздуховод из нержавеющей стали AISI 316 толщиной 1.5 мм (титан), Ø710</t>
  </si>
  <si>
    <t xml:space="preserve">     Воздуховод из оцинкованной стали  δ=0,5       	Ø125 мм</t>
  </si>
  <si>
    <t xml:space="preserve">     Воздуховод из оцинкованной стали  δ=0,6       	Ø315 мм</t>
  </si>
  <si>
    <t xml:space="preserve">     Воздуховод из оцинкованной стали  δ=0,7       	Ø500 мм</t>
  </si>
  <si>
    <t xml:space="preserve">     Воздуховод из оцинкованной стали  δ=0,7	  300х400</t>
  </si>
  <si>
    <t xml:space="preserve">     Воздуховод из оцинкованной стали  δ=0,7	  400х200</t>
  </si>
  <si>
    <t xml:space="preserve">     Воздуховод из оцинкованной стали  δ=0,7	  400х400</t>
  </si>
  <si>
    <t xml:space="preserve">     Воздуховод из оцинкованной стали  δ=0,7	  500х400</t>
  </si>
  <si>
    <t>ТЦ_19.1.01.00_78_7814801080_31.01.2024_02</t>
  </si>
  <si>
    <t xml:space="preserve">     Врезка 200х200/ Ø200     S=0,22 м2</t>
  </si>
  <si>
    <t xml:space="preserve">     Врезка 300х100/ Ø125     S=0,21 м2</t>
  </si>
  <si>
    <t xml:space="preserve">     Врезка 300х100/ Ø200     S=0,24 м2</t>
  </si>
  <si>
    <t xml:space="preserve">     Врезка 300х200/ Ø250     S=0,30 м2</t>
  </si>
  <si>
    <t xml:space="preserve">     Врезка прямоугольная в круглый воздуховод 300х100/ Ø125  ( S=0,29 м2)</t>
  </si>
  <si>
    <t xml:space="preserve">     Врезка прямоугольная в круглый воздуховод 400х250/ Ø315  ( S=0,55 м2)</t>
  </si>
  <si>
    <t xml:space="preserve">     Врезка прямоугольная в круглый воздуховод 600х300/ Ø315  ( S=1,13 м2 )</t>
  </si>
  <si>
    <t xml:space="preserve">     Врезка прямоугольная в круглый воздуховод 700х300/ Ø315  ( S=1,25  м2)</t>
  </si>
  <si>
    <t xml:space="preserve">     Заглушки торцевые, Ø250</t>
  </si>
  <si>
    <t xml:space="preserve">     Переход 440х240/500х300, L=100мм из нержавеющей стали AISI 316 толщиной 1.5мм     S=0,30 м2</t>
  </si>
  <si>
    <t xml:space="preserve">     Переход 440х240/Ø200, L=200мм из нержавеющей стали AISI 316 толщиной 1.5мм ( S=0,24 м2)</t>
  </si>
  <si>
    <t xml:space="preserve">     Переход Ø400/ Ø500 из нержавеющей стали AISI 316 толщиной 1.5мм (титан)     S=0,43 м2</t>
  </si>
  <si>
    <t xml:space="preserve">     Воздуховод из нержавеющей стали AISI 316 толщиной 1.5 мм (титан), 500х300</t>
  </si>
  <si>
    <t xml:space="preserve">     Воздуховод из нержавеющей стали AISI 316 толщиной 1.5 мм (титан), Ø200</t>
  </si>
  <si>
    <t xml:space="preserve">     Воздуховод из нержавеющей стали AISI 316 толщиной 1.5 мм (титан), Ø500</t>
  </si>
  <si>
    <t xml:space="preserve">     Воздуховод из оцинкованной стали  δ=0,6       	Ø250 мм</t>
  </si>
  <si>
    <t>ТЦ_19.1.01.03_78_7814801080_11.03.2024_02</t>
  </si>
  <si>
    <t>Воздуховод из нержавеющей стали AISI 316 толщиной 1.5мм (титан), Ø250...</t>
  </si>
  <si>
    <t xml:space="preserve">     Воздуховод из нержавеющей стали AISI 316 толщиной 1.5мм (титан), Ø250 (0,79-м2/м)</t>
  </si>
  <si>
    <t>ТЦ_19.1.01.03_78_7814801080_17.01.2024_02</t>
  </si>
  <si>
    <t>Воздуховод из нержавеющей стали AISI 316 толщиной 1.5мм (титан), Ø2...</t>
  </si>
  <si>
    <t xml:space="preserve">     Воздуховод из нержавеющей стали AISI 316 толщиной 1.5мм (титан), Ø200</t>
  </si>
  <si>
    <t>ТЦ_19.1.01.03_78_7814801080_25.03.2024_01</t>
  </si>
  <si>
    <t xml:space="preserve">     Воздуховод из нержавеющей стали марки AISI316, толщиной δ=1,0	    300х300</t>
  </si>
  <si>
    <t xml:space="preserve">     Воздуховод из нержавеющей стали марки AISI316, толщиной δ=1,0	    600х300</t>
  </si>
  <si>
    <t xml:space="preserve">     Воздуховод из нержавеющей стали марки AISI316, толщиной δ=1,0	    700х350</t>
  </si>
  <si>
    <t xml:space="preserve">     Воздуховод из нержавеющей стали марки AISI316, толщиной δ=1,0	    700х400</t>
  </si>
  <si>
    <t xml:space="preserve">     Воздуховод из нержавеющей стали марки AISI316, толщиной δ=1,0	    700х500</t>
  </si>
  <si>
    <t xml:space="preserve">     Воздуховод из нержавеющей стали марки AISI316, толщиной δ=1,0	    800х500</t>
  </si>
  <si>
    <t xml:space="preserve">     Воздуховод из оцинкованной стали  δ=0,5       	Ø100 мм</t>
  </si>
  <si>
    <t xml:space="preserve">     Воздуховод из оцинкованной стали  δ=0,5      	Ø125 мм</t>
  </si>
  <si>
    <t xml:space="preserve">     Воздуховод из оцинкованной стали  δ=0,5      	Ø200 мм</t>
  </si>
  <si>
    <t xml:space="preserve">     Воздуховод из оцинкованной стали  δ=0,6      	Ø250 мм</t>
  </si>
  <si>
    <t xml:space="preserve">     Воздуховод из оцинкованной стали  δ=0,6      	Ø315 мм</t>
  </si>
  <si>
    <t xml:space="preserve">     Воздуховод из оцинкованной стали  δ=0,7      	300х100 мм</t>
  </si>
  <si>
    <t xml:space="preserve">     Воздуховод из оцинкованной стали  δ=0,7      	400х150 мм</t>
  </si>
  <si>
    <t xml:space="preserve">     Воздуховод из оцинкованной стали  δ=0,7      	800х500мм</t>
  </si>
  <si>
    <t xml:space="preserve">     Воздуховод из оцинкованной стали  δ=0,7	 600х300</t>
  </si>
  <si>
    <t xml:space="preserve">     Воздуховод из оцинкованной стали  δ=1,0      	Ø250 мм</t>
  </si>
  <si>
    <t xml:space="preserve">     Воздуховод из оцинкованной стали  δ=1,5	    Ø315</t>
  </si>
  <si>
    <t xml:space="preserve">     Воздуховод класса герметичности «В»  из нержавеющей стали марки AISI316, толщиной δ=1,0	    800х500</t>
  </si>
  <si>
    <t xml:space="preserve">     Воздуховод класса герметичности «В» из нержавеющей стали
марки AISI316, толщиной δ=1,0        	500х500</t>
  </si>
  <si>
    <t xml:space="preserve">     Воздуховод класса герметичности «В» из нержавеющей стали
марки AISI316, толщиной δ=1,0        	800х400</t>
  </si>
  <si>
    <t xml:space="preserve">     Воздуховод класса герметичности «В» из нержавеющей стали
марки AISI316, толщиной δ=1,0        	900х500</t>
  </si>
  <si>
    <t xml:space="preserve">     Воздуховод класса герметичности «В» из нержавеющей стали
марки AISI316, толщиной δ=1,0	  1250х1250</t>
  </si>
  <si>
    <t xml:space="preserve">     Воздуховод класса герметичности «В» из нержавеющей стали
марки AISI316, толщиной δ=1,0	  Ø160</t>
  </si>
  <si>
    <t xml:space="preserve">     Воздуховод класса герметичности «В» из нержавеющей стали
марки AISI316, толщиной δ=1,0	  Ø250мм</t>
  </si>
  <si>
    <t xml:space="preserve">     Воздуховод класса герметичности «В» из нержавеющей стали
марки AISI316, толщиной δ=1,5        	1900х2000</t>
  </si>
  <si>
    <t xml:space="preserve">     Воздуховод класса герметичности «В» из оцинкованной стали
δ=1,0	  800х800</t>
  </si>
  <si>
    <t xml:space="preserve">     Воздуховод класса герметичности «В» из оцинкованной стали
δ=1,0	 500х500</t>
  </si>
  <si>
    <t>ТЦ_19.1.01.08_78_7814801080_25.03.2024_01</t>
  </si>
  <si>
    <t>Заглушка ...</t>
  </si>
  <si>
    <t xml:space="preserve">     Заглушка круглая из оцинкованной стали δ=0,5	   Ø100</t>
  </si>
  <si>
    <t xml:space="preserve">     Заглушка круглая из оцинкованной стали δ=0,5	   Ø125</t>
  </si>
  <si>
    <t xml:space="preserve">     Заглушка круглая из оцинкованной стали δ=0,5	   Ø160</t>
  </si>
  <si>
    <t xml:space="preserve">     Заглушка круглая из оцинкованной стали δ=0,5	   Ø200</t>
  </si>
  <si>
    <t xml:space="preserve">     Заглушка круглая из оцинкованной стали δ=0,5	   Ø200мм</t>
  </si>
  <si>
    <t xml:space="preserve">     Заглушка круглая из оцинкованной стали δ=0,5	 Ø125</t>
  </si>
  <si>
    <t xml:space="preserve">     Заглушка круглая из оцинкованной стали δ=0,5	 Ø160</t>
  </si>
  <si>
    <t xml:space="preserve">     Заглушка круглая из оцинкованной стали δ=0,6	   Ø200</t>
  </si>
  <si>
    <t xml:space="preserve">     Заглушка круглая из оцинкованной стали δ=0,6	 Ø250</t>
  </si>
  <si>
    <t xml:space="preserve">     Заглушка круглая из оцинкованной стали δ=0,7	  600х300</t>
  </si>
  <si>
    <t xml:space="preserve">     Заглушка круглая из оцинкованной стали δ=1,0	  600х300</t>
  </si>
  <si>
    <t xml:space="preserve">     Заглушка прямоугольная из нержавеющей стали марки AISI316,
толщиной δ=1,0	  1240х500</t>
  </si>
  <si>
    <t xml:space="preserve">     Заглушка прямоугольная из нержавеющей стали марки AISI316,
толщиной δ=1,0	  500х250</t>
  </si>
  <si>
    <t xml:space="preserve">     Заглушка прямоугольная из нержавеющей стали марки AISI316,
толщиной δ=1,0	  500х300</t>
  </si>
  <si>
    <t xml:space="preserve">     Заглушка прямоугольная из нержавеющей стали марки AISI316,
толщиной δ=1,0	  600х800</t>
  </si>
  <si>
    <t xml:space="preserve">     Заглушка прямоугольная из нержавеющей стали марки AISI316,
толщиной δ=1,0	  700х400</t>
  </si>
  <si>
    <t xml:space="preserve">     Заглушка прямоугольная из нержавеющей стали марки AISI316,
толщиной δ=1,0	  800х600</t>
  </si>
  <si>
    <t xml:space="preserve">     Заглушка прямоугольная из нержавеющей стали марки AISI316,
толщиной δ=1,0	500х250</t>
  </si>
  <si>
    <t xml:space="preserve">     Заглушка прямоугольная из оцинкованной стали δ=0,5 200х200</t>
  </si>
  <si>
    <t xml:space="preserve">     Заглушка прямоугольная из оцинкованной стали δ=0,5 250х250</t>
  </si>
  <si>
    <t xml:space="preserve">     Заглушка прямоугольная из оцинкованной стали δ=0,7   800х600</t>
  </si>
  <si>
    <t xml:space="preserve">     Заглушка прямоугольная из оцинкованной стали δ=0,7 400х200</t>
  </si>
  <si>
    <t xml:space="preserve">     Заглушка прямоугольная из оцинкованной стали δ=0,7 500х300</t>
  </si>
  <si>
    <t xml:space="preserve">     Заглушка прямоугольная из оцинкованной стали δ=0,8   1250х500</t>
  </si>
  <si>
    <t xml:space="preserve">     Заглушка прямоугольная из оцинкованной стали δ=0,8 1000х700</t>
  </si>
  <si>
    <t xml:space="preserve">     Заглушка прямоугольная из оцинкованной стали δ=0,8 1250х600</t>
  </si>
  <si>
    <t xml:space="preserve">     Заглушка прямоугольная из оцинкованной стали δ=0,8 600х600</t>
  </si>
  <si>
    <t xml:space="preserve">     Заглушка прямоугольная из оцинкованной стали δ=0,8 600х800</t>
  </si>
  <si>
    <t xml:space="preserve">     Заглушка прямоугольная из оцинкованной стали,
толщиной δ=0,7	   1000х500</t>
  </si>
  <si>
    <t xml:space="preserve">     Заглушка прямоугольная из оцинкованной стали,
толщиной δ=0,7	   1000х600</t>
  </si>
  <si>
    <t xml:space="preserve">     Заглушка прямоугольная из оцинкованной стали,
толщиной δ=1,0	   1500х500</t>
  </si>
  <si>
    <t>ТЦ_19.1.01.08_78_7814801080_31.01.2024_02</t>
  </si>
  <si>
    <t>Заглушки торцевые, Ø...</t>
  </si>
  <si>
    <t xml:space="preserve">     Заглушки торцевые, Ø315</t>
  </si>
  <si>
    <t>ТЦ_19.1.01.09_52_5258142489_05.01.2024_02</t>
  </si>
  <si>
    <t xml:space="preserve">     Отвод 250х250/90˚ (фланцевое соединение)</t>
  </si>
  <si>
    <t xml:space="preserve">     Переход Ø250/ 250х250 (фланцевое соединение)</t>
  </si>
  <si>
    <t xml:space="preserve">     Переход Ø315/ Ø250 (раструбное соединение)</t>
  </si>
  <si>
    <t xml:space="preserve">     Переход Ø500/ Ø315 (фланцевое соединение)</t>
  </si>
  <si>
    <t xml:space="preserve">     Решетка вентиляционная из ПНД 150х400 (h)</t>
  </si>
  <si>
    <t xml:space="preserve">     Тройник Ø315 (раструбное соединение)</t>
  </si>
  <si>
    <t xml:space="preserve">     Тройник Ø500 (фланцевое соединение)</t>
  </si>
  <si>
    <t>ТЦ_19.1.01.09_78_7814801080_06.02.2024_02</t>
  </si>
  <si>
    <t xml:space="preserve">     Отвод 90º Ø200 из нержавеющей стали AISI 316 толщиной 1.5 мм (титан)</t>
  </si>
  <si>
    <t xml:space="preserve">     Отвод 90º Ø250 из нержавеющей стали AISI 316 толщиной 1.5 мм (титан)</t>
  </si>
  <si>
    <t xml:space="preserve">     Переход Ø200/ Ø315 из нержавеющей стали AISI 316 толщиной 1.5 мм (титан)</t>
  </si>
  <si>
    <t xml:space="preserve">     Переход Ø200/ Ø315 из нержавеющей стали AISI 316 толщиной 1.5 мм (титан) (0,328 м2)</t>
  </si>
  <si>
    <t xml:space="preserve">     Переход Ø250/ Ø400 из нержавеющей стали AISI 316 толщиной 1.5 мм (титан)</t>
  </si>
  <si>
    <t>ТЦ_19.1.01.09_78_7814801080_11.03.2024_02</t>
  </si>
  <si>
    <t>ТЦ_19.1.01.09_78_7814801080_25.03.2024_01</t>
  </si>
  <si>
    <t xml:space="preserve">     Врезка 1000х500 в прямоугольный воздуховод</t>
  </si>
  <si>
    <t xml:space="preserve">     Врезка 400х150 в круглый воздуховод Ø250мм</t>
  </si>
  <si>
    <t xml:space="preserve">     Врезка 500х300 в прямоугольный воздуховод</t>
  </si>
  <si>
    <t xml:space="preserve">     Врезка 500х500 в прямоугольный воздуховод</t>
  </si>
  <si>
    <t xml:space="preserve">     Врезка 700х400 в прямоугольный воздуховод</t>
  </si>
  <si>
    <t xml:space="preserve">     Врезка 800х500 в прямоугольный воздуховод</t>
  </si>
  <si>
    <t xml:space="preserve">     Врезка Ø1250 в прямоугольный воздуховод</t>
  </si>
  <si>
    <t xml:space="preserve">     Заглушка круглая из оцинкованной стали δ=0,5            	Ø125</t>
  </si>
  <si>
    <t xml:space="preserve">     Заглушка круглая из оцинкованной стали δ=0,5            	Ø160</t>
  </si>
  <si>
    <t xml:space="preserve">     Заглушка прямоугольная из нержавеющей стали марки AISI316,
толщиной δ=1,0    	1250х1250</t>
  </si>
  <si>
    <t xml:space="preserve">     Заглушка прямоугольная из нержавеющей стали марки AISI316,
толщиной δ=1,0	 350х350мм</t>
  </si>
  <si>
    <t xml:space="preserve">     Заглушка прямоугольная из нержавеющей стали марки AISI316,
толщиной δ=1,0	 900х500</t>
  </si>
  <si>
    <t xml:space="preserve">     Заглушка прямоугольная из нержавеющей стали марки AISI316,
толщиной δ=1,5	 1900х2000</t>
  </si>
  <si>
    <t xml:space="preserve">     Заглушка прямоугольная из оцинкованной стали δ=0,7   800х500 мм</t>
  </si>
  <si>
    <t xml:space="preserve">     Лючок питометражный   СТД 8281</t>
  </si>
  <si>
    <t xml:space="preserve">     Отвод круглого воздуховода 45° из нержавеющей стали марки
AISI316, толщиной δ=1,0     	Ø160  ( 0,13 м2)</t>
  </si>
  <si>
    <t xml:space="preserve">     Отвод круглого воздуховода 45° из нержавеющей стали марки
AISI316, толщиной δ=1,0     	Ø200 (0,18 м2)</t>
  </si>
  <si>
    <t xml:space="preserve">     Отвод круглого воздуховода 45° из нержавеющей стали марки
AISI316, толщиной δ=1,0   Ø250мм  (S=0,26 м2)</t>
  </si>
  <si>
    <t xml:space="preserve">     Отвод круглого воздуховода 45° из нержавеющей стали марки
AISI316, толщиной δ=1,0	  Ø250    (0,26 м2)</t>
  </si>
  <si>
    <t xml:space="preserve">     Отвод круглого воздуховода 90° δ=0,5      	Ø125  ( 0,14 м2)</t>
  </si>
  <si>
    <t xml:space="preserve">     Отвод круглого воздуховода 90° δ=0,5	   Ø160   ( 0,21 м2)</t>
  </si>
  <si>
    <t xml:space="preserve">     Отвод круглого воздуховода 90° δ=0,5	   Ø200мм   ( S=0,30 м2)</t>
  </si>
  <si>
    <t xml:space="preserve">     Отвод прямоугольного воздуховода 45° из нержавеющей стали марки AISI316, толщиной δ=2,0	 1900х2000   ( 7,67 м2)</t>
  </si>
  <si>
    <t xml:space="preserve">     Отвод прямоугольного воздуховода 90° δ=0,7	   800х500мм  ( 2,40 м2)</t>
  </si>
  <si>
    <t xml:space="preserve">     Отвод прямоугольного воздуховода 90° из нержавеющей стали марки AISI316, толщиной δ=1,0      700х400 мм  ( 1,86 м2)</t>
  </si>
  <si>
    <t xml:space="preserve">     Отвод прямоугольного воздуховода 90° из нержавеющей стали марки AISI316, толщиной δ=1,0      800х500 мм  ( 2,40 м2)</t>
  </si>
  <si>
    <t xml:space="preserve">     Отвод прямоугольного воздуховода 90° из нержавеющей стали марки AISI316, толщиной δ=1,0     500х800 мм  ( 1,79 м2)</t>
  </si>
  <si>
    <t xml:space="preserve">     Отвод прямоугольного воздуховода 90° из нержавеющей стали марки AISI316, толщиной δ=1,0	  500х500   ( 1,38 м2)</t>
  </si>
  <si>
    <t xml:space="preserve">     Отвод прямоугольного воздуховода 90° из оцинкованной стали δ=1,0	 500х500 (1,38 м2)</t>
  </si>
  <si>
    <t xml:space="preserve">     Отвод прямоугольного воздуховода 90° из оцинкованной стали δ=1,0	 800х800 (2,96 м2)</t>
  </si>
  <si>
    <t xml:space="preserve">     Переход δ=0,7	   Ø250/ 300х150 мм  ( S=0,51 м2)</t>
  </si>
  <si>
    <t xml:space="preserve">     Переход круглого сечения Ø1000/ Ø1250 l=0,6м из нержавеющей стали марки AISI316, толщиной δ=1,0   ( 2,52 м2)</t>
  </si>
  <si>
    <t xml:space="preserve">     Переход круглого сечения Ø125/ Ø160 l=0,3м из оцинкованной
стали δ=0,6    (0,18 м2)</t>
  </si>
  <si>
    <t xml:space="preserve">     Переход круглого сечения Ø160/ Ø200 l=0,3 м из оцинкованной
стали δ=0,6  ( 0,23 м2)</t>
  </si>
  <si>
    <t xml:space="preserve">     Переход круглого сечения Ø200/ Ø250 l=0,3 м из оцинкованной
стали δ=1,0  ( 0,28 м2)</t>
  </si>
  <si>
    <t xml:space="preserve">     Переход круглого сечения Ø200/ Ø250 l=0,3м из оцинкованной
стали δ=0,6  ( S=0,42 м2)</t>
  </si>
  <si>
    <t xml:space="preserve">     Переход круглого сечения Ø200/ Ø315 l=0,3м из оцинкованной
стали δ=0,6   (0,33 м2)</t>
  </si>
  <si>
    <t xml:space="preserve">     Переход круглого сечения Ø400/ Ø630 l=0,3 м из оцинкованной
стали δ=1,5  ( 0,68 м2)</t>
  </si>
  <si>
    <t xml:space="preserve">     Переход прямоугольного сечения 300х300/600х300 l=0,3м
из нержавеющей стали марки AISI316, толщиной δ=1,0  (0,77м2)</t>
  </si>
  <si>
    <t xml:space="preserve">     Переход прямоугольного сечения 400х200/600х300 l=0,3м
из нержавеющей стали марки AISI316, толщиной δ=1,0  ( 0,91 м2)</t>
  </si>
  <si>
    <t xml:space="preserve">     Переход прямоугольного сечения 500х500/900х500 l=0,5м
из нержавеющей стали марки AISI316, толщиной δ=1,0  (1,48 м2)</t>
  </si>
  <si>
    <t xml:space="preserve">     Переход прямоугольного сечения 600х300/700х350 l=0,3 м
из нержавеющей стали марки AISI316, толщиной δ=1,0  ( 1,17 м2)</t>
  </si>
  <si>
    <t xml:space="preserve">     Переход прямоугольного сечения 700х350/700х400 l=0,3м
из нержавеющей стали марки AISI316, толщиной δ=1,0   (1,29 м2)</t>
  </si>
  <si>
    <t xml:space="preserve">     Переход прямоугольного сечения 700х400/700х500 l=0,3м
из нержавеющей стали марки AISI316, толщиной δ=1,0  (1,38 м2)</t>
  </si>
  <si>
    <t xml:space="preserve">     Переход прямоугольного сечения 700х500/800х500 l=0,3 м
из нержавеющей стали марки AISI316, толщиной δ=1,0  ( 1,50 м2)</t>
  </si>
  <si>
    <t xml:space="preserve">     Переход прямоугольного сечения 800х800/1000х1000 l=0,3м
из нержавеющей стали марки AISI316, толщиной δ=1,0  ( 1,50 м2)</t>
  </si>
  <si>
    <t xml:space="preserve">     Переход с круглого на прямоугольное сечение Ø1000/800х800 l=0,3м из оцинкованной стали δ=1,0(1,14 м2)</t>
  </si>
  <si>
    <t xml:space="preserve">     Тройник круглого воздуховода  δ=0,5      	Ø125/ Ø125  ( 0,21 м2)</t>
  </si>
  <si>
    <t xml:space="preserve">     Тройник круглого воздуховода  δ=0,5      	Ø160/ Ø160  ( 0,35 м2)</t>
  </si>
  <si>
    <t xml:space="preserve">     Тройник круглого воздуховода  δ=0,6      	Ø250/ Ø250мм  ( S=0,63 м2)</t>
  </si>
  <si>
    <t xml:space="preserve">     Тройник круглого воздуховода  δ=1,0	    Ø250/ Ø250мм  ( S=0,63 м2)</t>
  </si>
  <si>
    <t xml:space="preserve">     Утка из нержавеющей стали марки AISI316, толщиной δ=1,0
смещение 0,15м, l=0,40м	 500х500
  ( 1,03 м2)</t>
  </si>
  <si>
    <t xml:space="preserve">     Утка из нержавеющей стали марки AISI316, толщиной δ=1,0
смещение 0,40м, l=0,85м	 500х500
  ( 1,99 м2)</t>
  </si>
  <si>
    <t xml:space="preserve">     Утка из нержавеющей стали марки AISI316, толщиной δ=1,0
смещение 0,7м, l=1,1м 1000х500  (4,01 м2)</t>
  </si>
  <si>
    <t xml:space="preserve">     Утка из оцинкованной стали δ=1,0 смещение 0,3м, l=0,7м Ø250</t>
  </si>
  <si>
    <t xml:space="preserve">     Утка из оцинкованной стали δ=1,0 смещение 0,75м, l=1,3м
800х800   ( 4,89 м2)</t>
  </si>
  <si>
    <t>ТЦ_19.1.01.11_78_7814801080_09.01.2024_02</t>
  </si>
  <si>
    <t>Переход Ø...</t>
  </si>
  <si>
    <t xml:space="preserve">     Переход Ø315/600х300, L=300мм из нержавеющей стали AISI 
316 толщиной 1.5мм (титан)</t>
  </si>
  <si>
    <t xml:space="preserve">     Переход Ø400/600х300, L=300мм из нержавеющей стали AISI 
316 толщиной 1.5мм (титан)</t>
  </si>
  <si>
    <t xml:space="preserve">     Переход Ø400/600х350, L=300мм из нержавеющей стали AISI 
316 толщиной 1.5мм (титан)</t>
  </si>
  <si>
    <t>ТЦ_19.1.01.11_78_7814801080_11.03.2024_02</t>
  </si>
  <si>
    <t>Переход Ø250/ Ø400 из нержавеющей стали AISI 316 толщиной 1.5 мм (титан)</t>
  </si>
  <si>
    <t>ТЦ_19.1.02.01_50_5017050538_13.05.2024_02</t>
  </si>
  <si>
    <t>Автоматический воздухоотводчик G1/2", PN10, Т110°С  VT.502.NH.04</t>
  </si>
  <si>
    <t>ТЦ_19.1.02.01_77_7705674361_19.03.2024_02</t>
  </si>
  <si>
    <t>Воздухоотводчик автоматический из нержавеющей стали PN 16 бар и темп. 180°С     «Гранрег» КАТ12</t>
  </si>
  <si>
    <t xml:space="preserve">     Воздухоотводчик автоматический из нержавеющей стали PN 16 бар и темп. 180°С     «Гранрег» КАТ12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</si>
  <si>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</si>
  <si>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</si>
  <si>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ТЦ_19.1.02.01_77_7722493380_08.05.2024_02</t>
  </si>
  <si>
    <t>Воздухоотводчик автоматический из латунный PN 10 бар и темп. 110°С   Airvent-R</t>
  </si>
  <si>
    <t>ТЦ_19.1.04.00_47_4705076091_04.03.2024_02</t>
  </si>
  <si>
    <t>Дефлектор Д.710.00.000-03 №10
с. 5.904-51</t>
  </si>
  <si>
    <t xml:space="preserve">     Дефлектор Д.710.00.000-03 №10
с. 5.904-51</t>
  </si>
  <si>
    <t>ТЦ_19.1.04.00_77_7724392411_19.04.2024_02</t>
  </si>
  <si>
    <t>Дефлектор из нержавеющей стали AISI 316 толщиной 1.5 мм (титан), Ø...</t>
  </si>
  <si>
    <t xml:space="preserve">     Дефлектор из нержавеющей стали AISI 316 толщиной 1.5 мм (титан), Ø400      Д 315.00.000-01 №4</t>
  </si>
  <si>
    <t xml:space="preserve">     Дефлектор из нержавеющей стали AISI 316 толщиной 1.5 мм (титан), Ø500      Д 315.00.000-02 №5</t>
  </si>
  <si>
    <t>ТЦ_19.1.04.00_77_9715258759_05.06.2024_02</t>
  </si>
  <si>
    <t>Дефлектор статодинамический VDD-5-6-У1 (0,23/1000)</t>
  </si>
  <si>
    <t>ТЦ_19.1.04.00_77_9715258759_31.01.2024_02</t>
  </si>
  <si>
    <t>Дефлектор статодинамический             ...</t>
  </si>
  <si>
    <t xml:space="preserve">     Дефлектор статодинамический              VDD-7,1-8-У1 (0,9/750)</t>
  </si>
  <si>
    <t xml:space="preserve">     Дефлектор статодинамический             VDD-5-6-У1 (0,23/1000)</t>
  </si>
  <si>
    <t>ТЦ_19.1.04.00_78_7814801080_09.01.2024_02</t>
  </si>
  <si>
    <t>Дефлектор из нержавеющей стали AISI 316 толщиной 1.5мм (титан), 
Ø500</t>
  </si>
  <si>
    <t>ТЦ_19.1.04.00_78_7814801080_25.03.2024_01</t>
  </si>
  <si>
    <t>Дефлектор из нержавеющей стали AISI316   Д 315.00.000-01 с.5.904-51</t>
  </si>
  <si>
    <t>ТЦ_19.1.04.01_78_7814801080_06.02.2024_02</t>
  </si>
  <si>
    <t>Дефлектор из нержавеющей стали AISI 316 толщиной 1.5мм (титан), Ø315  ( Д 315.00.000 №3 по с.5.904-51)</t>
  </si>
  <si>
    <t>ТЦ_19.1.04.01_78_7814801080_11.03.2024_02</t>
  </si>
  <si>
    <t>ТЦ_19.1.05.00_78_7805636426_22.03.2024_02</t>
  </si>
  <si>
    <t>Диффузор универсальный ДПУ-М ...</t>
  </si>
  <si>
    <t xml:space="preserve">     Диффузор универсальный ДПУ-М 100</t>
  </si>
  <si>
    <t xml:space="preserve">     Диффузор универсальный ДПУ-М 125</t>
  </si>
  <si>
    <t xml:space="preserve">     Диффузор универсальный ДПУ-М 160</t>
  </si>
  <si>
    <t xml:space="preserve">     Диффузор универсальный ДПУ-М 200</t>
  </si>
  <si>
    <t>ТЦ_19.1.06.00_66_6623125249_19.04.2024_02</t>
  </si>
  <si>
    <t>Узел прохода из нержавеющей стали AISI 316 толщиной 1.5 мм (титан), Ø...</t>
  </si>
  <si>
    <t xml:space="preserve">     Узел прохода из нержавеющей стали AISI 316 толщиной 1.5 мм (титан), Ø400     УП2-03</t>
  </si>
  <si>
    <t xml:space="preserve">     Узел прохода из нержавеющей стали AISI 316 толщиной 1.5 мм (титан), Ø500   УП2-05</t>
  </si>
  <si>
    <t>ТЦ_19.1.06.00_77_7721764855_04.03.2024_02</t>
  </si>
  <si>
    <t>Узел прохода с кольцом для сбора конденсата, Ø1000 УП 2-09
5.904-45</t>
  </si>
  <si>
    <t>ТЦ_19.1.06.00_77_9715258759_05.06.2024_02</t>
  </si>
  <si>
    <t>Монтажный стакан  SM-5-(I)-У1</t>
  </si>
  <si>
    <t>ТЦ_19.1.06.00_77_9715258759_31.01.2024_02</t>
  </si>
  <si>
    <t>Монтажный стакан  SM-...</t>
  </si>
  <si>
    <t xml:space="preserve">     Монтажный стакан  SM-5-(I)-У1</t>
  </si>
  <si>
    <t xml:space="preserve">     Монтажный стакан  SM-7,1-(I)-У1</t>
  </si>
  <si>
    <t>ТЦ_19.1.06.00_78_7814801080_09.01.2024_02</t>
  </si>
  <si>
    <t>Узел прохода из нержавеющей стали AISI 316 толщиной 1.5мм 
(титан), Ø...</t>
  </si>
  <si>
    <t xml:space="preserve">     Узел прохода из нержавеющей стали AISI 316 толщиной 1.5мм 
(титан), Ø400</t>
  </si>
  <si>
    <t xml:space="preserve">     Узел прохода из нержавеющей стали AISI 316 толщиной 1.5мм 
(титан), Ø500</t>
  </si>
  <si>
    <t>ТЦ_19.1.06.00_78_7814801080_15.05.2024_01</t>
  </si>
  <si>
    <t>Узел прохода (Ø400) из нержавеющей стали AISI316  УП1-03 с.5.904-45</t>
  </si>
  <si>
    <t>ТЦ_19.1.06.00_78_7814801080_15.05.2024_02</t>
  </si>
  <si>
    <t>Узел прохода (Ø...</t>
  </si>
  <si>
    <t xml:space="preserve">     Узел прохода (Ø1000) из нержавеющей стали AISI316  УП1-09с.5.904-45</t>
  </si>
  <si>
    <t xml:space="preserve">     Узел прохода (Ø200) из нержавеющей стали AISI316  УП1
с.5.904-45</t>
  </si>
  <si>
    <t xml:space="preserve">     Узел прохода (Ø250) из нержавеющей стали AISI316  УП1-01с.5.904-45</t>
  </si>
  <si>
    <t xml:space="preserve">     Узел прохода (Ø800) из нержавеющей стали AISI316  УП1-08с.5.904-45</t>
  </si>
  <si>
    <t>ТЦ_19.1.06.00_78_7814801080_25.03.2024_01</t>
  </si>
  <si>
    <t>ТЦ_19.2.00.00_66_7707812514_09.04.2024_02</t>
  </si>
  <si>
    <t>Решетка вентиляционная  АМР-К 300х100</t>
  </si>
  <si>
    <t>ТЦ_19.2.00.00_77_7707812514_09.04.2024_02</t>
  </si>
  <si>
    <t>Решетка вентиляционная  АМР-К ...</t>
  </si>
  <si>
    <t xml:space="preserve">     Решетка вентиляционная  АМР-К 200х200</t>
  </si>
  <si>
    <t xml:space="preserve">     Решетка вентиляционная  АМР-К 300х200</t>
  </si>
  <si>
    <t>ТЦ_19.2.00.00_77_7707812514_24.04.2024_02</t>
  </si>
  <si>
    <t>Решетка наружная  CG 125</t>
  </si>
  <si>
    <t xml:space="preserve">     Решетка наружная  CG 125</t>
  </si>
  <si>
    <t>ТЦ_19.2.00.00_77_7714365507_24.04.2024_02</t>
  </si>
  <si>
    <t>Решетка наружная  CG 315</t>
  </si>
  <si>
    <t>ТЦ_19.2.00.00_77_7724931279_24.04.2024_02</t>
  </si>
  <si>
    <t>Решетка вентиляционная ...</t>
  </si>
  <si>
    <t xml:space="preserve">     Решетка вентиляционная  АЛР-К 400х300</t>
  </si>
  <si>
    <t xml:space="preserve">     Решетка вентиляционная АЛР-К 300х100</t>
  </si>
  <si>
    <t>ТЦ_19.2.00.00_77_7810190521_24.04.2024_02</t>
  </si>
  <si>
    <t xml:space="preserve">     Защитная решетка БСК 500</t>
  </si>
  <si>
    <t xml:space="preserve">     Решетка вентиляционная  АРН 400х200</t>
  </si>
  <si>
    <t>ТЦ_19.2.00.00_77_9715238390_09.01.2024_02</t>
  </si>
  <si>
    <t>Решетка наружная CG 315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</si>
  <si>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</si>
  <si>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</si>
  <si>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</si>
  <si>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</si>
  <si>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ТЦ_19.2.00.00_78_7825400027_01.02.2024_02</t>
  </si>
  <si>
    <t xml:space="preserve">     Решетка вентиляционная  АМР-К 200х100</t>
  </si>
  <si>
    <t xml:space="preserve">     Решетка вентиляционная  АМР-К 400х300</t>
  </si>
  <si>
    <t>ТЦ_19.2.02.04_78_7814801080_09.01.2024_02</t>
  </si>
  <si>
    <t>Зонт вентиляционный из нержавеющей стали AISI 316 толщиной 
1.5мм (титан), ЗК.00.000-03 (∅400)</t>
  </si>
  <si>
    <t>ТЦ_19.2.02.04_78_7814801080_15.05.2024_02</t>
  </si>
  <si>
    <t>Зонт крышный круглый из нержавеющей стали марки AISI 316
(Ø1000) ЗК.00.000-09 с. 5.904-51</t>
  </si>
  <si>
    <t>ТЦ_19.2.03.00_77_7707812514_09.01.2024_02</t>
  </si>
  <si>
    <t>Решетка вентиляционная АМР 400х...</t>
  </si>
  <si>
    <t xml:space="preserve">     Решетка вентиляционная АМР 400х100</t>
  </si>
  <si>
    <t xml:space="preserve">     Решетка вентиляционная АМР 400х200</t>
  </si>
  <si>
    <t>ТЦ_19.2.03.00_77_7724931279_22.03.2024_02</t>
  </si>
  <si>
    <t>Решетка вентиляционная АМР ...</t>
  </si>
  <si>
    <t xml:space="preserve">     Решетка вентиляционная АМР 300х100</t>
  </si>
  <si>
    <t xml:space="preserve">     Решетка вентиляционная АМР 400х150</t>
  </si>
  <si>
    <t>ТЦ_19.2.03.00_77_7727694555_09.01.2024_02</t>
  </si>
  <si>
    <t>Решетка наружная CG 250</t>
  </si>
  <si>
    <t>ТЦ_19.2.03.00_78_7802598606_25.03.2024_02</t>
  </si>
  <si>
    <t>Защитная решетка  БСК ...</t>
  </si>
  <si>
    <t xml:space="preserve">     Защитная решетка  БСК 315</t>
  </si>
  <si>
    <t xml:space="preserve">     Защитная решетка  БСК 630</t>
  </si>
  <si>
    <t>ТЦ_19.2.03.00_78_7825400027_09.01.2024_02</t>
  </si>
  <si>
    <t>Решетка наружная АРН 400х300</t>
  </si>
  <si>
    <t>ТЦ_19.2.03.03_77_5001121078_15.05.2024_02</t>
  </si>
  <si>
    <t>Решетка наружная из нержавеющей стали марки AISI 316
для воздуховода   	Ø100</t>
  </si>
  <si>
    <t>ТЦ_19.2.03.03_77_7723476034_15.05.2024_02</t>
  </si>
  <si>
    <t>Решетка наружная из нержавеющей стали марки AISI 316
для воздуховода   	Ø125</t>
  </si>
  <si>
    <t>ТЦ_19.2.03.03_78_7810190521_15.05.2024_02</t>
  </si>
  <si>
    <t>Защитная решетка БСК ...</t>
  </si>
  <si>
    <t xml:space="preserve">     Защитная решетка БСК 100</t>
  </si>
  <si>
    <t xml:space="preserve">     Защитная решетка БСК 250</t>
  </si>
  <si>
    <t>ТЦ_19.2.03.03_78_7825400027_15.05.2024_02</t>
  </si>
  <si>
    <t>Защитная решетка БСК 200</t>
  </si>
  <si>
    <t>ТЦ_19.2.03.05_77_772335825995_28.03.2024_02</t>
  </si>
  <si>
    <t>Решетка наружная из нержавеющей стали марки AISI 316
для воздуховода...</t>
  </si>
  <si>
    <t xml:space="preserve">     Решетка наружная из нержавеющей стали марки AISI 316
для воздуховода   	Ø200</t>
  </si>
  <si>
    <t xml:space="preserve">     Решетка наружная из нержавеющей стали марки AISI 316
для воздуховода   	Ø250</t>
  </si>
  <si>
    <t xml:space="preserve">     Решетка наружная из нержавеющей стали марки AISI 316
для воздуховода	Ø160</t>
  </si>
  <si>
    <t xml:space="preserve">     Решетка наружная из нержавеющей стали марки AISI 316
для воздуховода	Ø200</t>
  </si>
  <si>
    <t xml:space="preserve">     Решетка наружная из нержавеющей стали марки AISI 316
для воздуховода	Ø250</t>
  </si>
  <si>
    <t>ТЦ_19.2.03.06_48_4824001190_15.05.2024_02</t>
  </si>
  <si>
    <t>Решетка инерционная АРК 850х850</t>
  </si>
  <si>
    <t>ТЦ_19.2.03.06_78_7810190521_15.05.2024_02</t>
  </si>
  <si>
    <t>Решетка вентиляционная АМН 200х100</t>
  </si>
  <si>
    <t>ТЦ_19.2.03.09_78_7814801080_09.01.2024_02</t>
  </si>
  <si>
    <t>Решетка ...</t>
  </si>
  <si>
    <t xml:space="preserve">     Решетка вентиляционная из нержавеющей стали AISI 316 
толщиной 1.5мм (титан), ВКРД 150х400</t>
  </si>
  <si>
    <t xml:space="preserve">     Решетка вентиляционная из нержавеющей стали AISI 316 
толщиной 1.5мм (титан), ВКРД 300х100</t>
  </si>
  <si>
    <t xml:space="preserve">     Решетка вентиляционная из нержавеющей стали AISI 316 
толщиной 1.5мм (титан), ВКРД 400х150</t>
  </si>
  <si>
    <t xml:space="preserve">     Решетка наружная из нержавеющей стали AISI 316 толщиной 
1.5мм (титан), АРН 800х600</t>
  </si>
  <si>
    <t>ТЦ_19.2.03.09_78_7814801080_15.05.2024_01</t>
  </si>
  <si>
    <t>Решетка наружная из нержавеющей стали марки AISI 316
для воздуховода   	700х350</t>
  </si>
  <si>
    <t>ТЦ_19.2.03.09_78_7814801080_15.05.2024_02</t>
  </si>
  <si>
    <t>Решетка наружная из нержавеющей стали марки AISI 316
для воздуховода 1...</t>
  </si>
  <si>
    <t xml:space="preserve">     Решетка наружная из нержавеющей стали марки AISI 316
для воздуховода 1100х2000мм</t>
  </si>
  <si>
    <t xml:space="preserve">     Решетка наружная из нержавеющей стали марки AISI 316
для воздуховода 1250х1700мм</t>
  </si>
  <si>
    <t xml:space="preserve">     Решетка наружная из нержавеющей стали марки AISI 316
для воздуховода 1600х1200мм</t>
  </si>
  <si>
    <t>ТЦ_19.2.03.09_78_7814801080_25.03.2024_01</t>
  </si>
  <si>
    <t xml:space="preserve">     Решетка наружная из нержавеющей стали марки AISI 316
для воздуховода   	600х300</t>
  </si>
  <si>
    <t xml:space="preserve">     Решетка наружная из нержавеющей стали марки AISI 316
для воздуховода	  1900х2000</t>
  </si>
  <si>
    <t xml:space="preserve">     Решетка наружная из нержавеющей стали марки AISI 316
для воздуховода	 2000х1600</t>
  </si>
  <si>
    <t>ТЦ_19.3.00.00_77_7728668928_10.01.2024_02</t>
  </si>
  <si>
    <t xml:space="preserve">     Заслонка регулирующая ZRK 250 (нерж.) Нестандарт</t>
  </si>
  <si>
    <t xml:space="preserve">     Клапан обратный CVK-450-KR</t>
  </si>
  <si>
    <t xml:space="preserve">     Стакан монтажный неутепленный GMK-450-KR</t>
  </si>
  <si>
    <t>ТЦ_19.3.00.00_78_7814801080_09.01.2024_02</t>
  </si>
  <si>
    <t>Заслонка воздушная из нержавеющей стали AISI 316 толщиной 
1.5мм (титан), АЗД 190.000-400х150</t>
  </si>
  <si>
    <t>ТЦ_19.3.01.01_78_7814801080_09.01.2024_02</t>
  </si>
  <si>
    <t>Дроссель клапан из нержавеющей стали AISI 316 толщиной 1.5мм 
(титан), ДK 250</t>
  </si>
  <si>
    <t>ТЦ_19.3.01.02_78_7814801080_25.03.2024_02</t>
  </si>
  <si>
    <t>Воздушная заслонка для прямоугольных каналов из нержавеющей стали марки AISI 316 АЗД 1...</t>
  </si>
  <si>
    <t xml:space="preserve">     Воздушная заслонка для прямоугольных каналов из нержавеющей стали марки AISI 316 АЗД 133.020-01  д. 250 мм</t>
  </si>
  <si>
    <t xml:space="preserve">     Воздушная заслонка для прямоугольных каналов из нержавеющей стали марки AISI 316 АЗД 192.000-01 250х400мм</t>
  </si>
  <si>
    <t>ТЦ_19.3.01.06_78_7802598606_18.04.2024_02</t>
  </si>
  <si>
    <t>Приточный стеновой клапан в сборе  КИВ-125</t>
  </si>
  <si>
    <t>Приточный стеновой клапан в сборе КИВ-125</t>
  </si>
  <si>
    <t>ТЦ_19.3.01.09_78_7720040225_29.12.2023_02</t>
  </si>
  <si>
    <t>Противопожарный обратный клапан, EI 120   ПРОК-...</t>
  </si>
  <si>
    <t xml:space="preserve">     Противопожарный обратный клапан, EI 120   ПРОК-1-К-800х800-0</t>
  </si>
  <si>
    <t xml:space="preserve">     Противопожарный обратный клапан, EI 120   ПРОК-2-К-1250х1250-0</t>
  </si>
  <si>
    <t>ТЦ_20.1.02.08_71_7130507443_13.05.2024_02</t>
  </si>
  <si>
    <t>Разъемное соед-е (американка) 1/2"ВР х 1/2"НР</t>
  </si>
  <si>
    <t>ТЦ_20.1.02.08_77_7722753969_13.05.2024_02</t>
  </si>
  <si>
    <t>Ниппель ...</t>
  </si>
  <si>
    <t xml:space="preserve">     Ниппель латунь G1"1/4НР</t>
  </si>
  <si>
    <t xml:space="preserve">     Ниппель латунь G1"НР</t>
  </si>
  <si>
    <t xml:space="preserve">     Ниппель переход. 2" х 1"1/2НР</t>
  </si>
  <si>
    <t>ТЦ_20.1.02.08_77_7724452117_13.05.2024_02</t>
  </si>
  <si>
    <t xml:space="preserve">     Ниппель латунь G2"НР</t>
  </si>
  <si>
    <t xml:space="preserve">     Ниппель переход. 1"1/4 х 1/2"НР</t>
  </si>
  <si>
    <t xml:space="preserve">     Ниппель переход. 2" х 1/2"НР</t>
  </si>
  <si>
    <t xml:space="preserve">     Тройник резьбовой латунь 1"1/4ВР</t>
  </si>
  <si>
    <t xml:space="preserve">     Тройник резьбовой латунь 2"ВР</t>
  </si>
  <si>
    <t>ТЦ_20.1.02.08_77_7729108750_13.05.2024_02</t>
  </si>
  <si>
    <t>Разъемное соед-е (американка) 1"ВР х 1"НР</t>
  </si>
  <si>
    <t>ТЦ_20.1.02.08_78_7802348846_13.05.2024_02</t>
  </si>
  <si>
    <t>Ниппель латунь G1/2"НР</t>
  </si>
  <si>
    <t>ТЦ_20.1.02.08_78_7804064663_13.05.2024_02</t>
  </si>
  <si>
    <t>Разъемное соед-е (американка) 1"1/2ВР х 1"1/2НР</t>
  </si>
  <si>
    <t>ТЦ_20.1.02.08_78_7804526950_13.05.2024_02</t>
  </si>
  <si>
    <t>Разъемное соед-е (американка ) 3/4"ВР х 3/4"НР</t>
  </si>
  <si>
    <t>ТЦ_20.1.02.08_78_7811740792_13.05.2024_02</t>
  </si>
  <si>
    <t>Разъемное соед-е (американка) 1"1/4ВР х 1"1/4НР</t>
  </si>
  <si>
    <t>ТЦ_20.2.02.02_78_7814801080_09.01.2024_02</t>
  </si>
  <si>
    <t>Заглушка нержавеющей стали AISI 316 толщиной 1.5мм (титан) Ø2...</t>
  </si>
  <si>
    <t xml:space="preserve">     Заглушка нержавеющей стали AISI 316 толщиной 1.5мм (титан) Ø200</t>
  </si>
  <si>
    <t xml:space="preserve">     Заглушка нержавеющей стали AISI 316 толщиной 1.5мм (титан) Ø250</t>
  </si>
  <si>
    <t>ТЦ_20.2.06.05_77_7706564354_28.03.2024_02</t>
  </si>
  <si>
    <t>Кронштейн 415х450 для монтажа кондиционеров</t>
  </si>
  <si>
    <t>ТЦ_20.2.12.03_77_7702680818_03.05.2024_02</t>
  </si>
  <si>
    <t>Труба ПВХ гофрированная д. 16 мм</t>
  </si>
  <si>
    <t xml:space="preserve">     Труба ПВХ гофрированная д. 16 мм</t>
  </si>
  <si>
    <t xml:space="preserve">          Труба ПВХ гофрированная д. 16 мм</t>
  </si>
  <si>
    <t>ТЦ_20.2.12.03_77_7702680818_03.05.2024_02_5.1</t>
  </si>
  <si>
    <t>ТЦ_20.2.12.03_78_7802348846_03.05.2024_02</t>
  </si>
  <si>
    <t>ТЦ_21.1.01.00_77_0276132981_18.04.2024_02</t>
  </si>
  <si>
    <t>Кабель парной скрутки  Мастерплан F/UTP 4 Cat 6 НГ(A)-LS 4х2х0,51</t>
  </si>
  <si>
    <t xml:space="preserve">     Кабель парной скрутки  Мастерплан F/UTP 4 Cat 6 НГ(A)-LS 4х2х0,51</t>
  </si>
  <si>
    <t xml:space="preserve">          Кабель парной скрутки  Мастерплан F/UTP 4 Cat 6 НГ(A)-LS 4х2х0,51</t>
  </si>
  <si>
    <t>ТЦ_21.1.01.00_77_7728668928_18.04.2024_02</t>
  </si>
  <si>
    <t>ТЦ_21.1.01.00_77_7728668928_18.04.2024_02_4.1</t>
  </si>
  <si>
    <t>ТЦ_21.1.06.05_77_7702680818_03.05.2024_02</t>
  </si>
  <si>
    <t>Провод одножильный с медной гибкой жилой  ИнСил-ПуГВнг(А)-LS ХЛ 1х4,0  з-ж...</t>
  </si>
  <si>
    <t xml:space="preserve">     Провод одножильный с медной гибкой жилой  ИнСил-ПуГВнг(А)-LS ХЛ 1х4,0  з-ж</t>
  </si>
  <si>
    <t xml:space="preserve">     Провод одножильный с медной гибкой жилой  ИнСил-ПуГВнг(А)-LS ХЛ 1х4,0  з-ж // прим.</t>
  </si>
  <si>
    <t>ТЦ_21.1.06.05_77_7704844420_03.05.2024_02</t>
  </si>
  <si>
    <t>Провод одножильный с медной гибкой жилой...</t>
  </si>
  <si>
    <t xml:space="preserve">     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</si>
  <si>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ТЦ_21.1.06.05_77_7704844420_03.05.2024_02_11.3</t>
  </si>
  <si>
    <t>Провод одножильный с медной гибкой жилой  ИнСил-ПуГВнг(А)-LS ХЛ 1х4,0  з-ж</t>
  </si>
  <si>
    <t>ТЦ_21.1.06.05_78_7810216924_03.05.2024_02</t>
  </si>
  <si>
    <t xml:space="preserve">          Провод одножильный с медной гибкой жилой  ИнСил-ПуГВнг(А)-LS ХЛ 1х4,0  з-ж</t>
  </si>
  <si>
    <t>ТЦ_21.1.06.09_77_0276132981_18.04.2024_02</t>
  </si>
  <si>
    <t xml:space="preserve">     Инсил-КуПе-ОЭнг(А)- FRLS  
2х2х0,5</t>
  </si>
  <si>
    <t xml:space="preserve">     Кабель силовой с изоляцией из полимерных композиций, с медными жилами, на напряжение 0,66 кВ  ИнСил-ВВнг(А)-FRLS 3х1,5</t>
  </si>
  <si>
    <t xml:space="preserve">     Кабель силовой с изоляцией из полимерных композиций, с медными жилами, на напряжение 0,66 кВ  ИнСил-ВВнг(А)-FRLS 3х4,0</t>
  </si>
  <si>
    <t xml:space="preserve">     Кабель силовой с изоляцией из полимерных композиций, с медными жилами, на напряжение 0,66 кВ  ИнСил-ВВнг(А)-FRLS 4х1,5</t>
  </si>
  <si>
    <t xml:space="preserve">     Кабель силовой с изоляцией из полимерных композиций, с медными жилами, на напряжение 0,66 кВ  ИнСил-ВВнг(А)-FRLS 5х1,5</t>
  </si>
  <si>
    <t xml:space="preserve">     Кабель силовой с изоляцией из полимерных композиций, с медными жилами, на напряжение 0,66 кВ  ИнСил-ВВнг(А)-FRLS 5х2,5</t>
  </si>
  <si>
    <t xml:space="preserve">     Кабель силовой с изоляцией из полимерных композиций, с медными жилами, на напряжение 0,66 кВ  ИнСил-ВВнг(А)-FRLS 5х4,0</t>
  </si>
  <si>
    <t xml:space="preserve">     Кабель силовой с изоляцией из полимерных композиций, с медными жилами, на напряжение 0,66 кВ  ИнСил-ВВнг(А)-FRLS 7х1,5</t>
  </si>
  <si>
    <t xml:space="preserve">     Кабель силовой с изоляцией из полимерных композиций, с медными жилами, на напряжение 0,66 кВ  ИнСил-ВВЭнг(А)-FRLS 2х1,0</t>
  </si>
  <si>
    <t xml:space="preserve">     Кабель силовой с изоляцией из полимерных композиций, с медными жилами, на напряжение 0,66 кВ  ИнСил-ВВЭнг(А)-FRLS 3х1,0</t>
  </si>
  <si>
    <t xml:space="preserve">     Кабель силовой с изоляцией из полимерных композиций, с медными жилами, на напряжение 0,66 кВ  ИнСил-ВВЭнг(А)-FRLS 4х1,0</t>
  </si>
  <si>
    <t xml:space="preserve">     Кабель силовой с изоляцией из полимерных композиций, с медными жилами, на напряжение 0,66 кВ  ИнСил-ВВЭнг(А)-FRLS 6х1,0</t>
  </si>
  <si>
    <t xml:space="preserve">     Мастерлан U/UTP 2 Cat 5E нг(А)-LS
2х2х0,51</t>
  </si>
  <si>
    <t>ТЦ_21.1.06.09_77_0276132981_18.04.2024_02_2.1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</si>
  <si>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</si>
  <si>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</t>
  </si>
  <si>
    <t>Кабель силовой с изоляцией из полимерных композиций, с медными жилами, на напряжение 0,66 кВ  ИнСил-ВВЭнг(А)-FRLS 3х1,0</t>
  </si>
  <si>
    <t>ТЦ_22.2.02.11_77_7702680818_03.05.2024_02</t>
  </si>
  <si>
    <t>Саморез с дюбелем 4х30 мм</t>
  </si>
  <si>
    <t xml:space="preserve">     Саморез с дюбелем 4х30 мм</t>
  </si>
  <si>
    <t xml:space="preserve">          Саморез с дюбелем 4х30 мм</t>
  </si>
  <si>
    <t>ТЦ_22.2.02.11_77_7702680818_03.05.2024_02_7.1</t>
  </si>
  <si>
    <t>ТЦ_22.2.02.11_77_7704844420_03.05.2024_02</t>
  </si>
  <si>
    <t>ТЦ_23.1.02.08_77_7736192449_06.06.2024_02</t>
  </si>
  <si>
    <t>Переход концентрический приварной Ду65 - Ду50мм</t>
  </si>
  <si>
    <t>ТЦ_23.1.03.00_50_5029237192_08.05.2024_02</t>
  </si>
  <si>
    <t>Опора неподвижная хомутовая для трубопров. Ду ...</t>
  </si>
  <si>
    <t xml:space="preserve">     Опора неподвижная хомутовая для трубопров. Ду 32    ТС-659.00.00-01 серия 5.903-13 вып. 7-95</t>
  </si>
  <si>
    <t xml:space="preserve">     Опора неподвижная хомутовая для трубопров. Ду 40    ТС-659.00.00-02 серия 5.903-13 вып. 7-95</t>
  </si>
  <si>
    <t xml:space="preserve">     Опора неподвижная хомутовая для трубопров. Ду 65    ТС-659.00.00-04 серия 5.903-13 вып. 7-95</t>
  </si>
  <si>
    <t>ТЦ_23.1.03.00_78_7806521643_13.05.2024_02</t>
  </si>
  <si>
    <t xml:space="preserve">     Автоматический комбинированный балансировочный клапан -
стабилизатор расхода AQT-R c измерительными DN25</t>
  </si>
  <si>
    <t xml:space="preserve">     Автоматический комбинированный балансировочный клапан -
стабилизатор расхода; фланцевый DN65  AQF-R</t>
  </si>
  <si>
    <t xml:space="preserve">     ТС-659.00.00-06
серия 5.903-13 вып. 7-95</t>
  </si>
  <si>
    <t>ТЦ_23.2.02.00_50_5032269927_15.05.2024_02</t>
  </si>
  <si>
    <t>Трубопроводы медные	 Ø9,53 мм</t>
  </si>
  <si>
    <t>ТЦ_23.2.02.00_66_6686038380_15.05.2024_02</t>
  </si>
  <si>
    <t>Трубопроводы медные	  Ø19 мм</t>
  </si>
  <si>
    <t>ТЦ_23.2.02.00_66_6686056870_15.05.2024_02</t>
  </si>
  <si>
    <t>Трубопроводы медные	  Ø34,9 мм</t>
  </si>
  <si>
    <t>ТЦ_23.2.02.00_77_7706564354_28.03.2024_02</t>
  </si>
  <si>
    <t>Трубопроводы медные	 ...</t>
  </si>
  <si>
    <t xml:space="preserve">     Трубопроводы медные	  Ø12,7мм</t>
  </si>
  <si>
    <t xml:space="preserve">     Трубопроводы медные	 Ø6,35 мм</t>
  </si>
  <si>
    <t>ТЦ_23.2.02.00_77_7713576745_15.05.2024_02</t>
  </si>
  <si>
    <t>Трубопроводы медные	  Ø15,88мм</t>
  </si>
  <si>
    <t>ТЦ_23.3.06.00_77_7736192449_06.06.2024_02</t>
  </si>
  <si>
    <t>Трубы стальные водогазопроводные  ∅ 40х3,5</t>
  </si>
  <si>
    <t>ТЦ_23.3.06.00_77_7736192449_25.04.2024_02</t>
  </si>
  <si>
    <t>Труба стальная водогазопроводная д. 20 мм</t>
  </si>
  <si>
    <t xml:space="preserve">     Труба стальная водогазопроводная д. 20 мм</t>
  </si>
  <si>
    <t>ТЦ_23.3.06.00_77_7736192449_25.04.2024_02_8.2</t>
  </si>
  <si>
    <t>ТЦ_23.3.06.00_77_9718107500_13.05.2024_02</t>
  </si>
  <si>
    <t>Трубы стальные водогазопроводные  ∅ 32х3,5</t>
  </si>
  <si>
    <t>ТЦ_23.3.06.00_78_7810216924_25.04.2024_02</t>
  </si>
  <si>
    <t>ТЦ_23.3.06.00_78_7816256360_13.05.2024_02</t>
  </si>
  <si>
    <t>Трубы стальные ...</t>
  </si>
  <si>
    <t xml:space="preserve">     Трубы стальные водогазопроводные  ∅ 15х2,8</t>
  </si>
  <si>
    <t xml:space="preserve">     Трубы стальные водогазопроводные  ∅ 25х3,2</t>
  </si>
  <si>
    <t xml:space="preserve">     Трубы стальные водогазопроводные  ∅ 50х3,5мм</t>
  </si>
  <si>
    <t xml:space="preserve">     Трубы стальные электросварные       ∅ 159х4,5</t>
  </si>
  <si>
    <t xml:space="preserve">     Трубы стальные электросварные       ∅ 89х3,5мм</t>
  </si>
  <si>
    <t>ТЦ_23.3.06.00_78_7816657139_13.05.2024_02</t>
  </si>
  <si>
    <t>Трубы стальные электросварные       ∅ 133х4,5</t>
  </si>
  <si>
    <t>ТЦ_23.3.06.00_78_7825690220_13.05.2024_02</t>
  </si>
  <si>
    <t>Трубы стальные электросварные       ∅ 76х3,5мм</t>
  </si>
  <si>
    <t>ТЦ_23.3.06.01_77_7736192449_19.03.2024_02</t>
  </si>
  <si>
    <t>Труба стальная водогазопроводная оцинкованная легкая  диам....</t>
  </si>
  <si>
    <t xml:space="preserve">     Труба стальная водогазопроводная оцинкованная легкая  диам.15 мм.</t>
  </si>
  <si>
    <t xml:space="preserve">     Труба стальная водогазопроводная оцинкованная легкая  диам.20 мм.</t>
  </si>
  <si>
    <t>ТЦ_23.3.06.01_78_7825690220_13.05.2024_02</t>
  </si>
  <si>
    <t>Труба стальная водогазопроводная оцинкованная легкая  диам.15 мм.</t>
  </si>
  <si>
    <t>ТЦ_23.3.06.05_77_5003123289_13.05.2024_02</t>
  </si>
  <si>
    <t>Трубы стальные электросварные прямошовные Ø  100мм</t>
  </si>
  <si>
    <t>ТЦ_23.3.06.05_77_7736192449_19.03.2024_02</t>
  </si>
  <si>
    <t>Труба стальная водогазопроводная обыкновенная  диам.50 мм.</t>
  </si>
  <si>
    <t>ТЦ_23.3.06.05_77_7736192449_20.03.2024_02</t>
  </si>
  <si>
    <t>ТЦ_23.3.06.05_78_7810216924_19.03.2024_02</t>
  </si>
  <si>
    <t>Труба стальная водогазопроводная обыкновенная  диам.20 мм.</t>
  </si>
  <si>
    <t>ТЦ_23.3.06.05_78_7810216924_20.03.2024_02</t>
  </si>
  <si>
    <t>Труба стальная водогазопроводная обыкновенная  диам....</t>
  </si>
  <si>
    <t xml:space="preserve">     Труба стальная водогазопроводная обыкновенная  диам.32 мм.</t>
  </si>
  <si>
    <t xml:space="preserve">          Труба стальная водогазопроводная обыкновенная  диам.32 мм.</t>
  </si>
  <si>
    <t xml:space="preserve">     Труба стальная водогазопроводная обыкновенная  диам.40 мм.</t>
  </si>
  <si>
    <t>ТЦ_23.3.06.05_78_7811596683_08.05.2024_02</t>
  </si>
  <si>
    <t>ТЦ_23.3.06.05_78_7825690220_13.05.2024_02</t>
  </si>
  <si>
    <t>Труба стальная водогазопроводная обыкновенная	  Ø2...</t>
  </si>
  <si>
    <t xml:space="preserve">     Труба стальная водогазопроводная обыкновенная	  Ø20</t>
  </si>
  <si>
    <t xml:space="preserve">     Труба стальная водогазопроводная обыкновенная	  Ø25</t>
  </si>
  <si>
    <t>ТЦ_23.3.09.00_50_5003123289_19.03.2024_02</t>
  </si>
  <si>
    <t>Трубы стальные электросварные прямошовные Ø89х3,5 (DN 80)</t>
  </si>
  <si>
    <t>ТЦ_23.3.09.00_50_7825690220_08.05.2024_02</t>
  </si>
  <si>
    <t>Трубы стальные электросварные прямошовные Ø76х3,5 (DN 65)</t>
  </si>
  <si>
    <t>ТЦ_23.3.09.00_50_7825690220_13.05.2024_02</t>
  </si>
  <si>
    <t>Трубы стальные электросварные прямошовные Ø  80мм</t>
  </si>
  <si>
    <t>ТЦ_23.8.00.00_18_1840013705_13.05.2024_02</t>
  </si>
  <si>
    <t>Переход концентрический приварной Ду150 - Ду125мм</t>
  </si>
  <si>
    <t>ТЦ_23.8.00.00_50_5040140003_13.05.2024_02</t>
  </si>
  <si>
    <t>Тройник резьбовой переход. латунь 1"ВРх1/2"ВР х1"ВР</t>
  </si>
  <si>
    <t>ТЦ_23.8.00.00_72_0723000958_13.05.2024_02</t>
  </si>
  <si>
    <t>Тройник приварной Ду50</t>
  </si>
  <si>
    <t>ТЦ_23.8.00.00_77_7715777616_13.05.2024_02</t>
  </si>
  <si>
    <t>Крутоизогнутый отвод стальной 90° Ду...</t>
  </si>
  <si>
    <t xml:space="preserve">     Крутоизогнутый отвод стальной 90° Ду25мм</t>
  </si>
  <si>
    <t xml:space="preserve">     Крутоизогнутый отвод стальной 90° Ду80мм</t>
  </si>
  <si>
    <t>ТЦ_23.8.00.00_77_7722753969_13.05.2024_02</t>
  </si>
  <si>
    <t xml:space="preserve">     Тройник резьбовой латунь 1/2"ВР</t>
  </si>
  <si>
    <t xml:space="preserve">     Угольник резьбовой латунь 1/2"ВР</t>
  </si>
  <si>
    <t xml:space="preserve">     Угольник резьбовой латунь 1/2"ВР-НР</t>
  </si>
  <si>
    <t>ТЦ_23.8.00.00_77_7723896078_13.05.2024_02</t>
  </si>
  <si>
    <t>Переход концентрический приварной Ду65 - Ду40мм</t>
  </si>
  <si>
    <t>ТЦ_23.8.00.00_77_7724452117_06.06.2024_02</t>
  </si>
  <si>
    <t>Крутоизогнутый отвод стальной 90° Ду15мм</t>
  </si>
  <si>
    <t>ТЦ_23.8.00.00_77_7736192449_06.06.2024_02</t>
  </si>
  <si>
    <t>Крутоизогнутый отвод стальной 90° Ду40мм</t>
  </si>
  <si>
    <t>ТЦ_23.8.00.00_77_7736192449_13.05.2024_02</t>
  </si>
  <si>
    <t>Переход концентрический приварной Ду...</t>
  </si>
  <si>
    <t xml:space="preserve">     Переход концентрический приварной Ду32 - Ду20мм</t>
  </si>
  <si>
    <t xml:space="preserve">     Переход концентрический приварной Ду50 - Ду32мм</t>
  </si>
  <si>
    <t xml:space="preserve">     Переход концентрический приварной Ду50 - Ду40мм</t>
  </si>
  <si>
    <t xml:space="preserve">     Переход концентрический приварной Ду80 - Ду40мм</t>
  </si>
  <si>
    <t>ТЦ_23.8.00.00_78_7805611661_13.05.2024_02</t>
  </si>
  <si>
    <t>Переход концентрический приварной Ду32 - Ду15</t>
  </si>
  <si>
    <t>ТЦ_23.8.00.00_78_7805769955_13.05.2024_02</t>
  </si>
  <si>
    <t xml:space="preserve">     Крутоизогнутый отвод стальной 90° Ду125мм</t>
  </si>
  <si>
    <t xml:space="preserve">     Крутоизогнутый отвод стальной 90° Ду32мм</t>
  </si>
  <si>
    <t xml:space="preserve">     Крутоизогнутый отвод стальной 90° Ду50мм</t>
  </si>
  <si>
    <t xml:space="preserve">     Переход концентрический приварной Ду125 - Ду80мм</t>
  </si>
  <si>
    <t xml:space="preserve">     Переход концентрический приварной Ду65 - Ду32мм</t>
  </si>
  <si>
    <t xml:space="preserve">     Переход концентрический приварной Ду80 - Ду50мм</t>
  </si>
  <si>
    <t>ТЦ_23.8.00.00_78_7806535798_13.05.2024_02</t>
  </si>
  <si>
    <t>Тройник приварной Ду32</t>
  </si>
  <si>
    <t>ТЦ_23.8.00.00_78_7842210883_06.06.2024_02</t>
  </si>
  <si>
    <t>Тройник резьбовой латунь 1" ВР</t>
  </si>
  <si>
    <t>ТЦ_23.8.03.02_77_7720298746_25.04.2024_02</t>
  </si>
  <si>
    <t>Держатель оцинкованный,односторонний для труб д. 16 мм</t>
  </si>
  <si>
    <t>ТЦ_23.8.03.02_78_7810216924_25.04.2024_02</t>
  </si>
  <si>
    <t xml:space="preserve">     Держатель оцинкованный,односторонний для труб д. 16 мм</t>
  </si>
  <si>
    <t xml:space="preserve">          Держатель оцинкованный,односторонний для труб д. 16 мм</t>
  </si>
  <si>
    <t>ТЦ_23.8.03.02_78_7810216924_25.04.2024_02_6.3</t>
  </si>
  <si>
    <t>ТЦ_23.8.03.04_77_7722753969_13.05.2024_02</t>
  </si>
  <si>
    <t>Муфта переход. латунь 2" х 1"1/2ВР-НР</t>
  </si>
  <si>
    <t>ТЦ_23.8.03.07_39_3904017250_13.05.2024_02</t>
  </si>
  <si>
    <t>Резьба приварная наружная Ду20 - G3/4"НР</t>
  </si>
  <si>
    <t>ТЦ_23.8.03.07_77_7724452117_13.05.2024_02</t>
  </si>
  <si>
    <t>Резьба приварная наружная Ду...</t>
  </si>
  <si>
    <t xml:space="preserve">     Резьба приварная наружная Ду25 - G1"НР</t>
  </si>
  <si>
    <t xml:space="preserve">     Резьба приварная наружная Ду32 - G1"1/4НР</t>
  </si>
  <si>
    <t xml:space="preserve">     Резьба приварная наружная Ду40 - G1"1/2НР</t>
  </si>
  <si>
    <t>ТЦ_23.8.03.07_77_7729445917_13.05.2024_02</t>
  </si>
  <si>
    <t>Резьба приварная наружная Ду15 - G1/2"НР</t>
  </si>
  <si>
    <t>ТЦ_23.8.03.07_77_7730041771_13.05.2024_02</t>
  </si>
  <si>
    <t>Резьба приварная наружная Ду50 - G2"НР</t>
  </si>
  <si>
    <t>ТЦ_23.8.03.11_77_7724452117_06.06.2024_02</t>
  </si>
  <si>
    <t>Фланец воротниковый Ду40, PN16</t>
  </si>
  <si>
    <t>ТЦ_23.8.03.11_77_7724452117_13.05.2024_02</t>
  </si>
  <si>
    <t>Фланец воротниковый Ду32, PN16</t>
  </si>
  <si>
    <t>ТЦ_23.8.03.11_77_7724930155_13.05.2024_02</t>
  </si>
  <si>
    <t>Фланец резьбовой Ду40х1"1/2ВР, PN10</t>
  </si>
  <si>
    <t>ТЦ_23.8.03.11_77_7730041771_13.05.2024_02</t>
  </si>
  <si>
    <t>Фланец воротниковый Ду150, PN16</t>
  </si>
  <si>
    <t>ТЦ_23.8.03.11_78_7805706257_13.05.2024_02</t>
  </si>
  <si>
    <t>Фланец воротниковый Ду50, PN16</t>
  </si>
  <si>
    <t>ТЦ_23.8.03.11_78_7816560539_13.05.2024_02</t>
  </si>
  <si>
    <t>Фланец воротниковый Ду...</t>
  </si>
  <si>
    <t xml:space="preserve">     Фланец воротниковый Ду125, PN16</t>
  </si>
  <si>
    <t xml:space="preserve">     Фланец воротниковый Ду80, PN16</t>
  </si>
  <si>
    <t>ТЦ_23.8.03.11_78_7816657139_13.05.2024_02</t>
  </si>
  <si>
    <t>Фланец воротниковый Ду20, PN16</t>
  </si>
  <si>
    <t>ТЦ_23.8.04.06_78_7814801080_15.05.2024_02</t>
  </si>
  <si>
    <t>Воздуховод из нержавеющей стали марки AISI316, толщиной δ=1,0	  500х600</t>
  </si>
  <si>
    <t>ТЦ_24.1.02.01_47_4703163221_13.05.2024_02</t>
  </si>
  <si>
    <t>Хомут стальной с гайкой М8, обрезиненный для трубы Ду50     2S ( 53-61мм.)</t>
  </si>
  <si>
    <t>ТЦ_24.1.02.01_77_7734368513_13.05.2024_02</t>
  </si>
  <si>
    <t>Хомут стальной с гайкой М10, обрезиненный для трубы Ду1...</t>
  </si>
  <si>
    <t xml:space="preserve">     Хомут стальной с гайкой М10, обрезиненный для трубы Ду125    2S (128-137мм.)</t>
  </si>
  <si>
    <t xml:space="preserve">     Хомут стальной с гайкой М10, обрезиненный для трубы Ду150   2S (154-162мм.)</t>
  </si>
  <si>
    <t>ТЦ_24.1.02.01_78_781424708110_13.05.2024_02</t>
  </si>
  <si>
    <t>Хомут стальной с гайкой М10, обрезиненный для трубы Ду80     2S (88-95мм.)</t>
  </si>
  <si>
    <t>ТЦ_24.1.02.01_78_7816721183_13.05.2024_02</t>
  </si>
  <si>
    <t>Хомут стальной с гайкой М8, обрезиненный для трубы Ду...</t>
  </si>
  <si>
    <t xml:space="preserve">     Хомут стальной с гайкой М8, обрезиненный для трубы Ду25     2S (31-37мм.)</t>
  </si>
  <si>
    <t xml:space="preserve">     Хомут стальной с гайкой М8, обрезиненный для трубы Ду32     2S (31-37мм.)</t>
  </si>
  <si>
    <t>ТЦ_24.3.02.00_77_7720605468_08.05.2024_02</t>
  </si>
  <si>
    <t>Труба полипропиленовая армированная алюминием
Ø...</t>
  </si>
  <si>
    <t xml:space="preserve">     Труба полипропиленовая армированная алюминием
Ø25х4,2 (DN 20)     VALTEC PPR-ALUX PN25</t>
  </si>
  <si>
    <t xml:space="preserve">     Труба полипропиленовая армированная алюминием
Ø50х8,3 (DN 20)     VALTEC PPR-ALUX PN25</t>
  </si>
  <si>
    <t>ТЦ_24.3.02.00_77_9724054102_19.03.2024_02</t>
  </si>
  <si>
    <t xml:space="preserve">     Труба полипропиленовая армированная алюминием
Ø32х5,4 (DN 20)     VALTEC PPR-ALUX PN25</t>
  </si>
  <si>
    <t xml:space="preserve">     Труба полипропиленовая армированная алюминием
Ø40х6,7 (DN 25)     VALTEC PPR-ALUX PN25</t>
  </si>
  <si>
    <t xml:space="preserve">     Труба полипропиленовая армированная алюминием
Ø63х10,5 (DN 40)     VALTEC PPR-ALUX PN25</t>
  </si>
  <si>
    <t xml:space="preserve">     Труба полипропиленовая армированная алюминием
Ø76х12,5 (DN 50)     VALTEC PPR-ALUX PN25</t>
  </si>
  <si>
    <t>ТЦ_24.3.02.00_77_9724054102_28.12.2023_02</t>
  </si>
  <si>
    <t>Труба полипропиленовая армированная алюминием
Ø32х5,4 (DN 20)     VALTEC PPR-ALUX PN25</t>
  </si>
  <si>
    <t>ТЦ_24.3.02.00_77_9725035180_28.03.2024_02</t>
  </si>
  <si>
    <t>Труба полипропиленовая PP-R, 16х1,8 мм</t>
  </si>
  <si>
    <t>ТЦ_24.3.05.18_77_7722753969_19.04.2024_02</t>
  </si>
  <si>
    <t>ТЦ_24.3.05.20_72_0723000958_06.06.2024_02</t>
  </si>
  <si>
    <t>Разъемное соед-е (американка) 2"ВР х 2"НР</t>
  </si>
  <si>
    <t>ТЦ_59.1.19.01_78_7814801080_09.01.2024_02</t>
  </si>
  <si>
    <t>Воздуховод из нержавеющей стали AISI 316 толщиной 1.5мм 
(титан) ...</t>
  </si>
  <si>
    <t xml:space="preserve">     Воздуховод из нержавеющей стали AISI 316 толщиной 1.5мм 
(титан) 600Х350</t>
  </si>
  <si>
    <t xml:space="preserve">     Воздуховод из нержавеющей стали AISI 316 толщиной 1.5мм 
(титан) Ø200</t>
  </si>
  <si>
    <t xml:space="preserve">     Воздуховод из нержавеющей стали AISI 316 толщиной 1.5мм 
(титан) Ø250</t>
  </si>
  <si>
    <t xml:space="preserve">     Воздуховод из нержавеющей стали AISI 316 толщиной 1.5мм 
(титан) Ø315</t>
  </si>
  <si>
    <t xml:space="preserve">     Воздуховод из нержавеющей стали AISI 316 толщиной 1.5мм 
(титан) Ø400</t>
  </si>
  <si>
    <t xml:space="preserve">     Воздуховод из нержавеющей стали AISI 316 толщиной 1.5мм 
(титан) Ø500</t>
  </si>
  <si>
    <t>ТЦ_59.1.19.01_78_7814801080_12.03.2024_02</t>
  </si>
  <si>
    <t>Воздуховод из нержавеющей стали AISI 316 толщиной 1.5мм 
(титан) Ø...</t>
  </si>
  <si>
    <t xml:space="preserve">     Воздуховод из нержавеющей стали AISI 316 толщиной 1.5мм 
(титан) Ø315 (0.99 м2/м)</t>
  </si>
  <si>
    <t xml:space="preserve">     Воздуховод из нержавеющей стали AISI 316 толщиной 1.5мм 
(титан) Ø500 (1.57 м2)</t>
  </si>
  <si>
    <t>ТЦ_59.1.19.02_77_772335825995_31.01.2024_02</t>
  </si>
  <si>
    <t>Защитная решетка Ø2...</t>
  </si>
  <si>
    <t xml:space="preserve">     Защитная решетка Ø200 из нержавеющей стали AISI 316 толщиной 1.5 мм (титан)</t>
  </si>
  <si>
    <t xml:space="preserve">     Защитная решетка Ø250 из нержавеющей стали AISI 316 толщиной 1.5 мм (титан)</t>
  </si>
  <si>
    <t xml:space="preserve">          Защитная решетка Ø250 из нержавеющей стали AISI 316 толщиной 1.5 мм (титан)</t>
  </si>
  <si>
    <t>ТЦ_59.1.19.03_77_7728668928_09.01.2024_02</t>
  </si>
  <si>
    <t xml:space="preserve">     Клапан обратный  КОК 250</t>
  </si>
  <si>
    <t xml:space="preserve">     Регулирующая заслонка ZRK 200</t>
  </si>
  <si>
    <t>ТЦ_61.2.04.02_77_9715258759_05.06.2024_02</t>
  </si>
  <si>
    <t>Датчик скорости потока воздуха VAVT</t>
  </si>
  <si>
    <t>ТЦ_63.4.00.00_77_7736192449_05.06.2024_02</t>
  </si>
  <si>
    <t>Бобышка для датчика температуры G 1/2" ВН, L=55мм</t>
  </si>
  <si>
    <t>ТЦ_63.4.00.00_78_7810471628_05.06.2024_02</t>
  </si>
  <si>
    <t>Бобышка для термометра G 1/2", L=30мм  БП-БТ-30-G½</t>
  </si>
  <si>
    <t>ТЦ_63.4.01.00_77_7736192449_13.05.2024_02</t>
  </si>
  <si>
    <t>Манометр серия 10, 0-10bar, D100,Т150°C    ТМ510Р 0-1,0MPa G½.1,5   ЗАО "РОСМА"</t>
  </si>
  <si>
    <t>ТЦ_63.4.01.00_78_7802860356_24.01.2024_02</t>
  </si>
  <si>
    <t xml:space="preserve">     Бобышка приварная   № 2 БП-БТ-30-G½</t>
  </si>
  <si>
    <t xml:space="preserve">     Термоманометр  ТМТБ-41Р.2(0-120°С)(0-1,6МПа) G1/2. 2,5</t>
  </si>
  <si>
    <t>ТЦ_64.0.00.00_77_7707812514_09.04.2024_02</t>
  </si>
  <si>
    <t>Решетка вентиляционная  А...</t>
  </si>
  <si>
    <t xml:space="preserve">     Решетка вентиляционная  АЛР-К 300х100</t>
  </si>
  <si>
    <t xml:space="preserve">     Решетка вентиляционная  АМР-К 600х300</t>
  </si>
  <si>
    <t xml:space="preserve">     Решетка вентиляционная  АМР-К 700х300</t>
  </si>
  <si>
    <t>ТЦ_64.0.00.00_77_7714365507_09.04.2024_02</t>
  </si>
  <si>
    <t>Решетка вентиляционная  АЛР-К 400х250</t>
  </si>
  <si>
    <t>ТЦ_64.0.00.00_77_9715258759_31.01.2024_02</t>
  </si>
  <si>
    <t>Монтажный стакан  SM-8-(I)-У1</t>
  </si>
  <si>
    <t>ТЦ_64.1.03.00_61_6168030944_18.04.2024_02</t>
  </si>
  <si>
    <t>Дренажный поддон  ДП-К-1305</t>
  </si>
  <si>
    <t xml:space="preserve">     Дренажный поддон  ДП-К-1305</t>
  </si>
  <si>
    <t xml:space="preserve">          Дренажный поддон  ДП-К-1305</t>
  </si>
  <si>
    <t>ТЦ_64.2.03.00_78_7806523680_16.04.2024_02</t>
  </si>
  <si>
    <t xml:space="preserve">     Блок ротации для серверных помещений SBR02</t>
  </si>
  <si>
    <t xml:space="preserve">     Контроллер SBR02</t>
  </si>
  <si>
    <t>ТЦ_64.2.03.01_77_7706564354_16.04.2024_02</t>
  </si>
  <si>
    <t>Нагреватель дренажа 500мм  ND-500</t>
  </si>
  <si>
    <t>ТЦ_64.2.03.01_77_7806498088_27.03.2024_02</t>
  </si>
  <si>
    <t>Модуль автоматического регулирования  CCM-33-0.0</t>
  </si>
  <si>
    <t>Итого "Материалы"</t>
  </si>
  <si>
    <t xml:space="preserve">                       Оборудование</t>
  </si>
  <si>
    <t>КП Корф</t>
  </si>
  <si>
    <t>Вентилятор канальный, резерв для ...</t>
  </si>
  <si>
    <t xml:space="preserve">     Вентилятор канальный, резерв для В3 // WNK 200/1 - резерв</t>
  </si>
  <si>
    <t xml:space="preserve">     Вентилятор канальный, резерв для П3  // Вентилятор МЕД (UTR) 40-20 (N) W1.22-0,37х30 - резерв</t>
  </si>
  <si>
    <t>ТЦ_03.1.00.00_77_9715258759_30.01.2024_02</t>
  </si>
  <si>
    <t>Решетка наружная из ерж. стали AISI 316 толщиной 1.5мм (титан)  АРН ...</t>
  </si>
  <si>
    <t xml:space="preserve">     Решетка наружная из ерж. стали AISI 316 толщиной 1.5мм (титан)  АРН 380х1000</t>
  </si>
  <si>
    <t xml:space="preserve">     Решетка наружная из ерж. стали AISI 316 толщиной 1.5мм (титан)  АРН 700х1000</t>
  </si>
  <si>
    <t>ТЦ_03.1.00.00_78_7825400027_17.01.2024_02</t>
  </si>
  <si>
    <t>Решетка вентиляционная А...</t>
  </si>
  <si>
    <t xml:space="preserve">     Решетка вентиляционная АВР-К 600х400</t>
  </si>
  <si>
    <t xml:space="preserve">     Решетка вентиляционная АЛР-К 300х200</t>
  </si>
  <si>
    <t xml:space="preserve">     Решетка вентиляционная АЛР-К 500х300</t>
  </si>
  <si>
    <t xml:space="preserve">     Решетка вентиляционная АЛР-К 500х400</t>
  </si>
  <si>
    <t xml:space="preserve">     Решетка вентиляционная АЛР-К 600х300</t>
  </si>
  <si>
    <t>ТЦ_03.1.00.00_97_9705030040_30.01.2024_02</t>
  </si>
  <si>
    <t>Решетка вентиляционная АЛР-К 200х200</t>
  </si>
  <si>
    <t>ТЦ_05.1.07.02_78_7806591111_11.01.2024_02</t>
  </si>
  <si>
    <t>Система Д...</t>
  </si>
  <si>
    <t xml:space="preserve">     Система ДВ1     в т. ч. КИПиА</t>
  </si>
  <si>
    <t xml:space="preserve">     Система ДП1     в т. ч. КИПиА</t>
  </si>
  <si>
    <t xml:space="preserve">     Система ДП2     в т. ч. КИПиА</t>
  </si>
  <si>
    <t xml:space="preserve">     Клапан обратный межфланцевый Ду 32, PN16,T200°C  V275H-032-С50</t>
  </si>
  <si>
    <t xml:space="preserve">     Клапан обратный межфланцевый Ду 50, PN16,T200°C  V275H-050-С50</t>
  </si>
  <si>
    <t xml:space="preserve">     Клапан обратный межфланцевый Ду 80, PN16,T200°C  V275H-080-С50</t>
  </si>
  <si>
    <t xml:space="preserve">     Кран линейный регул.фланцевый Ду80, PN16, T120°C   FH01A136751</t>
  </si>
  <si>
    <t>ТЦ_18.5.06.00_77_7716844657_12.01.2024_02</t>
  </si>
  <si>
    <t>Электрический конвектор мощностью 500Вт KVCH-E05E-17</t>
  </si>
  <si>
    <t>ТЦ_18.5.06.00_77_7722753969_05.06.2024_02</t>
  </si>
  <si>
    <t>Электрический конвектор мощностью 1500 Вт   ЭВУБ-1,5</t>
  </si>
  <si>
    <t>ТЦ_18.5.06.00_77_7722753969_28.12.2023_02</t>
  </si>
  <si>
    <t>Электрический конвектор мощностью 1500Вт   ЭВУБ-1,5  (резерв-1 шт.)</t>
  </si>
  <si>
    <t>ТЦ_18.5.06.00_78_7814801080_26.02.2024_02</t>
  </si>
  <si>
    <t>Воздуховод из оцинкованной стали δ=1,0 Ø1000</t>
  </si>
  <si>
    <t>ТЦ_19.1.04.02_77_9715258759_30.01.2024_02</t>
  </si>
  <si>
    <t>Дефлектор статодинамический  VDD-8-8-У1 (0,93/750)</t>
  </si>
  <si>
    <t>ТЦ_19.2.00.00_77_7721764855_24.04.2024_02</t>
  </si>
  <si>
    <t>Решетка наружная CG 100</t>
  </si>
  <si>
    <t>ТЦ_19.3.01.00_77_7720040225_14.05.2024_02</t>
  </si>
  <si>
    <t>Клапан сброса избыточного давления  КИД-700х1000-К-3-УХЛ2</t>
  </si>
  <si>
    <t>ТЦ_19.3.01.02_78_7806591111_24.05.2024_02</t>
  </si>
  <si>
    <t>Воздушная заслонка для круглых каналов  ZRК ...</t>
  </si>
  <si>
    <t xml:space="preserve">     Воздушная заслонка для круглых каналов  ZRК 125</t>
  </si>
  <si>
    <t xml:space="preserve">     Воздушная заслонка для круглых каналов  ZRК 200</t>
  </si>
  <si>
    <t xml:space="preserve">     Воздушная заслонка для круглых каналов  ZRК 250</t>
  </si>
  <si>
    <t>ТЦ_19.3.01.02_78_7814801080_15.05.2024_02</t>
  </si>
  <si>
    <t>Воздушная заслонка для круглых каналов из нержавеющей стали
марки AISI 316  АЗД 1...</t>
  </si>
  <si>
    <t xml:space="preserve">     Воздушная заслонка для круглых каналов из нержавеющей стали
марки AISI 316  АЗД 133.000-03 Р400Р с.5.904-13</t>
  </si>
  <si>
    <t xml:space="preserve">     Воздушная заслонка для круглых каналов из нержавеющей стали
марки AISI 316  АЗД 192.000-05 Р600х600Р с.5.904-49</t>
  </si>
  <si>
    <t xml:space="preserve">     Приточный стеновой клапан в сборе  КИВ-125</t>
  </si>
  <si>
    <t>ТЦ_19.4.02.00_78_7806591111_24.05.2024_02</t>
  </si>
  <si>
    <t>Шумоглушитель для круглых каналов  SGK ...</t>
  </si>
  <si>
    <t xml:space="preserve">     Шумоглушитель для круглых каналов  SGK 125/9</t>
  </si>
  <si>
    <t xml:space="preserve">     Шумоглушитель для круглых каналов  SGK 200/9</t>
  </si>
  <si>
    <t>Решетка наружная из ерж. стали AISI 316 толщиной 1.5 мм (титан)  Ø2...</t>
  </si>
  <si>
    <t xml:space="preserve">     Решетка наружная из ерж. стали AISI 316 толщиной 1.5 мм (титан)  Ø200</t>
  </si>
  <si>
    <t xml:space="preserve">     Решетка наружная из ерж. стали AISI 316 толщиной 1.5 мм (титан)  Ø250</t>
  </si>
  <si>
    <t>ТЦ_61.2.04.02_77_9715258759_30.01.2024_02</t>
  </si>
  <si>
    <t>ТЦ_61.2.04.02_77_9715258759_31.01.2024_02</t>
  </si>
  <si>
    <t xml:space="preserve">     Датчик скорости потока воздуха VAVT</t>
  </si>
  <si>
    <t>ТЦ_62.1.00.00_77_9715258759_30.01.2024_02</t>
  </si>
  <si>
    <t>Контрольно-пусковой шкаф  SHUV-VDD-1x...</t>
  </si>
  <si>
    <t xml:space="preserve">     Контрольно-пусковой шкаф  SHUV-VDD-1x1,5/380-CH- IP65-УХЛ3</t>
  </si>
  <si>
    <t xml:space="preserve">     Контрольно-пусковой шкаф  SHUV-VDD-1x4,0/380-CH- IP54-УХЛ3</t>
  </si>
  <si>
    <t>ТЦ_62.1.00.00_78_7806591111_30.01.2024_02</t>
  </si>
  <si>
    <t>Клапан противопожарный   OKL-2-60-...</t>
  </si>
  <si>
    <t xml:space="preserve">     Клапан противопожарный   OKL-2-60-300х200-О- S-220-Т-N</t>
  </si>
  <si>
    <t xml:space="preserve">     Клапан противопожарный   OKL-2-60-300х400-О- S-220-Т-N</t>
  </si>
  <si>
    <t xml:space="preserve">     Клапан противопожарный   OKL-2-60-400х300-О- S-220-Т-N</t>
  </si>
  <si>
    <t xml:space="preserve">     Клапан противопожарный   OKL-2-60-500х400-О- S-220-Т-N</t>
  </si>
  <si>
    <t>Шкаф автоматики CHU с преобразователем RS485/Ethernet Modbus</t>
  </si>
  <si>
    <t>ТЦ_62.1.02.12_77_7728668928_11.01.2024_02</t>
  </si>
  <si>
    <t>Шкаф коммутации ШК-СРВ (CHU с преобразователем RS485/ Enthernet Modbus)</t>
  </si>
  <si>
    <t xml:space="preserve">     Шкаф коммутации ШК-СРВ (CHU с преобразователем RS485/ Enthernet Modbus)</t>
  </si>
  <si>
    <t xml:space="preserve">          Шкаф коммутации ШК-СРВ (CHU с преобразователем RS485/ Enthernet Modbus)</t>
  </si>
  <si>
    <t>ТЦ_62.1.02.12_77_7728668928_11.01.2024_02_1.1</t>
  </si>
  <si>
    <t>ТЦ_62.1.02.12_77_7728668928_18.04.2024_02</t>
  </si>
  <si>
    <t>ТЦ_62.1.02.14_77_7728668928_10.01.2024_02</t>
  </si>
  <si>
    <t>Щит управления вентилятором CHU-V2,2 S/N Нестандарт</t>
  </si>
  <si>
    <t>ТЦ_62.1.02.14_77_9715258759_05.06.2024_02</t>
  </si>
  <si>
    <t>Контрольно-пусковой шкаф SHUV-VDD-1x0,75/380-CH-IP65-УХЛ3</t>
  </si>
  <si>
    <t>ТЦ_62.1.02.14_77_9715258759_31.01.2024_02</t>
  </si>
  <si>
    <t>Контрольно-пусковой шкаф ...</t>
  </si>
  <si>
    <t xml:space="preserve">     Контрольно-пусковой шкаф  SHUV-VDD-1x1,5/380-CH-IP65-
УХЛ3</t>
  </si>
  <si>
    <t xml:space="preserve">     Контрольно-пусковой шкаф SHUV-VDD-1x0,75/380-CH-IP65-УХЛ3</t>
  </si>
  <si>
    <t>ТЦ_62.1.02.14_78_7802899970_13.05.2024_02</t>
  </si>
  <si>
    <t>Шкаф автоматизации ТШУA-1-1...</t>
  </si>
  <si>
    <t xml:space="preserve">     Шкаф автоматизации ТШУA-1-11-20.20-2-IP54 (ЩМП) в комплекте</t>
  </si>
  <si>
    <t xml:space="preserve">     Шкаф автоматизации ТШУA-1-1-30-2-IP54 (ЩМП) в комплекте</t>
  </si>
  <si>
    <t>ТЦ_62.1.02.14_78_7802899970_18.07.2024_02</t>
  </si>
  <si>
    <t>Шкаф автоматизации ТШУ-1-1-20-2-IP54 (ЩМП) в комплекте</t>
  </si>
  <si>
    <t>ТЦ_63.3.01.01__77_7722753969_28.12.2023_02</t>
  </si>
  <si>
    <t>Электрический конвектор мощностью 1500Вт   ЭВУБ-1,5</t>
  </si>
  <si>
    <t>ТЦ_63.3.01.01_54_7415026200_10.01.2024_02</t>
  </si>
  <si>
    <t>Электр...</t>
  </si>
  <si>
    <t xml:space="preserve">     Электр. конвектор ЭВУБ-1,0</t>
  </si>
  <si>
    <t xml:space="preserve">     Электрический конвектор мощностью 1000 Вт   ЭВУБ-1,0</t>
  </si>
  <si>
    <t>ТЦ_63.3.01.01_74_7415009571_17.01.2024_02</t>
  </si>
  <si>
    <t>Электрический конвектор мощностью 1...</t>
  </si>
  <si>
    <t xml:space="preserve">     Электрический конвектор мощностью 1000Вт   ЭВУБ-1,0  (резерв-1 шт.)</t>
  </si>
  <si>
    <t xml:space="preserve">     Электрический конвектор мощностью 1500Вт   ЭВУБ-1,5  (резерв-1 шт.)</t>
  </si>
  <si>
    <t>ТЦ_63.3.01.01_74_7415026200_10.01.2024_02</t>
  </si>
  <si>
    <t>Электрический конвектор мощностью ...</t>
  </si>
  <si>
    <t xml:space="preserve">     Электрический конвектор мощностью 1000 Вт   ЭВУБ-1,0 ( в т.ч. резерв-1 шт.)</t>
  </si>
  <si>
    <t xml:space="preserve">     Электрический конвектор мощностью 2000 Вт   ЭВУБ-2,0</t>
  </si>
  <si>
    <t>ТЦ_63.3.01.01_77_7720597721_07.05.2024_02</t>
  </si>
  <si>
    <t>Электр. конвектор ЭКСП2-3,0/220</t>
  </si>
  <si>
    <t>ТЦ_63.3.01.01_77_7722753969_10.01.2024_02</t>
  </si>
  <si>
    <t>Электрический конвектор мощностью 1500 Вт   ЭВУБ-1,5 ( в т.ч. резерв-1 шт.)</t>
  </si>
  <si>
    <t>ТЦ_63.3.01.01_77_7722753969_28.12.2023_02</t>
  </si>
  <si>
    <t xml:space="preserve">     Электрический конвектор мощностью 1500 Вт   ЭВУБ-1,5</t>
  </si>
  <si>
    <t xml:space="preserve">     Электрический конвектор мощностью 1500 Вт   ЭВУБ-1,5 ( в т.ч. резерв-1 шт.)</t>
  </si>
  <si>
    <t xml:space="preserve">     Электрический конвектор мощностью 1500 Вт   ЭВУБ-1,5 ( резерв-1 шт.)</t>
  </si>
  <si>
    <t xml:space="preserve">     Электрический конвектор мощностью 2000 Вт   ЭВУБ-2,0 ( в т.ч. резерв- 1 шт.)</t>
  </si>
  <si>
    <t xml:space="preserve">     Электрический конвектор мощностью 2000Вт   ЭВУБ-2,0</t>
  </si>
  <si>
    <t>ТЦ_63.3.01.01_77_7733669490_28.12.2023_02</t>
  </si>
  <si>
    <t>Электр. конвектор ЭВУБ-...</t>
  </si>
  <si>
    <t xml:space="preserve">     Электр. конвектор ЭВУБ-1,5</t>
  </si>
  <si>
    <t xml:space="preserve">     Электр. конвектор ЭВУБ-2,0</t>
  </si>
  <si>
    <t>ТЦ_63.3.01.01_78_7814801080_26.02.2024_02</t>
  </si>
  <si>
    <t>Электрический конвектор мощностью 2000 Вт   ЭВУБ-2,0</t>
  </si>
  <si>
    <t>ТЦ_63.4.05.00_77_7734682230_05.06.2024_02</t>
  </si>
  <si>
    <t>Термометр погружной тип БТ 0-120°С, L=64 мм...</t>
  </si>
  <si>
    <t xml:space="preserve">     Термометр погружной тип БТ 0-120°С, L=64 мм</t>
  </si>
  <si>
    <t xml:space="preserve">     Термометр погружной тип БТ 0-120°С, L=64 мм   БТ-41.211(0–120) G½. 64.1,5</t>
  </si>
  <si>
    <t>ТЦ_64.0.00.00_77_7728668928_09.01.2024_02</t>
  </si>
  <si>
    <t xml:space="preserve">     Приточная установка П1П1* в комплекте с КИПиА</t>
  </si>
  <si>
    <t xml:space="preserve">     Установка В1/В1*  в комплекте с КИПиА</t>
  </si>
  <si>
    <t>ТЦ_64.0.00.00_77_7728668928_22.02.2024_02</t>
  </si>
  <si>
    <t xml:space="preserve">     Вентилятор WNK 125/1</t>
  </si>
  <si>
    <t xml:space="preserve">     Приточно-вытяжная вентиляция П1В1 в комплекте с КИПиА</t>
  </si>
  <si>
    <t xml:space="preserve">     Установка В3  в комплекте с КИПиА</t>
  </si>
  <si>
    <t xml:space="preserve">     Установка П2В2  в комплекте с КИПиА</t>
  </si>
  <si>
    <t>ТЦ_64.0.00.00_77_7728668928_22.04.2024_02</t>
  </si>
  <si>
    <t>ТЦ_64.0.00.00_77_7728668928_24.04.2024_02</t>
  </si>
  <si>
    <t xml:space="preserve">     Вытяжная установка В1/В1* в комплекте с КИПиА</t>
  </si>
  <si>
    <t xml:space="preserve">     Вытяжная установка В2  в комплекте с КИПиА</t>
  </si>
  <si>
    <t xml:space="preserve">     Приточная установка П1 в комплекте с КИПиА</t>
  </si>
  <si>
    <t xml:space="preserve">     Приточная установка П1В1 в комплекте с КИПиА</t>
  </si>
  <si>
    <t xml:space="preserve">     Дефлектор статодинамический VDD-8-8-У1 (0,93/750)</t>
  </si>
  <si>
    <t>ТЦ_64.1.00.00_77_7728668928_24.04.2024_02</t>
  </si>
  <si>
    <t>Вентилятор WNK 125/1 (резерв, хранится отдельно)</t>
  </si>
  <si>
    <t>ТЦ_64.1.03.00_77_7728668928_10.01.2024_02</t>
  </si>
  <si>
    <t>Вентилятор крышный KDV 45А-0,75х15-KR</t>
  </si>
  <si>
    <t>ТЦ_64.1.04.00_77_7707812514_04.03.2024_02</t>
  </si>
  <si>
    <t>Вытяжной вентилятор бытовой Diverso 160</t>
  </si>
  <si>
    <t>ТЦ_64.1.04.00_77_7707812514_05.06.2024_02</t>
  </si>
  <si>
    <t>ТЦ_64.1.04.00_78_781140946294_04.03.2024_02</t>
  </si>
  <si>
    <t>Вытяжной вентилятор бытовой Diverso 80</t>
  </si>
  <si>
    <t>ТЦ_64.2.00.00_77_7713463710_18.04.2024_02</t>
  </si>
  <si>
    <t xml:space="preserve">     Внутренний настенный блок MDSAG-12HRN1 MDV</t>
  </si>
  <si>
    <t xml:space="preserve">     Наружный блок MDOAG-12HN1 MDV</t>
  </si>
  <si>
    <t>ТЦ_64.2.03.00_77_7714973921_16.04.2024_02</t>
  </si>
  <si>
    <t>Декоративная панель SCP13A3</t>
  </si>
  <si>
    <t>ТЦ_64.2.03.00_77_7743250099_17.05.2024_02</t>
  </si>
  <si>
    <t>Внутренний ка...</t>
  </si>
  <si>
    <t xml:space="preserve">     Внутренний канальный блок MDHA-192HWN1. Наружный блок с низкотемпературным комплектом MDOV-192HN1</t>
  </si>
  <si>
    <t xml:space="preserve">     Внутренний кассетный блок MDCF-36HRN1 . Наружный блок с низкотемпературным комплектом MDOU-36HN1-L</t>
  </si>
  <si>
    <t>ТЦ_64.2.03.00_78_7805305135_16.04.2024_02</t>
  </si>
  <si>
    <t>Сплит-система  с внутренним и наружным блоком  SAC18C3-A/ SAU18U3-A-WS30</t>
  </si>
  <si>
    <t>ТЦ_64.2.03.01_77_7714973921_02.05.2024_02</t>
  </si>
  <si>
    <t>ТЦ_64.2.03.01_77_9721102502_27.03.2024_02</t>
  </si>
  <si>
    <t>Сплит-система  с внутренним и наружным блоком MDCA-18HRN1/ MDOU-18HN1</t>
  </si>
  <si>
    <t>ТЦ_64.4.01.03_78_7806591111_30.01.2024_02</t>
  </si>
  <si>
    <t xml:space="preserve">     Вытяжная вентиляция В3 в комплекте с КИПиА</t>
  </si>
  <si>
    <t xml:space="preserve">     Приточная вентиляция П-3 в комплекте с КИПиА</t>
  </si>
  <si>
    <t xml:space="preserve">     Приточно-вытяжная  вентиляция ПВ-2 в комплекте и КИПиА</t>
  </si>
  <si>
    <t xml:space="preserve">     Приточно-вытяжная вентиляция ПВ-1 в комплекте и КИПиА</t>
  </si>
  <si>
    <t>ТЦ_64.4.03.00_77_7728668928_28.03.2024_02</t>
  </si>
  <si>
    <t xml:space="preserve">     Вытяжная вентиляция В1.1, В1.2  в комплекте с КИПиА</t>
  </si>
  <si>
    <t xml:space="preserve">     Вытяжная вентиляция В2 в комплекте с КИПиА</t>
  </si>
  <si>
    <t xml:space="preserve">     Вытяжная вентиляция ДВ1 в комплекте с КИПиА</t>
  </si>
  <si>
    <t xml:space="preserve">     Противодымная вентиляция. ДП1  в комплекте с КИПиА</t>
  </si>
  <si>
    <t>ТЦ_64.4.03.01_77_7728668928_28.03.2024_02</t>
  </si>
  <si>
    <t>Приточн...</t>
  </si>
  <si>
    <t xml:space="preserve">     Приточная вентиляция П2 в комплекте с КИПиА</t>
  </si>
  <si>
    <t xml:space="preserve">     Приточно-вытяжная  вентиляция П1.1  в комплекте с КИПиА</t>
  </si>
  <si>
    <t xml:space="preserve">     Приточно-вытяжная  вентиляция П1.2  в комплекте с КИПиА</t>
  </si>
  <si>
    <t xml:space="preserve">     Приточно-вытяжная вентиляция ПВ-1 в комплекте с КИПиА</t>
  </si>
  <si>
    <t>ТЦ_64.4.03.03_78_7806591111_11.01.2024_02</t>
  </si>
  <si>
    <t>Вытяжн...</t>
  </si>
  <si>
    <t xml:space="preserve">     Вытяжная установка В2 канального типа  WNK 100/1 [Подвесная]       в т. ч. КИПиА</t>
  </si>
  <si>
    <t xml:space="preserve">     Вытяжная установка В6 канального типа  WNK 160/1 [Подвесная]       в т. ч. КИПиА</t>
  </si>
  <si>
    <t xml:space="preserve">     Вытяжная установка В7 канального типа  WNK 200/1 [Подвесная]       в т. ч. КИПиА</t>
  </si>
  <si>
    <t xml:space="preserve">     Вытяжные установки  В4.1, В4.2 ANR6 L/B1/V1.0.P56.R-4x15/P1/K1 [Напольная]       в т. ч. КИПиА</t>
  </si>
  <si>
    <t xml:space="preserve">     Вытяжные установки  В5.1, В5.2 KW 94/63-6D       в т. ч. КИПиА</t>
  </si>
  <si>
    <t xml:space="preserve">     Вытяжные установки В1.1, В1.2 канального типа  WNK 160/1 [Подвесная]       в т. ч. КИПиА</t>
  </si>
  <si>
    <t>ТЦ_64.4.03.03_78_9701238544_24.05.2024_02</t>
  </si>
  <si>
    <t>Вытяжные установки В8.1÷ В8.4]    FN080–ADF.6N.V7P2      в т. ч. КИПиА</t>
  </si>
  <si>
    <t>ТЦ_64.4.03.04_78_7806591111_11.01.2024_02</t>
  </si>
  <si>
    <t>П...</t>
  </si>
  <si>
    <t xml:space="preserve">     ПМЕД (UTR) 50-30 (N) W1.28- 1.1x30.R + МЕД (UTR) 50-30 (N)
W1.25-0.55x30.R [Напольная]
 в т. ч. КИПиА</t>
  </si>
  <si>
    <t xml:space="preserve">     Приточная установка П1.1, П1.2  в сборе. МЕД (UTR) 50-30 (N) A.2.25-
0.55x30M.R [Напольная]
  в т. ч. КИПиА</t>
  </si>
  <si>
    <t xml:space="preserve">     Приточная установка П4 канального типа WNK 100/1 [Подвесная]    в т. ч. КИПиА</t>
  </si>
  <si>
    <t xml:space="preserve">     Приточно-вытяжная установка ПВ2 канального типа в сборе WNK 200/1 + WNK 200/1[Подвесная] в т.ч. КИПиА</t>
  </si>
  <si>
    <t xml:space="preserve">     Приточные установки П2.1, П2.2 
МЕД-7N   (ANR7L/K1U/P1/A1.2.P63.R- 5,5x15/P1|N    в т. ч. КИПиА</t>
  </si>
  <si>
    <t xml:space="preserve">     Приточные установки П3.1, П3.2.     МЕД (UTR) 90-50 (N) A.3.35-
3x30M.R [Напольная]
    в т. ч. КИПиА</t>
  </si>
  <si>
    <t>ТЦ_64.5.03.00_78_7806112986_28.12.2023_02</t>
  </si>
  <si>
    <t>Тепловентилятор с водяным нагревом N=19,9 кВт, G3/4”  ...</t>
  </si>
  <si>
    <t xml:space="preserve">     Тепловентилятор с водяным нагревом N=19,9 кВт, G3/4”   КЭВ-42M4W1</t>
  </si>
  <si>
    <t xml:space="preserve">     Тепловентилятор с водяным нагревом N=19,9 кВт, G3/4”  КЭВ-42M4W1</t>
  </si>
  <si>
    <t>ТЦ_65.1.04.03_50_5029209822_05.06.2024_02</t>
  </si>
  <si>
    <t>Счетчик холодной воды ВСХН-25, PN16,Т=50°C, (0,07...7 м3/час)  R110-025-320-B54</t>
  </si>
  <si>
    <t>ТЦ_68.1.00.00_50_5017050538_13.05.2024_02</t>
  </si>
  <si>
    <t>Насос циркуляционный NMT MAX ...</t>
  </si>
  <si>
    <t xml:space="preserve">     Насос циркуляционный NMT MAX 32/120 F220, 1х220V, 0,38кВт,
PN6/9   ( резерв-1 шт.)</t>
  </si>
  <si>
    <t xml:space="preserve">     Насос циркуляционный NMT MAX 40/120-F220, 1х220V, 0,48кВт,
PN6/10   ( резерв-1 шт.)</t>
  </si>
  <si>
    <t>ТЦ_68.1.00.00_77_7733310743_06.06.2024_02</t>
  </si>
  <si>
    <t>Насос циркуляционный NMT MAX 40/100-F220, 1х220V, 0,38кВт, PN6/10   ( резерв-1 шт.)</t>
  </si>
  <si>
    <t>ТЦ_69.1.00.00_50_5017050538_13.05.2024_02</t>
  </si>
  <si>
    <t>Привод клапана TSL-1600-25-1R-230-IP67,  230B</t>
  </si>
  <si>
    <t xml:space="preserve">     Привод клапана TSL-1600-25-1R-230-IP67,  230B</t>
  </si>
  <si>
    <t>ТЦ_69.1.03.00_78_7802899970_06.06.2024_02</t>
  </si>
  <si>
    <t>Двухходовой клапан TRV-40-20-101R, Ду40, PN16, Kvs=20</t>
  </si>
  <si>
    <t>ТЦ_69.2.00.00_77_7728668928_22.04.2024_02</t>
  </si>
  <si>
    <t>Регулирующая заслонка ZR ...</t>
  </si>
  <si>
    <t xml:space="preserve">     Регулирующая заслонка ZR 125</t>
  </si>
  <si>
    <t xml:space="preserve">     Регулирующая заслонка ZR 200</t>
  </si>
  <si>
    <t>ТЦ_69.2.00.00_77_7728668928_24.04.2024_02</t>
  </si>
  <si>
    <t>Регулирующая заслонка ZR 160</t>
  </si>
  <si>
    <t>ТЦ_69.2.02.02_77_7720040225_14.05.2024_02</t>
  </si>
  <si>
    <t>Клапан воздушный утепленный КЕДР-С-300*600-1*LF230-S- V-К-УХЛ2-0</t>
  </si>
  <si>
    <t>ТЦ_69.2.02.02_77_7720040225_26.03.2024_02</t>
  </si>
  <si>
    <t>Клапан воздушный утепленный Гермик-С-300х600-К-1хLF230-
1-У3-0</t>
  </si>
  <si>
    <t>ТЦ_69.2.02.05_77_7720040225_14.05.2024_02</t>
  </si>
  <si>
    <t xml:space="preserve">     Клапан противопожарный нормально-закрытый  КПУ-1Н-З-К-1200*1000-2*ф- ЭМП220-ВН-КК-
РОН120-0-0-0-0</t>
  </si>
  <si>
    <t xml:space="preserve">     Клапан противопожарный нормально-закрытый  КПУ-1Н-З-К-700*700-1*ф- ЭМП220-ВН-КК-
РОН120-0-0- 0-0</t>
  </si>
  <si>
    <t xml:space="preserve">     Клапан противопожарный нормально-закрытый  КПУ-1Н-З-К-800*800-2*ф-
ЭМП220-ВН-КК-0-0-0-0-0</t>
  </si>
  <si>
    <t xml:space="preserve">     Клапан противопожарный нормально-открытый  КПУ-1Н-О-К-1000*500-2*ф-MV220-Т-СН-КК-0-0-0-0-0 (сталь AISI316)</t>
  </si>
  <si>
    <t xml:space="preserve">     Клапан противопожарный нормально-открытый  КПУ-1Н-О-К-800*600-2*ф-MV220-Т-СН-КК-0-0-0-0-0 (сталь AISI316)</t>
  </si>
  <si>
    <t xml:space="preserve">     Клапан противопожарный нормально-открытый  КПУ-1Н-О-К-800*800-2*ф-MV220-Т-СН-КК-0-0-0-0-0 (сталь AISI316)</t>
  </si>
  <si>
    <t xml:space="preserve">     Клапан противопожарный нормально-открытый  КПУ-1Н-О-Н-100-2*ф-MV220-Т- СН-КК-0-0-0-0</t>
  </si>
  <si>
    <t xml:space="preserve">     Клапан противопожарный нормально-открытый  КПУ-1Н-О-Н-125-2*ф-MV220-Т- СН-КК-0-0-0-0</t>
  </si>
  <si>
    <t xml:space="preserve">     Клапан противопожарный нормально-открытый  КПУ-1Н-О-Н-160-2*ф-MV220-Т- СН-КК-0-0-0-0</t>
  </si>
  <si>
    <t xml:space="preserve">     Клапан противопожарный нормально-открытый  КПУ-1Н-О-Н-200*200-2*ф-MV220-Т-СН-КК-0-0-0-0-0</t>
  </si>
  <si>
    <t xml:space="preserve">     Клапан противопожарный нормально-открытый  КПУ-1Н-О-Н-200-2*ф-MV220-Т- СН-КК-0-0-0-0</t>
  </si>
  <si>
    <t xml:space="preserve">     Клапан противопожарный нормально-открытый  КПУ-1Н-О-Н-250*250-2*ф-MV220-Т-СН-КК-0-0-0-0-0</t>
  </si>
  <si>
    <t xml:space="preserve">     Клапан противопожарный нормально-открытый  КПУ-1Н-О-Н-250-2*ф-MV220-Т- СН-КК-0-0-0-0</t>
  </si>
  <si>
    <t xml:space="preserve">     Клапан противопожарный нормально-открытый  КПУ-1Н-О-Н-315-2*ф-MV220-Т- СН-КК-0-0-0-0</t>
  </si>
  <si>
    <t xml:space="preserve">     Клапан противопожарный нормально-открытый  КПУ-1Н-О-Н-800*800-2*ф- MV220-Т-СН-КК-0-0-0-0-0</t>
  </si>
  <si>
    <t xml:space="preserve">     Противопожарный обратный клапан, EI 120 ПРОК-3-К-500х500-0</t>
  </si>
  <si>
    <t xml:space="preserve">     Противопожарный обратный клапан, EI 120 ПРОК-3-К-800х800-0</t>
  </si>
  <si>
    <t>ТЦ_69.2.02.05_77_7728668928_09.01.2024_02</t>
  </si>
  <si>
    <t>Клапан противопожарный   OKL-2K-60-...</t>
  </si>
  <si>
    <t xml:space="preserve">     Клапан противопожарный   OKL-2K-60-160-О-S-220-Т-N</t>
  </si>
  <si>
    <t xml:space="preserve">     Клапан противопожарный   OKL-2K-60-200-О- S-220-Т-N</t>
  </si>
  <si>
    <t>ТЦ_69.2.02.05_77_7728668928_22.04.2024_02</t>
  </si>
  <si>
    <t>Клапан противопожарный ...</t>
  </si>
  <si>
    <t xml:space="preserve">     Клапан противопожарный  OKL-2K-60-200-О- S-220-Т-N</t>
  </si>
  <si>
    <t xml:space="preserve">     Клапан противопожарный OKL-2K-60-125-О- S-220-Т-N</t>
  </si>
  <si>
    <t>ТЦ_69.2.02.05_77_7728668928_24.04.2024_02</t>
  </si>
  <si>
    <t>Клапан противопожарный OKL-2K-60-...</t>
  </si>
  <si>
    <t xml:space="preserve">     Клапан противопожарный OKL-2K-60-160-О- S-220-Т-N</t>
  </si>
  <si>
    <t xml:space="preserve">     Клапан противопожарный OKL-2K-60-315-О- S-220-Т-N</t>
  </si>
  <si>
    <t>ТЦ_69.2.02.05_78_7806591111_28.03.2024_02</t>
  </si>
  <si>
    <t>Клапан ...</t>
  </si>
  <si>
    <t xml:space="preserve">     Клапан дымовой OKL-2D-1000x500-M-220-N-K-G</t>
  </si>
  <si>
    <t xml:space="preserve">     Клапан противопожарный  OKL-2-60-500х800-O-S-220-T</t>
  </si>
  <si>
    <t xml:space="preserve">     Клапан противопожарный  OKL-2-60-800х500-O-S-220-T</t>
  </si>
  <si>
    <t xml:space="preserve">     Клапан противопожарный OKL-2-60-800х800-O-S-220-T</t>
  </si>
  <si>
    <t xml:space="preserve">     Клапан противопожарный OKL-2K-60-250-O-S-220-T-N</t>
  </si>
  <si>
    <t>ТЦ_69.2.02.05_78_7806591111_30.01.2024_02</t>
  </si>
  <si>
    <t>Клапан противопожарный   OKL-2-60-200х300-О- S-220-Т-N</t>
  </si>
  <si>
    <t>ТЦ_89.1.64.00_77_7806498088_27.03.2024_02</t>
  </si>
  <si>
    <t>ТЦ_89.1.64.00_78_7728668928_24.01.2024_02</t>
  </si>
  <si>
    <t>В1, В2, В3, В4, В5, В6, В7, В8, В9, В10, В11, В12 + пост(+Sав)_Sав_обогрев щита_RS485 (L=2000 м3/ч, Pc=370 Па)</t>
  </si>
  <si>
    <t>Вентилятор WNK 160/1</t>
  </si>
  <si>
    <t>ТЦ_89.1.64.00_78_7806498088_17.05.2024_02</t>
  </si>
  <si>
    <t>Согласователь работы кондиционеров   CCM-43-4.1 (RS485)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</si>
  <si>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</si>
  <si>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</si>
  <si>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Итого "Оборудование"</t>
  </si>
  <si>
    <t>Материалы</t>
  </si>
  <si>
    <t>Стоимость единицы в текущих ценах</t>
  </si>
  <si>
    <t>Общая стоимость в текущихх ценах</t>
  </si>
  <si>
    <t>индекс</t>
  </si>
  <si>
    <t xml:space="preserve">     Воздуховод из нержавеющей стали марки AISI316, толщиной δ=1,0
	  500х1000</t>
  </si>
  <si>
    <t>Стоимость единицы без НДС</t>
  </si>
  <si>
    <t>Общая стоимость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</si>
</sst>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00"/>
    <numFmt numFmtId="167" formatCode="0.000000"/>
    <numFmt numFmtId="168" formatCode="0.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9"/>
      <color theme="4" tint="-0.249977111117893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/>
    </xf>
    <xf numFmtId="49" fontId="2" fillId="0" borderId="6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vertical="top" wrapText="1"/>
    </xf>
    <xf numFmtId="0" fontId="7" fillId="0" borderId="9" xfId="0" applyNumberFormat="1" applyFont="1" applyFill="1" applyBorder="1" applyAlignment="1" applyProtection="1">
      <alignment vertical="top" wrapText="1"/>
    </xf>
    <xf numFmtId="0" fontId="5" fillId="0" borderId="6" xfId="0" applyNumberFormat="1" applyFont="1" applyFill="1" applyBorder="1" applyAlignment="1" applyProtection="1">
      <alignment vertical="top"/>
    </xf>
    <xf numFmtId="0" fontId="8" fillId="2" borderId="6" xfId="0" applyNumberFormat="1" applyFont="1" applyFill="1" applyBorder="1" applyAlignment="1" applyProtection="1">
      <alignment vertical="top" wrapText="1"/>
    </xf>
    <xf numFmtId="4" fontId="9" fillId="0" borderId="6" xfId="0" applyNumberFormat="1" applyFont="1" applyFill="1" applyBorder="1" applyAlignment="1" applyProtection="1">
      <alignment horizontal="center" vertical="top"/>
    </xf>
    <xf numFmtId="0" fontId="7" fillId="3" borderId="6" xfId="0" applyNumberFormat="1" applyFont="1" applyFill="1" applyBorder="1" applyAlignment="1" applyProtection="1">
      <alignment vertical="top" wrapText="1"/>
    </xf>
    <xf numFmtId="0" fontId="11" fillId="3" borderId="6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left" vertical="top" wrapText="1"/>
    </xf>
    <xf numFmtId="165" fontId="9" fillId="3" borderId="6" xfId="0" applyNumberFormat="1" applyFont="1" applyFill="1" applyBorder="1" applyAlignment="1" applyProtection="1">
      <alignment vertical="top"/>
    </xf>
    <xf numFmtId="2" fontId="9" fillId="3" borderId="6" xfId="0" applyNumberFormat="1" applyFont="1" applyFill="1" applyBorder="1" applyAlignment="1" applyProtection="1">
      <alignment horizontal="right" vertical="top" wrapText="1"/>
    </xf>
    <xf numFmtId="4" fontId="9" fillId="3" borderId="6" xfId="0" applyNumberFormat="1" applyFont="1" applyFill="1" applyBorder="1" applyAlignment="1" applyProtection="1">
      <alignment horizontal="center" vertical="top"/>
    </xf>
    <xf numFmtId="0" fontId="9" fillId="3" borderId="6" xfId="0" applyNumberFormat="1" applyFont="1" applyFill="1" applyBorder="1" applyAlignment="1" applyProtection="1">
      <alignment horizontal="center" vertical="top"/>
    </xf>
    <xf numFmtId="2" fontId="9" fillId="3" borderId="6" xfId="0" applyNumberFormat="1" applyFont="1" applyFill="1" applyBorder="1" applyAlignment="1" applyProtection="1">
      <alignment vertical="top"/>
    </xf>
    <xf numFmtId="166" fontId="9" fillId="3" borderId="6" xfId="0" applyNumberFormat="1" applyFont="1" applyFill="1" applyBorder="1" applyAlignment="1" applyProtection="1">
      <alignment vertical="top"/>
    </xf>
    <xf numFmtId="4" fontId="9" fillId="3" borderId="6" xfId="0" applyNumberFormat="1" applyFont="1" applyFill="1" applyBorder="1" applyAlignment="1" applyProtection="1">
      <alignment horizontal="right" vertical="top" wrapText="1"/>
    </xf>
    <xf numFmtId="167" fontId="9" fillId="3" borderId="6" xfId="0" applyNumberFormat="1" applyFont="1" applyFill="1" applyBorder="1" applyAlignment="1" applyProtection="1">
      <alignment vertical="top"/>
    </xf>
    <xf numFmtId="168" fontId="9" fillId="3" borderId="6" xfId="0" applyNumberFormat="1" applyFont="1" applyFill="1" applyBorder="1" applyAlignment="1" applyProtection="1">
      <alignment vertical="top"/>
    </xf>
    <xf numFmtId="169" fontId="9" fillId="3" borderId="6" xfId="0" applyNumberFormat="1" applyFont="1" applyFill="1" applyBorder="1" applyAlignment="1" applyProtection="1">
      <alignment vertical="top"/>
    </xf>
    <xf numFmtId="164" fontId="9" fillId="3" borderId="6" xfId="0" applyNumberFormat="1" applyFont="1" applyFill="1" applyBorder="1" applyAlignment="1" applyProtection="1">
      <alignment vertical="top"/>
    </xf>
    <xf numFmtId="1" fontId="9" fillId="3" borderId="6" xfId="0" applyNumberFormat="1" applyFont="1" applyFill="1" applyBorder="1" applyAlignment="1" applyProtection="1">
      <alignment vertical="top"/>
    </xf>
    <xf numFmtId="0" fontId="9" fillId="3" borderId="6" xfId="0" applyNumberFormat="1" applyFont="1" applyFill="1" applyBorder="1" applyAlignment="1" applyProtection="1">
      <alignment horizontal="right" vertical="top" wrapText="1"/>
    </xf>
    <xf numFmtId="0" fontId="10" fillId="3" borderId="6" xfId="0" applyNumberFormat="1" applyFont="1" applyFill="1" applyBorder="1" applyAlignment="1" applyProtection="1">
      <alignment horizontal="center" vertical="top" wrapText="1"/>
    </xf>
    <xf numFmtId="0" fontId="10" fillId="3" borderId="6" xfId="0" applyNumberFormat="1" applyFont="1" applyFill="1" applyBorder="1" applyAlignment="1" applyProtection="1">
      <alignment horizontal="left" vertical="top" wrapText="1"/>
    </xf>
    <xf numFmtId="1" fontId="10" fillId="3" borderId="6" xfId="0" applyNumberFormat="1" applyFont="1" applyFill="1" applyBorder="1" applyAlignment="1" applyProtection="1">
      <alignment vertical="top"/>
    </xf>
    <xf numFmtId="0" fontId="10" fillId="3" borderId="6" xfId="0" applyNumberFormat="1" applyFont="1" applyFill="1" applyBorder="1" applyAlignment="1" applyProtection="1">
      <alignment horizontal="right" vertical="top" wrapText="1"/>
    </xf>
    <xf numFmtId="4" fontId="10" fillId="3" borderId="6" xfId="0" applyNumberFormat="1" applyFont="1" applyFill="1" applyBorder="1" applyAlignment="1" applyProtection="1">
      <alignment horizontal="right" vertical="top" wrapText="1"/>
    </xf>
    <xf numFmtId="0" fontId="10" fillId="3" borderId="6" xfId="0" applyNumberFormat="1" applyFont="1" applyFill="1" applyBorder="1" applyAlignment="1" applyProtection="1">
      <alignment horizontal="center" vertical="top"/>
    </xf>
    <xf numFmtId="2" fontId="10" fillId="3" borderId="6" xfId="0" applyNumberFormat="1" applyFont="1" applyFill="1" applyBorder="1" applyAlignment="1" applyProtection="1">
      <alignment horizontal="right" vertical="top" wrapText="1"/>
    </xf>
    <xf numFmtId="2" fontId="10" fillId="3" borderId="6" xfId="0" applyNumberFormat="1" applyFont="1" applyFill="1" applyBorder="1" applyAlignment="1" applyProtection="1">
      <alignment vertical="top"/>
    </xf>
    <xf numFmtId="164" fontId="10" fillId="3" borderId="6" xfId="0" applyNumberFormat="1" applyFont="1" applyFill="1" applyBorder="1" applyAlignment="1" applyProtection="1">
      <alignment vertical="top"/>
    </xf>
    <xf numFmtId="169" fontId="10" fillId="3" borderId="6" xfId="0" applyNumberFormat="1" applyFont="1" applyFill="1" applyBorder="1" applyAlignment="1" applyProtection="1">
      <alignment vertical="top"/>
    </xf>
    <xf numFmtId="0" fontId="10" fillId="4" borderId="6" xfId="0" applyNumberFormat="1" applyFont="1" applyFill="1" applyBorder="1" applyAlignment="1" applyProtection="1">
      <alignment horizontal="center" vertical="top" wrapText="1"/>
    </xf>
    <xf numFmtId="0" fontId="10" fillId="4" borderId="6" xfId="0" applyNumberFormat="1" applyFont="1" applyFill="1" applyBorder="1" applyAlignment="1" applyProtection="1">
      <alignment horizontal="left" vertical="top" wrapText="1"/>
    </xf>
    <xf numFmtId="1" fontId="10" fillId="4" borderId="6" xfId="0" applyNumberFormat="1" applyFont="1" applyFill="1" applyBorder="1" applyAlignment="1" applyProtection="1">
      <alignment vertical="top"/>
    </xf>
    <xf numFmtId="0" fontId="10" fillId="4" borderId="6" xfId="0" applyNumberFormat="1" applyFont="1" applyFill="1" applyBorder="1" applyAlignment="1" applyProtection="1">
      <alignment horizontal="right" vertical="top" wrapText="1"/>
    </xf>
    <xf numFmtId="4" fontId="10" fillId="4" borderId="6" xfId="0" applyNumberFormat="1" applyFont="1" applyFill="1" applyBorder="1" applyAlignment="1" applyProtection="1">
      <alignment horizontal="right" vertical="top" wrapText="1"/>
    </xf>
    <xf numFmtId="4" fontId="9" fillId="4" borderId="6" xfId="0" applyNumberFormat="1" applyFont="1" applyFill="1" applyBorder="1" applyAlignment="1" applyProtection="1">
      <alignment horizontal="center" vertical="top"/>
    </xf>
    <xf numFmtId="0" fontId="10" fillId="4" borderId="6" xfId="0" applyNumberFormat="1" applyFont="1" applyFill="1" applyBorder="1" applyAlignment="1" applyProtection="1">
      <alignment horizontal="center" vertical="top"/>
    </xf>
    <xf numFmtId="0" fontId="9" fillId="4" borderId="6" xfId="0" applyNumberFormat="1" applyFont="1" applyFill="1" applyBorder="1" applyAlignment="1" applyProtection="1">
      <alignment horizontal="center" vertical="top" wrapText="1"/>
    </xf>
    <xf numFmtId="0" fontId="9" fillId="4" borderId="6" xfId="0" applyNumberFormat="1" applyFont="1" applyFill="1" applyBorder="1" applyAlignment="1" applyProtection="1">
      <alignment horizontal="left" vertical="top" wrapText="1"/>
    </xf>
    <xf numFmtId="1" fontId="9" fillId="4" borderId="6" xfId="0" applyNumberFormat="1" applyFont="1" applyFill="1" applyBorder="1" applyAlignment="1" applyProtection="1">
      <alignment vertical="top"/>
    </xf>
    <xf numFmtId="4" fontId="9" fillId="4" borderId="6" xfId="0" applyNumberFormat="1" applyFont="1" applyFill="1" applyBorder="1" applyAlignment="1" applyProtection="1">
      <alignment horizontal="right" vertical="top" wrapText="1"/>
    </xf>
    <xf numFmtId="0" fontId="9" fillId="4" borderId="6" xfId="0" applyNumberFormat="1" applyFont="1" applyFill="1" applyBorder="1" applyAlignment="1" applyProtection="1">
      <alignment horizontal="center" vertical="top"/>
    </xf>
    <xf numFmtId="2" fontId="9" fillId="4" borderId="6" xfId="0" applyNumberFormat="1" applyFont="1" applyFill="1" applyBorder="1" applyAlignment="1" applyProtection="1">
      <alignment horizontal="right" vertical="top" wrapText="1"/>
    </xf>
    <xf numFmtId="0" fontId="9" fillId="4" borderId="6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center" vertical="top"/>
    </xf>
    <xf numFmtId="0" fontId="9" fillId="5" borderId="6" xfId="0" applyNumberFormat="1" applyFont="1" applyFill="1" applyBorder="1" applyAlignment="1" applyProtection="1">
      <alignment horizontal="left" vertical="top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0" fillId="6" borderId="0" xfId="0" applyFill="1"/>
    <xf numFmtId="4" fontId="0" fillId="6" borderId="6" xfId="0" applyNumberFormat="1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 patternType="solid">
          <fgColor rgb="FFE2EFDA"/>
          <bgColor rgb="FF000000"/>
        </patternFill>
      </fill>
    </dxf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I1636"/>
  <sheetViews>
    <sheetView tabSelected="1" zoomScale="90" zoomScaleNormal="90" workbookViewId="0">
      <selection activeCell="AK327" sqref="AK327"/>
    </sheetView>
  </sheetViews>
  <sheetFormatPr defaultColWidth="9.140625" defaultRowHeight="11.25" customHeight="1" x14ac:dyDescent="0.2"/>
  <cols>
    <col min="1" max="1" width="19.85546875" style="1" customWidth="1"/>
    <col min="2" max="2" width="74.42578125" style="1" customWidth="1"/>
    <col min="3" max="3" width="10" style="1" customWidth="1"/>
    <col min="4" max="4" width="13.28515625" style="1" customWidth="1"/>
    <col min="5" max="6" width="19" style="1" hidden="1" customWidth="1"/>
    <col min="7" max="7" width="18.5703125" style="1" hidden="1" customWidth="1"/>
    <col min="8" max="8" width="19.5703125" style="1" hidden="1" customWidth="1"/>
    <col min="9" max="9" width="0" style="1" hidden="1" customWidth="1"/>
    <col min="10" max="11" width="19" style="1" customWidth="1"/>
    <col min="12" max="13" width="9.140625" style="1"/>
    <col min="14" max="26" width="194" style="2" hidden="1" customWidth="1"/>
    <col min="27" max="27" width="70.7109375" style="2" hidden="1" customWidth="1"/>
    <col min="28" max="28" width="90.5703125" style="2" hidden="1" customWidth="1"/>
    <col min="29" max="29" width="70.7109375" style="2" hidden="1" customWidth="1"/>
    <col min="30" max="33" width="90.5703125" style="2" hidden="1" customWidth="1"/>
    <col min="34" max="35" width="70.7109375" style="2" hidden="1" customWidth="1"/>
    <col min="36" max="16384" width="9.140625" style="1"/>
  </cols>
  <sheetData>
    <row r="1" spans="1:26" customFormat="1" ht="13.5" customHeight="1" x14ac:dyDescent="0.25">
      <c r="A1" s="3"/>
      <c r="C1" s="4"/>
      <c r="E1" s="5" t="s">
        <v>0</v>
      </c>
    </row>
    <row r="2" spans="1:26" customFormat="1" ht="18" hidden="1" customHeight="1" x14ac:dyDescent="0.25">
      <c r="A2" s="6"/>
      <c r="B2" s="7"/>
      <c r="C2" s="7"/>
      <c r="D2" s="7"/>
      <c r="E2" s="7"/>
    </row>
    <row r="3" spans="1:26" customFormat="1" ht="17.25" customHeight="1" x14ac:dyDescent="0.25">
      <c r="B3" s="6"/>
      <c r="C3" s="6"/>
      <c r="D3" s="8"/>
      <c r="E3" s="6"/>
    </row>
    <row r="4" spans="1:26" customFormat="1" ht="35.25" customHeight="1" x14ac:dyDescent="0.25">
      <c r="A4" s="9" t="s">
        <v>1</v>
      </c>
      <c r="B4" s="10" t="s">
        <v>2</v>
      </c>
      <c r="C4" s="10" t="s">
        <v>3</v>
      </c>
      <c r="D4" s="9" t="s">
        <v>4</v>
      </c>
      <c r="E4" s="11" t="s">
        <v>5</v>
      </c>
      <c r="F4" s="11" t="s">
        <v>6</v>
      </c>
      <c r="G4" s="11" t="s">
        <v>1970</v>
      </c>
      <c r="H4" s="11" t="s">
        <v>1971</v>
      </c>
      <c r="I4" s="10" t="s">
        <v>1972</v>
      </c>
      <c r="J4" s="76" t="s">
        <v>1974</v>
      </c>
      <c r="K4" s="11" t="s">
        <v>1975</v>
      </c>
    </row>
    <row r="5" spans="1:26" customFormat="1" ht="13.5" customHeight="1" x14ac:dyDescent="0.25">
      <c r="A5" s="12"/>
      <c r="B5" s="13"/>
      <c r="C5" s="13"/>
      <c r="D5" s="12"/>
      <c r="E5" s="14"/>
      <c r="F5" s="14"/>
      <c r="G5" s="14"/>
      <c r="H5" s="14"/>
      <c r="I5" s="13"/>
      <c r="J5" s="77"/>
    </row>
    <row r="6" spans="1:26" customFormat="1" ht="13.5" customHeight="1" x14ac:dyDescent="0.25">
      <c r="A6" s="15"/>
      <c r="B6" s="16"/>
      <c r="C6" s="16"/>
      <c r="D6" s="15"/>
      <c r="E6" s="17" t="s">
        <v>7</v>
      </c>
      <c r="F6" s="17" t="s">
        <v>7</v>
      </c>
      <c r="G6" s="17" t="s">
        <v>7</v>
      </c>
      <c r="H6" s="17" t="s">
        <v>7</v>
      </c>
      <c r="I6" s="16"/>
      <c r="J6" s="77"/>
    </row>
    <row r="7" spans="1:26" customFormat="1" ht="15" x14ac:dyDescent="0.25">
      <c r="A7" s="18">
        <v>1</v>
      </c>
      <c r="B7" s="18">
        <v>2</v>
      </c>
      <c r="C7" s="18">
        <v>3</v>
      </c>
      <c r="D7" s="19">
        <v>4</v>
      </c>
      <c r="E7" s="18">
        <v>5</v>
      </c>
      <c r="F7" s="18">
        <v>9</v>
      </c>
      <c r="G7" s="18">
        <v>13</v>
      </c>
      <c r="H7" s="18">
        <v>14</v>
      </c>
      <c r="I7" s="18">
        <v>15</v>
      </c>
      <c r="J7" s="77"/>
    </row>
    <row r="8" spans="1:26" customFormat="1" ht="15" hidden="1" x14ac:dyDescent="0.25">
      <c r="A8" s="30" t="s">
        <v>8</v>
      </c>
      <c r="B8" s="30"/>
      <c r="C8" s="30"/>
      <c r="D8" s="30"/>
      <c r="E8" s="30"/>
      <c r="F8" s="30"/>
      <c r="G8" s="30"/>
      <c r="H8" s="30"/>
      <c r="I8" s="30"/>
      <c r="N8" s="20" t="s">
        <v>8</v>
      </c>
      <c r="O8" s="20" t="s">
        <v>9</v>
      </c>
      <c r="P8" s="20" t="s">
        <v>9</v>
      </c>
      <c r="Q8" s="20" t="s">
        <v>9</v>
      </c>
      <c r="R8" s="20" t="s">
        <v>9</v>
      </c>
      <c r="S8" s="20" t="s">
        <v>9</v>
      </c>
      <c r="T8" s="20" t="s">
        <v>9</v>
      </c>
      <c r="U8" s="20" t="s">
        <v>9</v>
      </c>
      <c r="V8" s="20" t="s">
        <v>9</v>
      </c>
      <c r="W8" s="20" t="s">
        <v>9</v>
      </c>
      <c r="X8" s="20" t="s">
        <v>9</v>
      </c>
    </row>
    <row r="9" spans="1:26" customFormat="1" ht="36" x14ac:dyDescent="0.25">
      <c r="A9" s="35" t="s">
        <v>1644</v>
      </c>
      <c r="B9" s="75" t="s">
        <v>1648</v>
      </c>
      <c r="C9" s="35" t="s">
        <v>179</v>
      </c>
      <c r="D9" s="48">
        <v>208</v>
      </c>
      <c r="E9" s="43">
        <v>4772.8599999999997</v>
      </c>
      <c r="F9" s="43">
        <v>992754.88</v>
      </c>
      <c r="G9" s="39">
        <f t="shared" ref="G9:G72" si="0">E9*I9</f>
        <v>41332.967599999996</v>
      </c>
      <c r="H9" s="39">
        <f t="shared" ref="H9:H72" si="1">F9*I9</f>
        <v>8597257.2608000003</v>
      </c>
      <c r="I9" s="40">
        <v>8.66</v>
      </c>
      <c r="J9" s="78">
        <f>37197/1.2</f>
        <v>30997.5</v>
      </c>
      <c r="K9" s="79">
        <f>D9*J9</f>
        <v>6447480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 t="s">
        <v>10</v>
      </c>
    </row>
    <row r="10" spans="1:26" customFormat="1" ht="36" x14ac:dyDescent="0.25">
      <c r="A10" s="35" t="s">
        <v>1644</v>
      </c>
      <c r="B10" s="75" t="s">
        <v>1649</v>
      </c>
      <c r="C10" s="35" t="s">
        <v>179</v>
      </c>
      <c r="D10" s="48">
        <v>182</v>
      </c>
      <c r="E10" s="43">
        <v>5369.87</v>
      </c>
      <c r="F10" s="43">
        <v>977316.34</v>
      </c>
      <c r="G10" s="39">
        <f t="shared" si="0"/>
        <v>46503.074200000003</v>
      </c>
      <c r="H10" s="39">
        <f t="shared" si="1"/>
        <v>8463559.5044</v>
      </c>
      <c r="I10" s="40">
        <v>8.66</v>
      </c>
      <c r="J10" s="78">
        <f>40528/1.2</f>
        <v>33773.333333333336</v>
      </c>
      <c r="K10" s="79">
        <f>D10*J10</f>
        <v>6146746.666666667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2"/>
    </row>
    <row r="11" spans="1:26" customFormat="1" ht="36" hidden="1" x14ac:dyDescent="0.25">
      <c r="A11" s="35" t="s">
        <v>1652</v>
      </c>
      <c r="B11" s="36" t="s">
        <v>1654</v>
      </c>
      <c r="C11" s="35" t="s">
        <v>179</v>
      </c>
      <c r="D11" s="48">
        <v>121</v>
      </c>
      <c r="E11" s="43">
        <v>5369.87</v>
      </c>
      <c r="F11" s="43">
        <v>649754.27</v>
      </c>
      <c r="G11" s="39">
        <f t="shared" si="0"/>
        <v>46503.074200000003</v>
      </c>
      <c r="H11" s="39">
        <f t="shared" si="1"/>
        <v>5626871.9782000007</v>
      </c>
      <c r="I11" s="40">
        <v>8.66</v>
      </c>
      <c r="J11" s="78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1"/>
      <c r="Z11" s="22"/>
    </row>
    <row r="12" spans="1:26" customFormat="1" ht="36" x14ac:dyDescent="0.25">
      <c r="A12" s="35" t="s">
        <v>1644</v>
      </c>
      <c r="B12" s="75" t="s">
        <v>1650</v>
      </c>
      <c r="C12" s="35" t="s">
        <v>179</v>
      </c>
      <c r="D12" s="47">
        <v>86.5</v>
      </c>
      <c r="E12" s="43">
        <v>6820.31</v>
      </c>
      <c r="F12" s="43">
        <v>589956.81999999995</v>
      </c>
      <c r="G12" s="39">
        <f t="shared" si="0"/>
        <v>59063.884600000005</v>
      </c>
      <c r="H12" s="39">
        <f t="shared" si="1"/>
        <v>5109026.0611999994</v>
      </c>
      <c r="I12" s="40">
        <v>8.66</v>
      </c>
      <c r="J12" s="78">
        <v>42898</v>
      </c>
      <c r="K12" s="79">
        <f t="shared" ref="K12:K18" si="2">D12*J12</f>
        <v>3710677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  <c r="Z12" s="22"/>
    </row>
    <row r="13" spans="1:26" customFormat="1" ht="36" x14ac:dyDescent="0.25">
      <c r="A13" s="35" t="s">
        <v>1275</v>
      </c>
      <c r="B13" s="75" t="s">
        <v>1278</v>
      </c>
      <c r="C13" s="35" t="s">
        <v>12</v>
      </c>
      <c r="D13" s="48">
        <v>17</v>
      </c>
      <c r="E13" s="43">
        <v>20232.78</v>
      </c>
      <c r="F13" s="43">
        <v>343957.26</v>
      </c>
      <c r="G13" s="39">
        <f t="shared" si="0"/>
        <v>175215.87479999999</v>
      </c>
      <c r="H13" s="39">
        <f t="shared" si="1"/>
        <v>2978669.8716000002</v>
      </c>
      <c r="I13" s="40">
        <v>8.66</v>
      </c>
      <c r="J13" s="78">
        <f>97559/1.2</f>
        <v>81299.166666666672</v>
      </c>
      <c r="K13" s="79">
        <f t="shared" si="2"/>
        <v>1382085.8333333335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  <c r="Z13" s="22"/>
    </row>
    <row r="14" spans="1:26" customFormat="1" ht="36" x14ac:dyDescent="0.25">
      <c r="A14" s="35" t="s">
        <v>1644</v>
      </c>
      <c r="B14" s="75" t="s">
        <v>1647</v>
      </c>
      <c r="C14" s="35" t="s">
        <v>179</v>
      </c>
      <c r="D14" s="48">
        <v>80</v>
      </c>
      <c r="E14" s="43">
        <v>3743.24</v>
      </c>
      <c r="F14" s="43">
        <v>299459.20000000001</v>
      </c>
      <c r="G14" s="39">
        <f t="shared" si="0"/>
        <v>32416.4584</v>
      </c>
      <c r="H14" s="39">
        <f t="shared" si="1"/>
        <v>2593316.6720000003</v>
      </c>
      <c r="I14" s="40">
        <v>8.66</v>
      </c>
      <c r="J14" s="78">
        <f>48559/1.2</f>
        <v>40465.833333333336</v>
      </c>
      <c r="K14" s="79">
        <f t="shared" si="2"/>
        <v>3237266.666666667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1"/>
      <c r="Z14" s="22"/>
    </row>
    <row r="15" spans="1:26" customFormat="1" ht="36" x14ac:dyDescent="0.25">
      <c r="A15" s="35" t="s">
        <v>1644</v>
      </c>
      <c r="B15" s="75" t="s">
        <v>1651</v>
      </c>
      <c r="C15" s="35" t="s">
        <v>179</v>
      </c>
      <c r="D15" s="48">
        <v>34</v>
      </c>
      <c r="E15" s="43">
        <v>8553.66</v>
      </c>
      <c r="F15" s="43">
        <v>290824.44</v>
      </c>
      <c r="G15" s="39">
        <f t="shared" si="0"/>
        <v>74074.695600000006</v>
      </c>
      <c r="H15" s="39">
        <f t="shared" si="1"/>
        <v>2518539.6504000002</v>
      </c>
      <c r="I15" s="40">
        <v>8.66</v>
      </c>
      <c r="J15" s="78">
        <f>64638/1.2</f>
        <v>53865</v>
      </c>
      <c r="K15" s="79">
        <f t="shared" si="2"/>
        <v>1831410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1"/>
      <c r="Z15" s="22"/>
    </row>
    <row r="16" spans="1:26" customFormat="1" ht="36" x14ac:dyDescent="0.25">
      <c r="A16" s="35" t="s">
        <v>1250</v>
      </c>
      <c r="B16" s="75" t="s">
        <v>1251</v>
      </c>
      <c r="C16" s="35" t="s">
        <v>12</v>
      </c>
      <c r="D16" s="48">
        <v>17</v>
      </c>
      <c r="E16" s="43">
        <v>16284.81</v>
      </c>
      <c r="F16" s="43">
        <v>276841.77</v>
      </c>
      <c r="G16" s="39">
        <f t="shared" si="0"/>
        <v>141026.4546</v>
      </c>
      <c r="H16" s="39">
        <f t="shared" si="1"/>
        <v>2397449.7282000002</v>
      </c>
      <c r="I16" s="40">
        <v>8.66</v>
      </c>
      <c r="J16" s="78">
        <f>153516/1.2</f>
        <v>127930</v>
      </c>
      <c r="K16" s="79">
        <f t="shared" si="2"/>
        <v>2174810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1"/>
      <c r="Z16" s="22"/>
    </row>
    <row r="17" spans="1:26" customFormat="1" ht="36" x14ac:dyDescent="0.25">
      <c r="A17" s="35" t="s">
        <v>1652</v>
      </c>
      <c r="B17" s="75" t="s">
        <v>1655</v>
      </c>
      <c r="C17" s="35" t="s">
        <v>179</v>
      </c>
      <c r="D17" s="48">
        <v>29</v>
      </c>
      <c r="E17" s="43">
        <v>8553.66</v>
      </c>
      <c r="F17" s="43">
        <v>248056.14</v>
      </c>
      <c r="G17" s="39">
        <f t="shared" si="0"/>
        <v>74074.695600000006</v>
      </c>
      <c r="H17" s="39">
        <f t="shared" si="1"/>
        <v>2148166.1724</v>
      </c>
      <c r="I17" s="40">
        <v>8.66</v>
      </c>
      <c r="J17" s="78">
        <f>64638/1.2</f>
        <v>53865</v>
      </c>
      <c r="K17" s="79">
        <f t="shared" si="2"/>
        <v>1562085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1"/>
      <c r="Z17" s="22"/>
    </row>
    <row r="18" spans="1:26" customFormat="1" ht="36" x14ac:dyDescent="0.25">
      <c r="A18" s="35" t="s">
        <v>755</v>
      </c>
      <c r="B18" s="75" t="s">
        <v>1973</v>
      </c>
      <c r="C18" s="35" t="s">
        <v>179</v>
      </c>
      <c r="D18" s="48">
        <v>39</v>
      </c>
      <c r="E18" s="43">
        <v>5547.8</v>
      </c>
      <c r="F18" s="43">
        <v>216364.2</v>
      </c>
      <c r="G18" s="39">
        <f t="shared" si="0"/>
        <v>48043.948000000004</v>
      </c>
      <c r="H18" s="39">
        <f t="shared" si="1"/>
        <v>1873713.9720000001</v>
      </c>
      <c r="I18" s="40">
        <v>8.66</v>
      </c>
      <c r="J18" s="78">
        <f>58164/1.2</f>
        <v>48470</v>
      </c>
      <c r="K18" s="79">
        <f t="shared" si="2"/>
        <v>1890330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1"/>
      <c r="Z18" s="22"/>
    </row>
    <row r="19" spans="1:26" customFormat="1" ht="36" hidden="1" x14ac:dyDescent="0.25">
      <c r="A19" s="35" t="s">
        <v>1267</v>
      </c>
      <c r="B19" s="36" t="s">
        <v>1268</v>
      </c>
      <c r="C19" s="35" t="s">
        <v>12</v>
      </c>
      <c r="D19" s="48">
        <v>56</v>
      </c>
      <c r="E19" s="43">
        <v>3834.57</v>
      </c>
      <c r="F19" s="43">
        <v>214735.92</v>
      </c>
      <c r="G19" s="39">
        <f t="shared" si="0"/>
        <v>33207.376199999999</v>
      </c>
      <c r="H19" s="39">
        <f t="shared" si="1"/>
        <v>1859613.0672000002</v>
      </c>
      <c r="I19" s="40">
        <v>8.66</v>
      </c>
      <c r="J19" s="78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1"/>
      <c r="Z19" s="22"/>
    </row>
    <row r="20" spans="1:26" customFormat="1" ht="36" hidden="1" x14ac:dyDescent="0.25">
      <c r="A20" s="35" t="s">
        <v>437</v>
      </c>
      <c r="B20" s="36" t="s">
        <v>438</v>
      </c>
      <c r="C20" s="35" t="s">
        <v>12</v>
      </c>
      <c r="D20" s="48">
        <v>18</v>
      </c>
      <c r="E20" s="43">
        <v>11808.46</v>
      </c>
      <c r="F20" s="43">
        <v>212552.28</v>
      </c>
      <c r="G20" s="39">
        <f t="shared" si="0"/>
        <v>102261.26359999999</v>
      </c>
      <c r="H20" s="39">
        <f t="shared" si="1"/>
        <v>1840702.7448</v>
      </c>
      <c r="I20" s="40">
        <v>8.66</v>
      </c>
      <c r="J20" s="78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1"/>
      <c r="Z20" s="22"/>
    </row>
    <row r="21" spans="1:26" customFormat="1" ht="36" x14ac:dyDescent="0.25">
      <c r="A21" s="35" t="s">
        <v>1085</v>
      </c>
      <c r="B21" s="75" t="s">
        <v>1103</v>
      </c>
      <c r="C21" s="35" t="s">
        <v>179</v>
      </c>
      <c r="D21" s="48">
        <v>24</v>
      </c>
      <c r="E21" s="43">
        <v>8849.15</v>
      </c>
      <c r="F21" s="43">
        <v>212380</v>
      </c>
      <c r="G21" s="39">
        <f t="shared" si="0"/>
        <v>76633.638999999996</v>
      </c>
      <c r="H21" s="39">
        <f t="shared" si="1"/>
        <v>1839210.8</v>
      </c>
      <c r="I21" s="40">
        <v>8.66</v>
      </c>
      <c r="J21" s="78">
        <v>39273</v>
      </c>
      <c r="K21" s="79">
        <f>D21*J21</f>
        <v>942552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1"/>
      <c r="Z21" s="22"/>
    </row>
    <row r="22" spans="1:26" customFormat="1" ht="36" hidden="1" x14ac:dyDescent="0.25">
      <c r="A22" s="35" t="s">
        <v>1082</v>
      </c>
      <c r="B22" s="36" t="s">
        <v>423</v>
      </c>
      <c r="C22" s="35" t="s">
        <v>179</v>
      </c>
      <c r="D22" s="48">
        <v>41</v>
      </c>
      <c r="E22" s="43">
        <v>4772.8599999999997</v>
      </c>
      <c r="F22" s="43">
        <v>195687.26</v>
      </c>
      <c r="G22" s="39">
        <f t="shared" si="0"/>
        <v>41332.967599999996</v>
      </c>
      <c r="H22" s="39">
        <f t="shared" si="1"/>
        <v>1694651.6716</v>
      </c>
      <c r="I22" s="40">
        <v>8.66</v>
      </c>
      <c r="J22" s="78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  <c r="Z22" s="22"/>
    </row>
    <row r="23" spans="1:26" customFormat="1" ht="36" x14ac:dyDescent="0.25">
      <c r="A23" s="35" t="s">
        <v>1085</v>
      </c>
      <c r="B23" s="75" t="s">
        <v>1104</v>
      </c>
      <c r="C23" s="35" t="s">
        <v>179</v>
      </c>
      <c r="D23" s="47">
        <v>27.5</v>
      </c>
      <c r="E23" s="43">
        <v>6783.04</v>
      </c>
      <c r="F23" s="43">
        <v>186534</v>
      </c>
      <c r="G23" s="39">
        <f t="shared" si="0"/>
        <v>58741.126400000001</v>
      </c>
      <c r="H23" s="39">
        <f t="shared" si="1"/>
        <v>1615384.44</v>
      </c>
      <c r="I23" s="40">
        <v>8.66</v>
      </c>
      <c r="J23" s="78">
        <v>30210</v>
      </c>
      <c r="K23" s="79">
        <f t="shared" ref="K23:K24" si="3">D23*J23</f>
        <v>830775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1"/>
      <c r="Z23" s="22"/>
    </row>
    <row r="24" spans="1:26" customFormat="1" ht="36" x14ac:dyDescent="0.25">
      <c r="A24" s="35" t="s">
        <v>755</v>
      </c>
      <c r="B24" s="75" t="s">
        <v>964</v>
      </c>
      <c r="C24" s="35" t="s">
        <v>179</v>
      </c>
      <c r="D24" s="48">
        <v>48</v>
      </c>
      <c r="E24" s="43">
        <v>3852.08</v>
      </c>
      <c r="F24" s="43">
        <v>184899.84</v>
      </c>
      <c r="G24" s="39">
        <f t="shared" si="0"/>
        <v>33359.012799999997</v>
      </c>
      <c r="H24" s="39">
        <f t="shared" si="1"/>
        <v>1601232.6144000001</v>
      </c>
      <c r="I24" s="40">
        <v>8.66</v>
      </c>
      <c r="J24" s="78">
        <f>44067/1.2</f>
        <v>36722.5</v>
      </c>
      <c r="K24" s="79">
        <f t="shared" si="3"/>
        <v>1762680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1"/>
      <c r="Z24" s="22"/>
    </row>
    <row r="25" spans="1:26" customFormat="1" ht="36" hidden="1" x14ac:dyDescent="0.25">
      <c r="A25" s="35" t="s">
        <v>1444</v>
      </c>
      <c r="B25" s="36" t="s">
        <v>1457</v>
      </c>
      <c r="C25" s="35" t="s">
        <v>179</v>
      </c>
      <c r="D25" s="47">
        <v>1371.9</v>
      </c>
      <c r="E25" s="38">
        <v>120.46</v>
      </c>
      <c r="F25" s="43">
        <v>165259.07</v>
      </c>
      <c r="G25" s="39">
        <f t="shared" si="0"/>
        <v>1043.1836000000001</v>
      </c>
      <c r="H25" s="39">
        <f t="shared" si="1"/>
        <v>1431143.5462</v>
      </c>
      <c r="I25" s="40">
        <v>8.66</v>
      </c>
      <c r="J25" s="78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1"/>
      <c r="Z25" s="22"/>
    </row>
    <row r="26" spans="1:26" customFormat="1" ht="36" hidden="1" x14ac:dyDescent="0.25">
      <c r="A26" s="35" t="s">
        <v>1275</v>
      </c>
      <c r="B26" s="36" t="s">
        <v>1277</v>
      </c>
      <c r="C26" s="35" t="s">
        <v>12</v>
      </c>
      <c r="D26" s="48">
        <v>8</v>
      </c>
      <c r="E26" s="43">
        <v>18066.09</v>
      </c>
      <c r="F26" s="43">
        <v>144528.72</v>
      </c>
      <c r="G26" s="39">
        <f t="shared" si="0"/>
        <v>156452.3394</v>
      </c>
      <c r="H26" s="39">
        <f t="shared" si="1"/>
        <v>1251618.7152</v>
      </c>
      <c r="I26" s="40">
        <v>8.66</v>
      </c>
      <c r="J26" s="78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1"/>
      <c r="Z26" s="22"/>
    </row>
    <row r="27" spans="1:26" customFormat="1" ht="36" x14ac:dyDescent="0.25">
      <c r="A27" s="35" t="s">
        <v>755</v>
      </c>
      <c r="B27" s="75" t="s">
        <v>966</v>
      </c>
      <c r="C27" s="35" t="s">
        <v>179</v>
      </c>
      <c r="D27" s="47">
        <v>28.5</v>
      </c>
      <c r="E27" s="43">
        <v>4920.18</v>
      </c>
      <c r="F27" s="43">
        <v>140225.13</v>
      </c>
      <c r="G27" s="39">
        <f t="shared" si="0"/>
        <v>42608.758800000003</v>
      </c>
      <c r="H27" s="39">
        <f t="shared" si="1"/>
        <v>1214349.6258</v>
      </c>
      <c r="I27" s="40">
        <v>8.66</v>
      </c>
      <c r="J27" s="78">
        <f>50755/1.2</f>
        <v>42295.833333333336</v>
      </c>
      <c r="K27" s="79">
        <f t="shared" ref="K27:K28" si="4">D27*J27</f>
        <v>1205431.25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1"/>
      <c r="Z27" s="22"/>
    </row>
    <row r="28" spans="1:26" customFormat="1" ht="36" x14ac:dyDescent="0.25">
      <c r="A28" s="35" t="s">
        <v>755</v>
      </c>
      <c r="B28" s="75" t="s">
        <v>1017</v>
      </c>
      <c r="C28" s="35" t="s">
        <v>179</v>
      </c>
      <c r="D28" s="48">
        <v>22</v>
      </c>
      <c r="E28" s="43">
        <v>6104.54</v>
      </c>
      <c r="F28" s="43">
        <v>134299.88</v>
      </c>
      <c r="G28" s="39">
        <f t="shared" si="0"/>
        <v>52865.316400000003</v>
      </c>
      <c r="H28" s="39">
        <f t="shared" si="1"/>
        <v>1163036.9608</v>
      </c>
      <c r="I28" s="40">
        <v>8.66</v>
      </c>
      <c r="J28" s="78">
        <f>51462/1.2</f>
        <v>42885</v>
      </c>
      <c r="K28" s="79">
        <f t="shared" si="4"/>
        <v>943470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1"/>
      <c r="Z28" s="22"/>
    </row>
    <row r="29" spans="1:26" customFormat="1" ht="36" hidden="1" x14ac:dyDescent="0.25">
      <c r="A29" s="35" t="s">
        <v>1256</v>
      </c>
      <c r="B29" s="36" t="s">
        <v>1255</v>
      </c>
      <c r="C29" s="35" t="s">
        <v>12</v>
      </c>
      <c r="D29" s="48">
        <v>13</v>
      </c>
      <c r="E29" s="43">
        <v>10080.83</v>
      </c>
      <c r="F29" s="43">
        <v>131050.79</v>
      </c>
      <c r="G29" s="39">
        <f t="shared" si="0"/>
        <v>87299.987800000003</v>
      </c>
      <c r="H29" s="39">
        <f t="shared" si="1"/>
        <v>1134899.8414</v>
      </c>
      <c r="I29" s="40">
        <v>8.66</v>
      </c>
      <c r="J29" s="78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1"/>
      <c r="Z29" s="22"/>
    </row>
    <row r="30" spans="1:26" customFormat="1" ht="36" hidden="1" x14ac:dyDescent="0.25">
      <c r="A30" s="35" t="s">
        <v>755</v>
      </c>
      <c r="B30" s="36" t="s">
        <v>1003</v>
      </c>
      <c r="C30" s="35" t="s">
        <v>179</v>
      </c>
      <c r="D30" s="48">
        <v>19</v>
      </c>
      <c r="E30" s="43">
        <v>6634.22</v>
      </c>
      <c r="F30" s="43">
        <v>126050.18</v>
      </c>
      <c r="G30" s="39">
        <f t="shared" si="0"/>
        <v>57452.345200000003</v>
      </c>
      <c r="H30" s="39">
        <f t="shared" si="1"/>
        <v>1091594.5588</v>
      </c>
      <c r="I30" s="40">
        <v>8.66</v>
      </c>
      <c r="J30" s="78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1"/>
      <c r="Z30" s="22"/>
    </row>
    <row r="31" spans="1:26" customFormat="1" ht="36" hidden="1" x14ac:dyDescent="0.25">
      <c r="A31" s="35" t="s">
        <v>1085</v>
      </c>
      <c r="B31" s="36" t="s">
        <v>1000</v>
      </c>
      <c r="C31" s="35" t="s">
        <v>179</v>
      </c>
      <c r="D31" s="48">
        <v>11</v>
      </c>
      <c r="E31" s="43">
        <v>10837.27</v>
      </c>
      <c r="F31" s="43">
        <v>119210</v>
      </c>
      <c r="G31" s="39">
        <f t="shared" si="0"/>
        <v>93850.758200000011</v>
      </c>
      <c r="H31" s="39">
        <f t="shared" si="1"/>
        <v>1032358.6</v>
      </c>
      <c r="I31" s="40">
        <v>8.66</v>
      </c>
      <c r="J31" s="78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1"/>
      <c r="Z31" s="22"/>
    </row>
    <row r="32" spans="1:26" customFormat="1" ht="36" hidden="1" x14ac:dyDescent="0.25">
      <c r="A32" s="35" t="s">
        <v>1079</v>
      </c>
      <c r="B32" s="36" t="s">
        <v>423</v>
      </c>
      <c r="C32" s="35" t="s">
        <v>179</v>
      </c>
      <c r="D32" s="48">
        <v>24</v>
      </c>
      <c r="E32" s="43">
        <v>4772.8599999999997</v>
      </c>
      <c r="F32" s="43">
        <v>114548.64</v>
      </c>
      <c r="G32" s="39">
        <f t="shared" si="0"/>
        <v>41332.967599999996</v>
      </c>
      <c r="H32" s="39">
        <f t="shared" si="1"/>
        <v>991991.22239999997</v>
      </c>
      <c r="I32" s="40">
        <v>8.66</v>
      </c>
      <c r="J32" s="78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1"/>
      <c r="Z32" s="22"/>
    </row>
    <row r="33" spans="1:26" customFormat="1" ht="36" hidden="1" x14ac:dyDescent="0.25">
      <c r="A33" s="35" t="s">
        <v>1079</v>
      </c>
      <c r="B33" s="36" t="s">
        <v>1081</v>
      </c>
      <c r="C33" s="35" t="s">
        <v>179</v>
      </c>
      <c r="D33" s="48">
        <v>24</v>
      </c>
      <c r="E33" s="43">
        <v>4772.8599999999997</v>
      </c>
      <c r="F33" s="43">
        <v>114548.64</v>
      </c>
      <c r="G33" s="39">
        <f t="shared" si="0"/>
        <v>41332.967599999996</v>
      </c>
      <c r="H33" s="39">
        <f t="shared" si="1"/>
        <v>991991.22239999997</v>
      </c>
      <c r="I33" s="40">
        <v>8.66</v>
      </c>
      <c r="J33" s="78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1"/>
      <c r="Z33" s="22"/>
    </row>
    <row r="34" spans="1:26" customFormat="1" ht="36" hidden="1" x14ac:dyDescent="0.25">
      <c r="A34" s="35" t="s">
        <v>1684</v>
      </c>
      <c r="B34" s="36" t="s">
        <v>1686</v>
      </c>
      <c r="C34" s="35" t="s">
        <v>12</v>
      </c>
      <c r="D34" s="48">
        <v>30</v>
      </c>
      <c r="E34" s="43">
        <v>3563.13</v>
      </c>
      <c r="F34" s="43">
        <v>106893.9</v>
      </c>
      <c r="G34" s="39">
        <f t="shared" si="0"/>
        <v>30856.7058</v>
      </c>
      <c r="H34" s="39">
        <f t="shared" si="1"/>
        <v>925701.174</v>
      </c>
      <c r="I34" s="40">
        <v>8.66</v>
      </c>
      <c r="J34" s="78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22"/>
    </row>
    <row r="35" spans="1:26" customFormat="1" ht="36" hidden="1" x14ac:dyDescent="0.25">
      <c r="A35" s="35" t="s">
        <v>1085</v>
      </c>
      <c r="B35" s="36" t="s">
        <v>1107</v>
      </c>
      <c r="C35" s="35" t="s">
        <v>179</v>
      </c>
      <c r="D35" s="48">
        <v>6</v>
      </c>
      <c r="E35" s="43">
        <v>17541.18</v>
      </c>
      <c r="F35" s="43">
        <v>105247</v>
      </c>
      <c r="G35" s="39">
        <f t="shared" si="0"/>
        <v>151906.6188</v>
      </c>
      <c r="H35" s="39">
        <f t="shared" si="1"/>
        <v>911439.02</v>
      </c>
      <c r="I35" s="40">
        <v>8.66</v>
      </c>
      <c r="J35" s="78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1"/>
      <c r="Z35" s="22"/>
    </row>
    <row r="36" spans="1:26" customFormat="1" ht="36" hidden="1" x14ac:dyDescent="0.25">
      <c r="A36" s="35" t="s">
        <v>1684</v>
      </c>
      <c r="B36" s="36" t="s">
        <v>1686</v>
      </c>
      <c r="C36" s="35" t="s">
        <v>12</v>
      </c>
      <c r="D36" s="48">
        <v>27</v>
      </c>
      <c r="E36" s="49"/>
      <c r="F36" s="43">
        <v>96204.38</v>
      </c>
      <c r="G36" s="39">
        <f t="shared" si="0"/>
        <v>0</v>
      </c>
      <c r="H36" s="39">
        <f t="shared" si="1"/>
        <v>833129.93080000009</v>
      </c>
      <c r="I36" s="40">
        <v>8.66</v>
      </c>
      <c r="J36" s="78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1"/>
      <c r="Z36" s="22"/>
    </row>
    <row r="37" spans="1:26" customFormat="1" ht="36" hidden="1" x14ac:dyDescent="0.25">
      <c r="A37" s="35" t="s">
        <v>755</v>
      </c>
      <c r="B37" s="36" t="s">
        <v>1024</v>
      </c>
      <c r="C37" s="35" t="s">
        <v>179</v>
      </c>
      <c r="D37" s="48">
        <v>19</v>
      </c>
      <c r="E37" s="43">
        <v>4920.18</v>
      </c>
      <c r="F37" s="43">
        <v>93483.42</v>
      </c>
      <c r="G37" s="39">
        <f t="shared" si="0"/>
        <v>42608.758800000003</v>
      </c>
      <c r="H37" s="39">
        <f t="shared" si="1"/>
        <v>809566.41720000003</v>
      </c>
      <c r="I37" s="40">
        <v>8.66</v>
      </c>
      <c r="J37" s="78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1"/>
      <c r="Z37" s="22"/>
    </row>
    <row r="38" spans="1:26" customFormat="1" ht="36" hidden="1" x14ac:dyDescent="0.25">
      <c r="A38" s="35" t="s">
        <v>1085</v>
      </c>
      <c r="B38" s="36" t="s">
        <v>1089</v>
      </c>
      <c r="C38" s="35" t="s">
        <v>179</v>
      </c>
      <c r="D38" s="47">
        <v>12.5</v>
      </c>
      <c r="E38" s="43">
        <v>7445.74</v>
      </c>
      <c r="F38" s="43">
        <v>93072</v>
      </c>
      <c r="G38" s="39">
        <f t="shared" si="0"/>
        <v>64480.108399999997</v>
      </c>
      <c r="H38" s="39">
        <f t="shared" si="1"/>
        <v>806003.52</v>
      </c>
      <c r="I38" s="40">
        <v>8.66</v>
      </c>
      <c r="J38" s="78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2"/>
    </row>
    <row r="39" spans="1:26" customFormat="1" ht="36" hidden="1" x14ac:dyDescent="0.25">
      <c r="A39" s="35" t="s">
        <v>1684</v>
      </c>
      <c r="B39" s="36" t="s">
        <v>1687</v>
      </c>
      <c r="C39" s="35" t="s">
        <v>12</v>
      </c>
      <c r="D39" s="48">
        <v>26</v>
      </c>
      <c r="E39" s="43">
        <v>3563.13</v>
      </c>
      <c r="F39" s="43">
        <v>92641.38</v>
      </c>
      <c r="G39" s="39">
        <f t="shared" si="0"/>
        <v>30856.7058</v>
      </c>
      <c r="H39" s="39">
        <f t="shared" si="1"/>
        <v>802274.35080000001</v>
      </c>
      <c r="I39" s="40">
        <v>8.66</v>
      </c>
      <c r="J39" s="78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1"/>
      <c r="Z39" s="22"/>
    </row>
    <row r="40" spans="1:26" customFormat="1" ht="36" hidden="1" x14ac:dyDescent="0.25">
      <c r="A40" s="35" t="s">
        <v>755</v>
      </c>
      <c r="B40" s="36" t="s">
        <v>1000</v>
      </c>
      <c r="C40" s="35" t="s">
        <v>179</v>
      </c>
      <c r="D40" s="48">
        <v>16</v>
      </c>
      <c r="E40" s="43">
        <v>5606.53</v>
      </c>
      <c r="F40" s="43">
        <v>89704.48</v>
      </c>
      <c r="G40" s="39">
        <f t="shared" si="0"/>
        <v>48552.549800000001</v>
      </c>
      <c r="H40" s="39">
        <f t="shared" si="1"/>
        <v>776840.79680000001</v>
      </c>
      <c r="I40" s="40">
        <v>8.66</v>
      </c>
      <c r="J40" s="78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  <c r="Z40" s="22"/>
    </row>
    <row r="41" spans="1:26" customFormat="1" ht="36" hidden="1" x14ac:dyDescent="0.25">
      <c r="A41" s="35" t="s">
        <v>1085</v>
      </c>
      <c r="B41" s="36" t="s">
        <v>1088</v>
      </c>
      <c r="C41" s="35" t="s">
        <v>179</v>
      </c>
      <c r="D41" s="47">
        <v>12.5</v>
      </c>
      <c r="E41" s="43">
        <v>7114.39</v>
      </c>
      <c r="F41" s="43">
        <v>88930</v>
      </c>
      <c r="G41" s="39">
        <f t="shared" si="0"/>
        <v>61610.617400000003</v>
      </c>
      <c r="H41" s="39">
        <f t="shared" si="1"/>
        <v>770133.8</v>
      </c>
      <c r="I41" s="40">
        <v>8.66</v>
      </c>
      <c r="J41" s="78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1"/>
      <c r="Z41" s="22"/>
    </row>
    <row r="42" spans="1:26" customFormat="1" ht="36" hidden="1" x14ac:dyDescent="0.25">
      <c r="A42" s="35" t="s">
        <v>755</v>
      </c>
      <c r="B42" s="36" t="s">
        <v>963</v>
      </c>
      <c r="C42" s="35" t="s">
        <v>179</v>
      </c>
      <c r="D42" s="48">
        <v>28</v>
      </c>
      <c r="E42" s="43">
        <v>3165.73</v>
      </c>
      <c r="F42" s="43">
        <v>88640.44</v>
      </c>
      <c r="G42" s="39">
        <f t="shared" si="0"/>
        <v>27415.221799999999</v>
      </c>
      <c r="H42" s="39">
        <f t="shared" si="1"/>
        <v>767626.21039999998</v>
      </c>
      <c r="I42" s="40">
        <v>8.66</v>
      </c>
      <c r="J42" s="78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1"/>
      <c r="Z42" s="22"/>
    </row>
    <row r="43" spans="1:26" customFormat="1" ht="36" hidden="1" x14ac:dyDescent="0.25">
      <c r="A43" s="35" t="s">
        <v>755</v>
      </c>
      <c r="B43" s="36" t="s">
        <v>1008</v>
      </c>
      <c r="C43" s="35" t="s">
        <v>179</v>
      </c>
      <c r="D43" s="48">
        <v>18</v>
      </c>
      <c r="E43" s="43">
        <v>4920.18</v>
      </c>
      <c r="F43" s="43">
        <v>88563.24</v>
      </c>
      <c r="G43" s="39">
        <f t="shared" si="0"/>
        <v>42608.758800000003</v>
      </c>
      <c r="H43" s="39">
        <f t="shared" si="1"/>
        <v>766957.65840000007</v>
      </c>
      <c r="I43" s="40">
        <v>8.66</v>
      </c>
      <c r="J43" s="78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1"/>
      <c r="Z43" s="22"/>
    </row>
    <row r="44" spans="1:26" customFormat="1" ht="36" x14ac:dyDescent="0.25">
      <c r="A44" s="35" t="s">
        <v>755</v>
      </c>
      <c r="B44" s="75" t="s">
        <v>1027</v>
      </c>
      <c r="C44" s="35" t="s">
        <v>179</v>
      </c>
      <c r="D44" s="47">
        <v>17.5</v>
      </c>
      <c r="E44" s="43">
        <v>4920.18</v>
      </c>
      <c r="F44" s="43">
        <v>86103.15</v>
      </c>
      <c r="G44" s="39">
        <f t="shared" si="0"/>
        <v>42608.758800000003</v>
      </c>
      <c r="H44" s="39">
        <f t="shared" si="1"/>
        <v>745653.27899999998</v>
      </c>
      <c r="I44" s="40">
        <v>8.66</v>
      </c>
      <c r="J44" s="78">
        <f>50755/1.2</f>
        <v>42295.833333333336</v>
      </c>
      <c r="K44" s="79">
        <f>D44*J44</f>
        <v>740177.08333333337</v>
      </c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1"/>
      <c r="Z44" s="22"/>
    </row>
    <row r="45" spans="1:26" customFormat="1" ht="36" hidden="1" x14ac:dyDescent="0.25">
      <c r="A45" s="35" t="s">
        <v>755</v>
      </c>
      <c r="B45" s="36" t="s">
        <v>958</v>
      </c>
      <c r="C45" s="35" t="s">
        <v>179</v>
      </c>
      <c r="D45" s="48">
        <v>15</v>
      </c>
      <c r="E45" s="43">
        <v>5547.8</v>
      </c>
      <c r="F45" s="43">
        <v>83217</v>
      </c>
      <c r="G45" s="39">
        <f t="shared" si="0"/>
        <v>48043.948000000004</v>
      </c>
      <c r="H45" s="39">
        <f t="shared" si="1"/>
        <v>720659.22</v>
      </c>
      <c r="I45" s="40">
        <v>8.66</v>
      </c>
      <c r="J45" s="78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1"/>
      <c r="Z45" s="22"/>
    </row>
    <row r="46" spans="1:26" customFormat="1" ht="36" hidden="1" x14ac:dyDescent="0.25">
      <c r="A46" s="35" t="s">
        <v>755</v>
      </c>
      <c r="B46" s="36" t="s">
        <v>1023</v>
      </c>
      <c r="C46" s="35" t="s">
        <v>179</v>
      </c>
      <c r="D46" s="48">
        <v>13</v>
      </c>
      <c r="E46" s="43">
        <v>6272.08</v>
      </c>
      <c r="F46" s="43">
        <v>81537.039999999994</v>
      </c>
      <c r="G46" s="39">
        <f t="shared" si="0"/>
        <v>54316.212800000001</v>
      </c>
      <c r="H46" s="39">
        <f t="shared" si="1"/>
        <v>706110.76639999996</v>
      </c>
      <c r="I46" s="40">
        <v>8.66</v>
      </c>
      <c r="J46" s="78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1"/>
      <c r="Z46" s="22"/>
    </row>
    <row r="47" spans="1:26" customFormat="1" ht="36" hidden="1" x14ac:dyDescent="0.25">
      <c r="A47" s="35" t="s">
        <v>1254</v>
      </c>
      <c r="B47" s="36" t="s">
        <v>1255</v>
      </c>
      <c r="C47" s="35" t="s">
        <v>12</v>
      </c>
      <c r="D47" s="48">
        <v>8</v>
      </c>
      <c r="E47" s="43">
        <v>10080.83</v>
      </c>
      <c r="F47" s="43">
        <v>80646.64</v>
      </c>
      <c r="G47" s="39">
        <f t="shared" si="0"/>
        <v>87299.987800000003</v>
      </c>
      <c r="H47" s="39">
        <f t="shared" si="1"/>
        <v>698399.90240000002</v>
      </c>
      <c r="I47" s="40">
        <v>8.66</v>
      </c>
      <c r="J47" s="78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1"/>
      <c r="Z47" s="22"/>
    </row>
    <row r="48" spans="1:26" customFormat="1" ht="36" hidden="1" x14ac:dyDescent="0.25">
      <c r="A48" s="35" t="s">
        <v>1356</v>
      </c>
      <c r="B48" s="36" t="s">
        <v>1361</v>
      </c>
      <c r="C48" s="35" t="s">
        <v>12</v>
      </c>
      <c r="D48" s="48">
        <v>31</v>
      </c>
      <c r="E48" s="43">
        <v>2579.13</v>
      </c>
      <c r="F48" s="43">
        <v>79953.03</v>
      </c>
      <c r="G48" s="39">
        <f t="shared" si="0"/>
        <v>22335.265800000001</v>
      </c>
      <c r="H48" s="39">
        <f t="shared" si="1"/>
        <v>692393.23979999998</v>
      </c>
      <c r="I48" s="40">
        <v>8.66</v>
      </c>
      <c r="J48" s="78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1"/>
      <c r="Z48" s="22"/>
    </row>
    <row r="49" spans="1:26" customFormat="1" ht="36" hidden="1" x14ac:dyDescent="0.25">
      <c r="A49" s="35" t="s">
        <v>1444</v>
      </c>
      <c r="B49" s="36" t="s">
        <v>1454</v>
      </c>
      <c r="C49" s="35" t="s">
        <v>179</v>
      </c>
      <c r="D49" s="47">
        <v>1897.2</v>
      </c>
      <c r="E49" s="38">
        <v>42.04</v>
      </c>
      <c r="F49" s="43">
        <v>79758.289999999994</v>
      </c>
      <c r="G49" s="39">
        <f t="shared" si="0"/>
        <v>364.06639999999999</v>
      </c>
      <c r="H49" s="39">
        <f t="shared" si="1"/>
        <v>690706.79139999999</v>
      </c>
      <c r="I49" s="40">
        <v>8.66</v>
      </c>
      <c r="J49" s="78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1"/>
      <c r="Z49" s="22"/>
    </row>
    <row r="50" spans="1:26" customFormat="1" ht="36" hidden="1" x14ac:dyDescent="0.25">
      <c r="A50" s="35" t="s">
        <v>1085</v>
      </c>
      <c r="B50" s="36" t="s">
        <v>1087</v>
      </c>
      <c r="C50" s="35" t="s">
        <v>179</v>
      </c>
      <c r="D50" s="48">
        <v>13</v>
      </c>
      <c r="E50" s="43">
        <v>6120.33</v>
      </c>
      <c r="F50" s="43">
        <v>79564</v>
      </c>
      <c r="G50" s="39">
        <f t="shared" si="0"/>
        <v>53002.057800000002</v>
      </c>
      <c r="H50" s="39">
        <f t="shared" si="1"/>
        <v>689024.24</v>
      </c>
      <c r="I50" s="40">
        <v>8.66</v>
      </c>
      <c r="J50" s="78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1"/>
      <c r="Z50" s="22"/>
    </row>
    <row r="51" spans="1:26" customFormat="1" ht="36" hidden="1" x14ac:dyDescent="0.25">
      <c r="A51" s="35" t="s">
        <v>435</v>
      </c>
      <c r="B51" s="36" t="s">
        <v>436</v>
      </c>
      <c r="C51" s="35" t="s">
        <v>12</v>
      </c>
      <c r="D51" s="48">
        <v>3</v>
      </c>
      <c r="E51" s="43">
        <v>26299.94</v>
      </c>
      <c r="F51" s="43">
        <v>78899.820000000007</v>
      </c>
      <c r="G51" s="39">
        <f t="shared" si="0"/>
        <v>227757.4804</v>
      </c>
      <c r="H51" s="39">
        <f t="shared" si="1"/>
        <v>683272.44120000012</v>
      </c>
      <c r="I51" s="40">
        <v>8.66</v>
      </c>
      <c r="J51" s="78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1"/>
      <c r="Z51" s="22"/>
    </row>
    <row r="52" spans="1:26" customFormat="1" ht="36" hidden="1" x14ac:dyDescent="0.25">
      <c r="A52" s="35" t="s">
        <v>1475</v>
      </c>
      <c r="B52" s="36" t="s">
        <v>1477</v>
      </c>
      <c r="C52" s="35" t="s">
        <v>12</v>
      </c>
      <c r="D52" s="48">
        <v>4</v>
      </c>
      <c r="E52" s="43">
        <v>19664.12</v>
      </c>
      <c r="F52" s="43">
        <v>78656.479999999996</v>
      </c>
      <c r="G52" s="39">
        <f t="shared" si="0"/>
        <v>170291.27919999999</v>
      </c>
      <c r="H52" s="39">
        <f t="shared" si="1"/>
        <v>681165.11679999996</v>
      </c>
      <c r="I52" s="40">
        <v>8.66</v>
      </c>
      <c r="J52" s="78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1"/>
      <c r="Z52" s="22"/>
    </row>
    <row r="53" spans="1:26" customFormat="1" ht="36" hidden="1" x14ac:dyDescent="0.25">
      <c r="A53" s="35" t="s">
        <v>755</v>
      </c>
      <c r="B53" s="36" t="s">
        <v>948</v>
      </c>
      <c r="C53" s="35" t="s">
        <v>179</v>
      </c>
      <c r="D53" s="48">
        <v>15</v>
      </c>
      <c r="E53" s="43">
        <v>4920.18</v>
      </c>
      <c r="F53" s="43">
        <v>73802.7</v>
      </c>
      <c r="G53" s="39">
        <f t="shared" si="0"/>
        <v>42608.758800000003</v>
      </c>
      <c r="H53" s="39">
        <f t="shared" si="1"/>
        <v>639131.38199999998</v>
      </c>
      <c r="I53" s="40">
        <v>8.66</v>
      </c>
      <c r="J53" s="78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1"/>
      <c r="Z53" s="22"/>
    </row>
    <row r="54" spans="1:26" customFormat="1" ht="36" hidden="1" x14ac:dyDescent="0.25">
      <c r="A54" s="35" t="s">
        <v>1246</v>
      </c>
      <c r="B54" s="36" t="s">
        <v>1248</v>
      </c>
      <c r="C54" s="35" t="s">
        <v>12</v>
      </c>
      <c r="D54" s="48">
        <v>2</v>
      </c>
      <c r="E54" s="43">
        <v>36499.94</v>
      </c>
      <c r="F54" s="43">
        <v>72999.88</v>
      </c>
      <c r="G54" s="39">
        <f t="shared" si="0"/>
        <v>316089.4804</v>
      </c>
      <c r="H54" s="39">
        <f t="shared" si="1"/>
        <v>632178.9608</v>
      </c>
      <c r="I54" s="40">
        <v>8.66</v>
      </c>
      <c r="J54" s="78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1"/>
      <c r="Z54" s="22"/>
    </row>
    <row r="55" spans="1:26" customFormat="1" ht="36" hidden="1" x14ac:dyDescent="0.25">
      <c r="A55" s="35" t="s">
        <v>1356</v>
      </c>
      <c r="B55" s="36" t="s">
        <v>1359</v>
      </c>
      <c r="C55" s="35" t="s">
        <v>12</v>
      </c>
      <c r="D55" s="48">
        <v>80</v>
      </c>
      <c r="E55" s="38">
        <v>883.02</v>
      </c>
      <c r="F55" s="43">
        <v>70641.600000000006</v>
      </c>
      <c r="G55" s="39">
        <f t="shared" si="0"/>
        <v>7646.9531999999999</v>
      </c>
      <c r="H55" s="39">
        <f t="shared" si="1"/>
        <v>611756.25600000005</v>
      </c>
      <c r="I55" s="40">
        <v>8.66</v>
      </c>
      <c r="J55" s="78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1"/>
      <c r="Z55" s="22"/>
    </row>
    <row r="56" spans="1:26" customFormat="1" ht="36" hidden="1" x14ac:dyDescent="0.25">
      <c r="A56" s="35" t="s">
        <v>755</v>
      </c>
      <c r="B56" s="36" t="s">
        <v>962</v>
      </c>
      <c r="C56" s="35" t="s">
        <v>179</v>
      </c>
      <c r="D56" s="48">
        <v>26</v>
      </c>
      <c r="E56" s="43">
        <v>2650.96</v>
      </c>
      <c r="F56" s="43">
        <v>68924.960000000006</v>
      </c>
      <c r="G56" s="39">
        <f t="shared" si="0"/>
        <v>22957.313600000001</v>
      </c>
      <c r="H56" s="39">
        <f t="shared" si="1"/>
        <v>596890.15360000008</v>
      </c>
      <c r="I56" s="40">
        <v>8.66</v>
      </c>
      <c r="J56" s="78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1"/>
      <c r="Z56" s="22"/>
    </row>
    <row r="57" spans="1:26" customFormat="1" ht="36" hidden="1" x14ac:dyDescent="0.25">
      <c r="A57" s="35" t="s">
        <v>1381</v>
      </c>
      <c r="B57" s="36" t="s">
        <v>1384</v>
      </c>
      <c r="C57" s="35" t="s">
        <v>12</v>
      </c>
      <c r="D57" s="48">
        <v>10</v>
      </c>
      <c r="E57" s="43">
        <v>6581.92</v>
      </c>
      <c r="F57" s="43">
        <v>65819</v>
      </c>
      <c r="G57" s="39">
        <f t="shared" si="0"/>
        <v>56999.427199999998</v>
      </c>
      <c r="H57" s="39">
        <f t="shared" si="1"/>
        <v>569992.54</v>
      </c>
      <c r="I57" s="40">
        <v>8.66</v>
      </c>
      <c r="J57" s="78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1"/>
      <c r="Z57" s="22"/>
    </row>
    <row r="58" spans="1:26" customFormat="1" ht="36" hidden="1" x14ac:dyDescent="0.25">
      <c r="A58" s="35" t="s">
        <v>472</v>
      </c>
      <c r="B58" s="36" t="s">
        <v>473</v>
      </c>
      <c r="C58" s="35" t="s">
        <v>13</v>
      </c>
      <c r="D58" s="48">
        <v>91</v>
      </c>
      <c r="E58" s="38">
        <v>712.1</v>
      </c>
      <c r="F58" s="43">
        <v>64801.35</v>
      </c>
      <c r="G58" s="39">
        <f t="shared" si="0"/>
        <v>6166.7860000000001</v>
      </c>
      <c r="H58" s="39">
        <f t="shared" si="1"/>
        <v>561179.69099999999</v>
      </c>
      <c r="I58" s="40">
        <v>8.66</v>
      </c>
      <c r="J58" s="78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1"/>
      <c r="Z58" s="22"/>
    </row>
    <row r="59" spans="1:26" customFormat="1" ht="36" x14ac:dyDescent="0.25">
      <c r="A59" s="35" t="s">
        <v>749</v>
      </c>
      <c r="B59" s="75" t="s">
        <v>752</v>
      </c>
      <c r="C59" s="35" t="s">
        <v>12</v>
      </c>
      <c r="D59" s="48">
        <v>12</v>
      </c>
      <c r="E59" s="43">
        <v>5291.8</v>
      </c>
      <c r="F59" s="43">
        <v>63501.599999999999</v>
      </c>
      <c r="G59" s="39">
        <f t="shared" si="0"/>
        <v>45826.988000000005</v>
      </c>
      <c r="H59" s="39">
        <f t="shared" si="1"/>
        <v>549923.85600000003</v>
      </c>
      <c r="I59" s="40">
        <v>8.66</v>
      </c>
      <c r="J59" s="78">
        <f>76202/1.2</f>
        <v>63501.666666666672</v>
      </c>
      <c r="K59" s="79">
        <f>D59*J59</f>
        <v>762020</v>
      </c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1"/>
      <c r="Z59" s="22"/>
    </row>
    <row r="60" spans="1:26" customFormat="1" ht="36" hidden="1" x14ac:dyDescent="0.25">
      <c r="A60" s="35" t="s">
        <v>755</v>
      </c>
      <c r="B60" s="36" t="s">
        <v>1018</v>
      </c>
      <c r="C60" s="35" t="s">
        <v>179</v>
      </c>
      <c r="D60" s="48">
        <v>8</v>
      </c>
      <c r="E60" s="43">
        <v>7914.89</v>
      </c>
      <c r="F60" s="43">
        <v>63319.12</v>
      </c>
      <c r="G60" s="39">
        <f t="shared" si="0"/>
        <v>68542.947400000005</v>
      </c>
      <c r="H60" s="39">
        <f t="shared" si="1"/>
        <v>548343.57920000004</v>
      </c>
      <c r="I60" s="40">
        <v>8.66</v>
      </c>
      <c r="J60" s="78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1"/>
      <c r="Z60" s="22"/>
    </row>
    <row r="61" spans="1:26" customFormat="1" ht="36" hidden="1" x14ac:dyDescent="0.25">
      <c r="A61" s="35" t="s">
        <v>755</v>
      </c>
      <c r="B61" s="36" t="s">
        <v>965</v>
      </c>
      <c r="C61" s="35" t="s">
        <v>179</v>
      </c>
      <c r="D61" s="48">
        <v>14</v>
      </c>
      <c r="E61" s="43">
        <v>4195.26</v>
      </c>
      <c r="F61" s="43">
        <v>58733.64</v>
      </c>
      <c r="G61" s="39">
        <f t="shared" si="0"/>
        <v>36330.9516</v>
      </c>
      <c r="H61" s="39">
        <f t="shared" si="1"/>
        <v>508633.3224</v>
      </c>
      <c r="I61" s="40">
        <v>8.66</v>
      </c>
      <c r="J61" s="78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1"/>
      <c r="Z61" s="22"/>
    </row>
    <row r="62" spans="1:26" customFormat="1" ht="24" hidden="1" x14ac:dyDescent="0.25">
      <c r="A62" s="35" t="s">
        <v>340</v>
      </c>
      <c r="B62" s="36" t="s">
        <v>341</v>
      </c>
      <c r="C62" s="35" t="s">
        <v>22</v>
      </c>
      <c r="D62" s="45">
        <v>4.6406999999999998</v>
      </c>
      <c r="E62" s="43">
        <v>11496.32</v>
      </c>
      <c r="F62" s="43">
        <v>53351.95</v>
      </c>
      <c r="G62" s="39">
        <f t="shared" si="0"/>
        <v>99558.131200000003</v>
      </c>
      <c r="H62" s="39">
        <f t="shared" si="1"/>
        <v>462027.88699999999</v>
      </c>
      <c r="I62" s="40">
        <v>8.66</v>
      </c>
      <c r="J62" s="78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1"/>
      <c r="Z62" s="22"/>
    </row>
    <row r="63" spans="1:26" customFormat="1" ht="36" x14ac:dyDescent="0.25">
      <c r="A63" s="35" t="s">
        <v>1164</v>
      </c>
      <c r="B63" s="75" t="s">
        <v>1187</v>
      </c>
      <c r="C63" s="35" t="s">
        <v>12</v>
      </c>
      <c r="D63" s="48">
        <v>1</v>
      </c>
      <c r="E63" s="43">
        <v>52933.2</v>
      </c>
      <c r="F63" s="43">
        <v>52933</v>
      </c>
      <c r="G63" s="39">
        <f t="shared" si="0"/>
        <v>458401.51199999999</v>
      </c>
      <c r="H63" s="39">
        <f t="shared" si="1"/>
        <v>458399.78</v>
      </c>
      <c r="I63" s="40">
        <v>8.66</v>
      </c>
      <c r="J63" s="78">
        <f>338731/1.2</f>
        <v>282275.83333333337</v>
      </c>
      <c r="K63" s="79">
        <f>D63*J63</f>
        <v>282275.83333333337</v>
      </c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1"/>
      <c r="Z63" s="22"/>
    </row>
    <row r="64" spans="1:26" customFormat="1" ht="36" hidden="1" x14ac:dyDescent="0.25">
      <c r="A64" s="35" t="s">
        <v>1157</v>
      </c>
      <c r="B64" s="36" t="s">
        <v>1159</v>
      </c>
      <c r="C64" s="35" t="s">
        <v>12</v>
      </c>
      <c r="D64" s="48">
        <v>17</v>
      </c>
      <c r="E64" s="43">
        <v>3103.51</v>
      </c>
      <c r="F64" s="43">
        <v>52759.67</v>
      </c>
      <c r="G64" s="39">
        <f t="shared" si="0"/>
        <v>26876.396600000004</v>
      </c>
      <c r="H64" s="39">
        <f t="shared" si="1"/>
        <v>456898.74219999998</v>
      </c>
      <c r="I64" s="40">
        <v>8.66</v>
      </c>
      <c r="J64" s="78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1"/>
      <c r="Z64" s="22"/>
    </row>
    <row r="65" spans="1:26" customFormat="1" ht="36" hidden="1" x14ac:dyDescent="0.25">
      <c r="A65" s="35" t="s">
        <v>407</v>
      </c>
      <c r="B65" s="36" t="s">
        <v>423</v>
      </c>
      <c r="C65" s="35" t="s">
        <v>179</v>
      </c>
      <c r="D65" s="48">
        <v>11</v>
      </c>
      <c r="E65" s="43">
        <v>4772.8599999999997</v>
      </c>
      <c r="F65" s="43">
        <v>52501.46</v>
      </c>
      <c r="G65" s="39">
        <f t="shared" si="0"/>
        <v>41332.967599999996</v>
      </c>
      <c r="H65" s="39">
        <f t="shared" si="1"/>
        <v>454662.64360000001</v>
      </c>
      <c r="I65" s="40">
        <v>8.66</v>
      </c>
      <c r="J65" s="78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1"/>
      <c r="Z65" s="22"/>
    </row>
    <row r="66" spans="1:26" customFormat="1" ht="36" hidden="1" x14ac:dyDescent="0.25">
      <c r="A66" s="35" t="s">
        <v>472</v>
      </c>
      <c r="B66" s="36" t="s">
        <v>474</v>
      </c>
      <c r="C66" s="35" t="s">
        <v>13</v>
      </c>
      <c r="D66" s="48">
        <v>73</v>
      </c>
      <c r="E66" s="38">
        <v>712.1</v>
      </c>
      <c r="F66" s="43">
        <v>51983.3</v>
      </c>
      <c r="G66" s="39">
        <f t="shared" si="0"/>
        <v>6166.7860000000001</v>
      </c>
      <c r="H66" s="39">
        <f t="shared" si="1"/>
        <v>450175.37800000003</v>
      </c>
      <c r="I66" s="40">
        <v>8.66</v>
      </c>
      <c r="J66" s="78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1"/>
      <c r="Z66" s="22"/>
    </row>
    <row r="67" spans="1:26" customFormat="1" ht="36" hidden="1" x14ac:dyDescent="0.25">
      <c r="A67" s="35" t="s">
        <v>1271</v>
      </c>
      <c r="B67" s="36" t="s">
        <v>1274</v>
      </c>
      <c r="C67" s="35" t="s">
        <v>12</v>
      </c>
      <c r="D67" s="48">
        <v>2</v>
      </c>
      <c r="E67" s="43">
        <v>25620.43</v>
      </c>
      <c r="F67" s="43">
        <v>51240.86</v>
      </c>
      <c r="G67" s="39">
        <f t="shared" si="0"/>
        <v>221872.92380000002</v>
      </c>
      <c r="H67" s="39">
        <f t="shared" si="1"/>
        <v>443745.84760000004</v>
      </c>
      <c r="I67" s="40">
        <v>8.66</v>
      </c>
      <c r="J67" s="78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1"/>
      <c r="Z67" s="22"/>
    </row>
    <row r="68" spans="1:26" customFormat="1" ht="36" hidden="1" x14ac:dyDescent="0.25">
      <c r="A68" s="35" t="s">
        <v>1085</v>
      </c>
      <c r="B68" s="36" t="s">
        <v>1086</v>
      </c>
      <c r="C68" s="35" t="s">
        <v>179</v>
      </c>
      <c r="D68" s="47">
        <v>12.5</v>
      </c>
      <c r="E68" s="43">
        <v>4054.23</v>
      </c>
      <c r="F68" s="43">
        <v>50678</v>
      </c>
      <c r="G68" s="39">
        <f t="shared" si="0"/>
        <v>35109.631800000003</v>
      </c>
      <c r="H68" s="39">
        <f t="shared" si="1"/>
        <v>438871.48</v>
      </c>
      <c r="I68" s="40">
        <v>8.66</v>
      </c>
      <c r="J68" s="78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1"/>
      <c r="Z68" s="22"/>
    </row>
    <row r="69" spans="1:26" customFormat="1" ht="36" hidden="1" x14ac:dyDescent="0.25">
      <c r="A69" s="35" t="s">
        <v>407</v>
      </c>
      <c r="B69" s="36" t="s">
        <v>421</v>
      </c>
      <c r="C69" s="35" t="s">
        <v>179</v>
      </c>
      <c r="D69" s="48">
        <v>5</v>
      </c>
      <c r="E69" s="43">
        <v>9492.4500000000007</v>
      </c>
      <c r="F69" s="43">
        <v>47462</v>
      </c>
      <c r="G69" s="39">
        <f t="shared" si="0"/>
        <v>82204.617000000013</v>
      </c>
      <c r="H69" s="39">
        <f t="shared" si="1"/>
        <v>411020.92</v>
      </c>
      <c r="I69" s="40">
        <v>8.66</v>
      </c>
      <c r="J69" s="78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1"/>
      <c r="Z69" s="22"/>
    </row>
    <row r="70" spans="1:26" customFormat="1" ht="36" hidden="1" x14ac:dyDescent="0.25">
      <c r="A70" s="35" t="s">
        <v>755</v>
      </c>
      <c r="B70" s="36" t="s">
        <v>1031</v>
      </c>
      <c r="C70" s="35" t="s">
        <v>179</v>
      </c>
      <c r="D70" s="48">
        <v>9</v>
      </c>
      <c r="E70" s="43">
        <v>4920.18</v>
      </c>
      <c r="F70" s="43">
        <v>44281.62</v>
      </c>
      <c r="G70" s="39">
        <f t="shared" si="0"/>
        <v>42608.758800000003</v>
      </c>
      <c r="H70" s="39">
        <f t="shared" si="1"/>
        <v>383478.82920000004</v>
      </c>
      <c r="I70" s="40">
        <v>8.66</v>
      </c>
      <c r="J70" s="78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1"/>
      <c r="Z70" s="22"/>
    </row>
    <row r="71" spans="1:26" customFormat="1" ht="36" hidden="1" x14ac:dyDescent="0.25">
      <c r="A71" s="35" t="s">
        <v>1085</v>
      </c>
      <c r="B71" s="36" t="s">
        <v>1091</v>
      </c>
      <c r="C71" s="35" t="s">
        <v>179</v>
      </c>
      <c r="D71" s="48">
        <v>5</v>
      </c>
      <c r="E71" s="43">
        <v>8849.15</v>
      </c>
      <c r="F71" s="43">
        <v>44246</v>
      </c>
      <c r="G71" s="39">
        <f t="shared" si="0"/>
        <v>76633.638999999996</v>
      </c>
      <c r="H71" s="39">
        <f t="shared" si="1"/>
        <v>383170.36</v>
      </c>
      <c r="I71" s="40">
        <v>8.66</v>
      </c>
      <c r="J71" s="78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1"/>
      <c r="Z71" s="22"/>
    </row>
    <row r="72" spans="1:26" customFormat="1" ht="36" hidden="1" x14ac:dyDescent="0.25">
      <c r="A72" s="35" t="s">
        <v>755</v>
      </c>
      <c r="B72" s="36" t="s">
        <v>968</v>
      </c>
      <c r="C72" s="35" t="s">
        <v>179</v>
      </c>
      <c r="D72" s="48">
        <v>20</v>
      </c>
      <c r="E72" s="43">
        <v>2198.19</v>
      </c>
      <c r="F72" s="43">
        <v>43963.8</v>
      </c>
      <c r="G72" s="39">
        <f t="shared" si="0"/>
        <v>19036.325400000002</v>
      </c>
      <c r="H72" s="39">
        <f t="shared" si="1"/>
        <v>380726.50800000003</v>
      </c>
      <c r="I72" s="40">
        <v>8.66</v>
      </c>
      <c r="J72" s="78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1"/>
      <c r="Z72" s="22"/>
    </row>
    <row r="73" spans="1:26" customFormat="1" ht="36" hidden="1" x14ac:dyDescent="0.25">
      <c r="A73" s="35" t="s">
        <v>1085</v>
      </c>
      <c r="B73" s="36" t="s">
        <v>995</v>
      </c>
      <c r="C73" s="35" t="s">
        <v>179</v>
      </c>
      <c r="D73" s="48">
        <v>4</v>
      </c>
      <c r="E73" s="43">
        <v>10618.3</v>
      </c>
      <c r="F73" s="43">
        <v>42473</v>
      </c>
      <c r="G73" s="39">
        <f t="shared" ref="G73:G136" si="5">E73*I73</f>
        <v>91954.477999999988</v>
      </c>
      <c r="H73" s="39">
        <f t="shared" ref="H73:H136" si="6">F73*I73</f>
        <v>367816.18</v>
      </c>
      <c r="I73" s="40">
        <v>8.66</v>
      </c>
      <c r="J73" s="78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1"/>
      <c r="Z73" s="22"/>
    </row>
    <row r="74" spans="1:26" customFormat="1" ht="36" x14ac:dyDescent="0.25">
      <c r="A74" s="35" t="s">
        <v>755</v>
      </c>
      <c r="B74" s="75" t="s">
        <v>822</v>
      </c>
      <c r="C74" s="35" t="s">
        <v>12</v>
      </c>
      <c r="D74" s="48">
        <v>5</v>
      </c>
      <c r="E74" s="43">
        <v>8405.58</v>
      </c>
      <c r="F74" s="43">
        <v>42027.9</v>
      </c>
      <c r="G74" s="39">
        <f t="shared" si="5"/>
        <v>72792.322799999994</v>
      </c>
      <c r="H74" s="39">
        <f t="shared" si="6"/>
        <v>363961.614</v>
      </c>
      <c r="I74" s="40">
        <v>8.66</v>
      </c>
      <c r="J74" s="78">
        <f>199560/1.2</f>
        <v>166300</v>
      </c>
      <c r="K74" s="79">
        <f>D74*J74</f>
        <v>831500</v>
      </c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1"/>
      <c r="Z74" s="22"/>
    </row>
    <row r="75" spans="1:26" customFormat="1" ht="36" hidden="1" x14ac:dyDescent="0.25">
      <c r="A75" s="35" t="s">
        <v>749</v>
      </c>
      <c r="B75" s="36" t="s">
        <v>754</v>
      </c>
      <c r="C75" s="35" t="s">
        <v>12</v>
      </c>
      <c r="D75" s="48">
        <v>12</v>
      </c>
      <c r="E75" s="43">
        <v>3455.03</v>
      </c>
      <c r="F75" s="43">
        <v>41460.36</v>
      </c>
      <c r="G75" s="39">
        <f t="shared" si="5"/>
        <v>29920.559800000003</v>
      </c>
      <c r="H75" s="39">
        <f t="shared" si="6"/>
        <v>359046.71760000003</v>
      </c>
      <c r="I75" s="40">
        <v>8.66</v>
      </c>
      <c r="J75" s="78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1"/>
      <c r="Z75" s="22"/>
    </row>
    <row r="76" spans="1:26" customFormat="1" ht="36" hidden="1" x14ac:dyDescent="0.25">
      <c r="A76" s="35" t="s">
        <v>1230</v>
      </c>
      <c r="B76" s="36" t="s">
        <v>1231</v>
      </c>
      <c r="C76" s="35" t="s">
        <v>12</v>
      </c>
      <c r="D76" s="48">
        <v>31</v>
      </c>
      <c r="E76" s="49"/>
      <c r="F76" s="43">
        <v>41193.75</v>
      </c>
      <c r="G76" s="39">
        <f t="shared" si="5"/>
        <v>0</v>
      </c>
      <c r="H76" s="39">
        <f t="shared" si="6"/>
        <v>356737.875</v>
      </c>
      <c r="I76" s="40">
        <v>8.66</v>
      </c>
      <c r="J76" s="78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1"/>
      <c r="Z76" s="22"/>
    </row>
    <row r="77" spans="1:26" customFormat="1" ht="36" hidden="1" x14ac:dyDescent="0.25">
      <c r="A77" s="35" t="s">
        <v>755</v>
      </c>
      <c r="B77" s="36" t="s">
        <v>949</v>
      </c>
      <c r="C77" s="35" t="s">
        <v>179</v>
      </c>
      <c r="D77" s="47">
        <v>18.5</v>
      </c>
      <c r="E77" s="43">
        <v>2198.19</v>
      </c>
      <c r="F77" s="43">
        <v>40666.519999999997</v>
      </c>
      <c r="G77" s="39">
        <f t="shared" si="5"/>
        <v>19036.325400000002</v>
      </c>
      <c r="H77" s="39">
        <f t="shared" si="6"/>
        <v>352172.06319999998</v>
      </c>
      <c r="I77" s="40">
        <v>8.66</v>
      </c>
      <c r="J77" s="78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1"/>
      <c r="Z77" s="22"/>
    </row>
    <row r="78" spans="1:26" customFormat="1" ht="36" hidden="1" x14ac:dyDescent="0.25">
      <c r="A78" s="35" t="s">
        <v>442</v>
      </c>
      <c r="B78" s="36" t="s">
        <v>443</v>
      </c>
      <c r="C78" s="35" t="s">
        <v>12</v>
      </c>
      <c r="D78" s="48">
        <v>17</v>
      </c>
      <c r="E78" s="43">
        <v>2341.4299999999998</v>
      </c>
      <c r="F78" s="43">
        <v>39804.31</v>
      </c>
      <c r="G78" s="39">
        <f t="shared" si="5"/>
        <v>20276.783799999997</v>
      </c>
      <c r="H78" s="39">
        <f t="shared" si="6"/>
        <v>344705.32459999999</v>
      </c>
      <c r="I78" s="40">
        <v>8.66</v>
      </c>
      <c r="J78" s="78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1"/>
      <c r="Z78" s="22"/>
    </row>
    <row r="79" spans="1:26" customFormat="1" ht="36" hidden="1" x14ac:dyDescent="0.25">
      <c r="A79" s="35" t="s">
        <v>1644</v>
      </c>
      <c r="B79" s="36" t="s">
        <v>1646</v>
      </c>
      <c r="C79" s="35" t="s">
        <v>179</v>
      </c>
      <c r="D79" s="48">
        <v>4</v>
      </c>
      <c r="E79" s="43">
        <v>9881.51</v>
      </c>
      <c r="F79" s="43">
        <v>39526.04</v>
      </c>
      <c r="G79" s="39">
        <f t="shared" si="5"/>
        <v>85573.876600000003</v>
      </c>
      <c r="H79" s="39">
        <f t="shared" si="6"/>
        <v>342295.50640000001</v>
      </c>
      <c r="I79" s="40">
        <v>8.66</v>
      </c>
      <c r="J79" s="78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1"/>
      <c r="Z79" s="22"/>
    </row>
    <row r="80" spans="1:26" customFormat="1" ht="36" hidden="1" x14ac:dyDescent="0.25">
      <c r="A80" s="35" t="s">
        <v>407</v>
      </c>
      <c r="B80" s="36" t="s">
        <v>419</v>
      </c>
      <c r="C80" s="35" t="s">
        <v>12</v>
      </c>
      <c r="D80" s="48">
        <v>13</v>
      </c>
      <c r="E80" s="43">
        <v>2652.42</v>
      </c>
      <c r="F80" s="43">
        <v>34481.46</v>
      </c>
      <c r="G80" s="39">
        <f t="shared" si="5"/>
        <v>22969.957200000001</v>
      </c>
      <c r="H80" s="39">
        <f t="shared" si="6"/>
        <v>298609.4436</v>
      </c>
      <c r="I80" s="40">
        <v>8.66</v>
      </c>
      <c r="J80" s="78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1"/>
      <c r="Z80" s="22"/>
    </row>
    <row r="81" spans="1:26" customFormat="1" ht="36" hidden="1" x14ac:dyDescent="0.25">
      <c r="A81" s="35" t="s">
        <v>1085</v>
      </c>
      <c r="B81" s="36" t="s">
        <v>1106</v>
      </c>
      <c r="C81" s="35" t="s">
        <v>179</v>
      </c>
      <c r="D81" s="47">
        <v>3.5</v>
      </c>
      <c r="E81" s="43">
        <v>9511.85</v>
      </c>
      <c r="F81" s="43">
        <v>33291</v>
      </c>
      <c r="G81" s="39">
        <f t="shared" si="5"/>
        <v>82372.620999999999</v>
      </c>
      <c r="H81" s="39">
        <f t="shared" si="6"/>
        <v>288300.06</v>
      </c>
      <c r="I81" s="40">
        <v>8.66</v>
      </c>
      <c r="J81" s="78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1"/>
      <c r="Z81" s="22"/>
    </row>
    <row r="82" spans="1:26" customFormat="1" ht="36" hidden="1" x14ac:dyDescent="0.25">
      <c r="A82" s="35" t="s">
        <v>1230</v>
      </c>
      <c r="B82" s="36" t="s">
        <v>1232</v>
      </c>
      <c r="C82" s="35" t="s">
        <v>12</v>
      </c>
      <c r="D82" s="48">
        <v>25</v>
      </c>
      <c r="E82" s="43">
        <v>1328.83</v>
      </c>
      <c r="F82" s="43">
        <v>33220.75</v>
      </c>
      <c r="G82" s="39">
        <f t="shared" si="5"/>
        <v>11507.667799999999</v>
      </c>
      <c r="H82" s="39">
        <f t="shared" si="6"/>
        <v>287691.69500000001</v>
      </c>
      <c r="I82" s="40">
        <v>8.66</v>
      </c>
      <c r="J82" s="78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1"/>
      <c r="Z82" s="22"/>
    </row>
    <row r="83" spans="1:26" customFormat="1" ht="36" hidden="1" x14ac:dyDescent="0.25">
      <c r="A83" s="35" t="s">
        <v>749</v>
      </c>
      <c r="B83" s="36" t="s">
        <v>753</v>
      </c>
      <c r="C83" s="35" t="s">
        <v>12</v>
      </c>
      <c r="D83" s="48">
        <v>12</v>
      </c>
      <c r="E83" s="43">
        <v>2747.33</v>
      </c>
      <c r="F83" s="43">
        <v>32967.96</v>
      </c>
      <c r="G83" s="39">
        <f t="shared" si="5"/>
        <v>23791.877799999998</v>
      </c>
      <c r="H83" s="39">
        <f t="shared" si="6"/>
        <v>285502.53360000002</v>
      </c>
      <c r="I83" s="40">
        <v>8.66</v>
      </c>
      <c r="J83" s="78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1"/>
      <c r="Z83" s="22"/>
    </row>
    <row r="84" spans="1:26" customFormat="1" ht="36" hidden="1" x14ac:dyDescent="0.25">
      <c r="A84" s="35" t="s">
        <v>1085</v>
      </c>
      <c r="B84" s="36" t="s">
        <v>1090</v>
      </c>
      <c r="C84" s="35" t="s">
        <v>179</v>
      </c>
      <c r="D84" s="48">
        <v>4</v>
      </c>
      <c r="E84" s="43">
        <v>8108.45</v>
      </c>
      <c r="F84" s="43">
        <v>32434</v>
      </c>
      <c r="G84" s="39">
        <f t="shared" si="5"/>
        <v>70219.176999999996</v>
      </c>
      <c r="H84" s="39">
        <f t="shared" si="6"/>
        <v>280878.44</v>
      </c>
      <c r="I84" s="40">
        <v>8.66</v>
      </c>
      <c r="J84" s="78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1"/>
      <c r="Z84" s="22"/>
    </row>
    <row r="85" spans="1:26" customFormat="1" ht="36" hidden="1" x14ac:dyDescent="0.25">
      <c r="A85" s="35" t="s">
        <v>1043</v>
      </c>
      <c r="B85" s="36" t="s">
        <v>1053</v>
      </c>
      <c r="C85" s="35" t="s">
        <v>179</v>
      </c>
      <c r="D85" s="48">
        <v>5</v>
      </c>
      <c r="E85" s="43">
        <v>6428.12</v>
      </c>
      <c r="F85" s="43">
        <v>32140.6</v>
      </c>
      <c r="G85" s="39">
        <f t="shared" si="5"/>
        <v>55667.519200000002</v>
      </c>
      <c r="H85" s="39">
        <f t="shared" si="6"/>
        <v>278337.59600000002</v>
      </c>
      <c r="I85" s="40">
        <v>8.66</v>
      </c>
      <c r="J85" s="78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1"/>
      <c r="Z85" s="22"/>
    </row>
    <row r="86" spans="1:26" customFormat="1" ht="36" hidden="1" x14ac:dyDescent="0.25">
      <c r="A86" s="35" t="s">
        <v>560</v>
      </c>
      <c r="B86" s="36" t="s">
        <v>575</v>
      </c>
      <c r="C86" s="35" t="s">
        <v>12</v>
      </c>
      <c r="D86" s="48">
        <v>2</v>
      </c>
      <c r="E86" s="43">
        <v>15834.04</v>
      </c>
      <c r="F86" s="43">
        <v>31668</v>
      </c>
      <c r="G86" s="39">
        <f t="shared" si="5"/>
        <v>137122.78640000001</v>
      </c>
      <c r="H86" s="39">
        <f t="shared" si="6"/>
        <v>274244.88</v>
      </c>
      <c r="I86" s="40">
        <v>8.66</v>
      </c>
      <c r="J86" s="78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1"/>
      <c r="Z86" s="22"/>
    </row>
    <row r="87" spans="1:26" customFormat="1" ht="36" hidden="1" x14ac:dyDescent="0.25">
      <c r="A87" s="35" t="s">
        <v>1062</v>
      </c>
      <c r="B87" s="36" t="s">
        <v>1053</v>
      </c>
      <c r="C87" s="35" t="s">
        <v>179</v>
      </c>
      <c r="D87" s="48">
        <v>7</v>
      </c>
      <c r="E87" s="43">
        <v>4509.5200000000004</v>
      </c>
      <c r="F87" s="43">
        <v>31566.639999999999</v>
      </c>
      <c r="G87" s="39">
        <f t="shared" si="5"/>
        <v>39052.443200000002</v>
      </c>
      <c r="H87" s="39">
        <f t="shared" si="6"/>
        <v>273367.10239999997</v>
      </c>
      <c r="I87" s="40">
        <v>8.66</v>
      </c>
      <c r="J87" s="78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1"/>
      <c r="Z87" s="22"/>
    </row>
    <row r="88" spans="1:26" customFormat="1" ht="15" hidden="1" x14ac:dyDescent="0.25">
      <c r="A88" s="35" t="s">
        <v>90</v>
      </c>
      <c r="B88" s="36" t="s">
        <v>91</v>
      </c>
      <c r="C88" s="35" t="s">
        <v>19</v>
      </c>
      <c r="D88" s="42">
        <v>667.12315460000002</v>
      </c>
      <c r="E88" s="38">
        <v>46.8</v>
      </c>
      <c r="F88" s="43">
        <v>31221.47</v>
      </c>
      <c r="G88" s="39">
        <f t="shared" si="5"/>
        <v>405.28799999999995</v>
      </c>
      <c r="H88" s="39">
        <f t="shared" si="6"/>
        <v>270377.9302</v>
      </c>
      <c r="I88" s="40">
        <v>8.66</v>
      </c>
      <c r="J88" s="78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1"/>
      <c r="Z88" s="22"/>
    </row>
    <row r="89" spans="1:26" customFormat="1" ht="36" hidden="1" x14ac:dyDescent="0.25">
      <c r="A89" s="35" t="s">
        <v>1221</v>
      </c>
      <c r="B89" s="36" t="s">
        <v>1224</v>
      </c>
      <c r="C89" s="35" t="s">
        <v>12</v>
      </c>
      <c r="D89" s="48">
        <v>8</v>
      </c>
      <c r="E89" s="43">
        <v>3866.17</v>
      </c>
      <c r="F89" s="43">
        <v>30929.360000000001</v>
      </c>
      <c r="G89" s="39">
        <f t="shared" si="5"/>
        <v>33481.032200000001</v>
      </c>
      <c r="H89" s="39">
        <f t="shared" si="6"/>
        <v>267848.25760000001</v>
      </c>
      <c r="I89" s="40">
        <v>8.66</v>
      </c>
      <c r="J89" s="78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1"/>
      <c r="Z89" s="22"/>
    </row>
    <row r="90" spans="1:26" customFormat="1" ht="36" hidden="1" x14ac:dyDescent="0.25">
      <c r="A90" s="35" t="s">
        <v>1164</v>
      </c>
      <c r="B90" s="36" t="s">
        <v>1218</v>
      </c>
      <c r="C90" s="35" t="s">
        <v>12</v>
      </c>
      <c r="D90" s="48">
        <v>2</v>
      </c>
      <c r="E90" s="43">
        <v>15272.05</v>
      </c>
      <c r="F90" s="43">
        <v>30544</v>
      </c>
      <c r="G90" s="39">
        <f t="shared" si="5"/>
        <v>132255.95300000001</v>
      </c>
      <c r="H90" s="39">
        <f t="shared" si="6"/>
        <v>264511.03999999998</v>
      </c>
      <c r="I90" s="40">
        <v>8.66</v>
      </c>
      <c r="J90" s="78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1"/>
      <c r="Z90" s="22"/>
    </row>
    <row r="91" spans="1:26" customFormat="1" ht="36" hidden="1" x14ac:dyDescent="0.25">
      <c r="A91" s="35" t="s">
        <v>755</v>
      </c>
      <c r="B91" s="36" t="s">
        <v>995</v>
      </c>
      <c r="C91" s="35" t="s">
        <v>179</v>
      </c>
      <c r="D91" s="47">
        <v>5.5</v>
      </c>
      <c r="E91" s="43">
        <v>5547.8</v>
      </c>
      <c r="F91" s="43">
        <v>30512.9</v>
      </c>
      <c r="G91" s="39">
        <f t="shared" si="5"/>
        <v>48043.948000000004</v>
      </c>
      <c r="H91" s="39">
        <f t="shared" si="6"/>
        <v>264241.71400000004</v>
      </c>
      <c r="I91" s="40">
        <v>8.66</v>
      </c>
      <c r="J91" s="78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1"/>
      <c r="Z91" s="22"/>
    </row>
    <row r="92" spans="1:26" customFormat="1" ht="36" hidden="1" x14ac:dyDescent="0.25">
      <c r="A92" s="35" t="s">
        <v>755</v>
      </c>
      <c r="B92" s="36" t="s">
        <v>1025</v>
      </c>
      <c r="C92" s="35" t="s">
        <v>179</v>
      </c>
      <c r="D92" s="48">
        <v>6</v>
      </c>
      <c r="E92" s="43">
        <v>4920.18</v>
      </c>
      <c r="F92" s="43">
        <v>29521.08</v>
      </c>
      <c r="G92" s="39">
        <f t="shared" si="5"/>
        <v>42608.758800000003</v>
      </c>
      <c r="H92" s="39">
        <f t="shared" si="6"/>
        <v>255652.5528</v>
      </c>
      <c r="I92" s="40">
        <v>8.66</v>
      </c>
      <c r="J92" s="78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1"/>
      <c r="Z92" s="22"/>
    </row>
    <row r="93" spans="1:26" customFormat="1" ht="36" hidden="1" x14ac:dyDescent="0.25">
      <c r="A93" s="35" t="s">
        <v>1043</v>
      </c>
      <c r="B93" s="36" t="s">
        <v>1052</v>
      </c>
      <c r="C93" s="35" t="s">
        <v>179</v>
      </c>
      <c r="D93" s="48">
        <v>2</v>
      </c>
      <c r="E93" s="43">
        <v>14303.64</v>
      </c>
      <c r="F93" s="43">
        <v>28607.279999999999</v>
      </c>
      <c r="G93" s="39">
        <f t="shared" si="5"/>
        <v>123869.5224</v>
      </c>
      <c r="H93" s="39">
        <f t="shared" si="6"/>
        <v>247739.0448</v>
      </c>
      <c r="I93" s="40">
        <v>8.66</v>
      </c>
      <c r="J93" s="78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1"/>
      <c r="Z93" s="22"/>
    </row>
    <row r="94" spans="1:26" customFormat="1" ht="36" hidden="1" x14ac:dyDescent="0.25">
      <c r="A94" s="35" t="s">
        <v>1682</v>
      </c>
      <c r="B94" s="36" t="s">
        <v>1683</v>
      </c>
      <c r="C94" s="35" t="s">
        <v>12</v>
      </c>
      <c r="D94" s="48">
        <v>1</v>
      </c>
      <c r="E94" s="43">
        <v>28578.26</v>
      </c>
      <c r="F94" s="43">
        <v>28578</v>
      </c>
      <c r="G94" s="39">
        <f t="shared" si="5"/>
        <v>247487.7316</v>
      </c>
      <c r="H94" s="39">
        <f t="shared" si="6"/>
        <v>247485.48</v>
      </c>
      <c r="I94" s="40">
        <v>8.66</v>
      </c>
      <c r="J94" s="78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1"/>
      <c r="Z94" s="22"/>
    </row>
    <row r="95" spans="1:26" customFormat="1" ht="36" hidden="1" x14ac:dyDescent="0.25">
      <c r="A95" s="35" t="s">
        <v>1221</v>
      </c>
      <c r="B95" s="36" t="s">
        <v>1223</v>
      </c>
      <c r="C95" s="35" t="s">
        <v>12</v>
      </c>
      <c r="D95" s="48">
        <v>8</v>
      </c>
      <c r="E95" s="43">
        <v>3510.42</v>
      </c>
      <c r="F95" s="43">
        <v>28083.360000000001</v>
      </c>
      <c r="G95" s="39">
        <f t="shared" si="5"/>
        <v>30400.2372</v>
      </c>
      <c r="H95" s="39">
        <f t="shared" si="6"/>
        <v>243201.8976</v>
      </c>
      <c r="I95" s="40">
        <v>8.66</v>
      </c>
      <c r="J95" s="78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1"/>
      <c r="Z95" s="22"/>
    </row>
    <row r="96" spans="1:26" customFormat="1" ht="36" hidden="1" x14ac:dyDescent="0.25">
      <c r="A96" s="35" t="s">
        <v>1157</v>
      </c>
      <c r="B96" s="36" t="s">
        <v>1161</v>
      </c>
      <c r="C96" s="35" t="s">
        <v>12</v>
      </c>
      <c r="D96" s="48">
        <v>12</v>
      </c>
      <c r="E96" s="43">
        <v>2285.9</v>
      </c>
      <c r="F96" s="43">
        <v>27430.799999999999</v>
      </c>
      <c r="G96" s="39">
        <f t="shared" si="5"/>
        <v>19795.894</v>
      </c>
      <c r="H96" s="39">
        <f t="shared" si="6"/>
        <v>237550.728</v>
      </c>
      <c r="I96" s="40">
        <v>8.66</v>
      </c>
      <c r="J96" s="78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1"/>
      <c r="Z96" s="22"/>
    </row>
    <row r="97" spans="1:26" customFormat="1" ht="36" hidden="1" x14ac:dyDescent="0.25">
      <c r="A97" s="35" t="s">
        <v>560</v>
      </c>
      <c r="B97" s="36" t="s">
        <v>576</v>
      </c>
      <c r="C97" s="35" t="s">
        <v>12</v>
      </c>
      <c r="D97" s="48">
        <v>2</v>
      </c>
      <c r="E97" s="43">
        <v>13414.3</v>
      </c>
      <c r="F97" s="43">
        <v>26829</v>
      </c>
      <c r="G97" s="39">
        <f t="shared" si="5"/>
        <v>116167.83799999999</v>
      </c>
      <c r="H97" s="39">
        <f t="shared" si="6"/>
        <v>232339.14</v>
      </c>
      <c r="I97" s="40">
        <v>8.66</v>
      </c>
      <c r="J97" s="78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1"/>
      <c r="Z97" s="22"/>
    </row>
    <row r="98" spans="1:26" customFormat="1" ht="36" hidden="1" x14ac:dyDescent="0.25">
      <c r="A98" s="35" t="s">
        <v>1373</v>
      </c>
      <c r="B98" s="36" t="s">
        <v>1376</v>
      </c>
      <c r="C98" s="35" t="s">
        <v>12</v>
      </c>
      <c r="D98" s="48">
        <v>1</v>
      </c>
      <c r="E98" s="43">
        <v>25951.49</v>
      </c>
      <c r="F98" s="43">
        <v>25951.49</v>
      </c>
      <c r="G98" s="39">
        <f t="shared" si="5"/>
        <v>224739.90340000001</v>
      </c>
      <c r="H98" s="39">
        <f t="shared" si="6"/>
        <v>224739.90340000001</v>
      </c>
      <c r="I98" s="40">
        <v>8.66</v>
      </c>
      <c r="J98" s="78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1"/>
      <c r="Z98" s="22"/>
    </row>
    <row r="99" spans="1:26" customFormat="1" ht="36" hidden="1" x14ac:dyDescent="0.25">
      <c r="A99" s="35" t="s">
        <v>1377</v>
      </c>
      <c r="B99" s="36" t="s">
        <v>1378</v>
      </c>
      <c r="C99" s="35" t="s">
        <v>12</v>
      </c>
      <c r="D99" s="48">
        <v>4</v>
      </c>
      <c r="E99" s="43">
        <v>6469.97</v>
      </c>
      <c r="F99" s="43">
        <v>25879.88</v>
      </c>
      <c r="G99" s="39">
        <f t="shared" si="5"/>
        <v>56029.940200000005</v>
      </c>
      <c r="H99" s="39">
        <f t="shared" si="6"/>
        <v>224119.76080000002</v>
      </c>
      <c r="I99" s="40">
        <v>8.66</v>
      </c>
      <c r="J99" s="78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1"/>
      <c r="Z99" s="22"/>
    </row>
    <row r="100" spans="1:26" customFormat="1" ht="36" hidden="1" x14ac:dyDescent="0.25">
      <c r="A100" s="35" t="s">
        <v>1315</v>
      </c>
      <c r="B100" s="36" t="s">
        <v>1316</v>
      </c>
      <c r="C100" s="35" t="s">
        <v>12</v>
      </c>
      <c r="D100" s="48">
        <v>8</v>
      </c>
      <c r="E100" s="43">
        <v>3212.32</v>
      </c>
      <c r="F100" s="43">
        <v>25698.560000000001</v>
      </c>
      <c r="G100" s="39">
        <f t="shared" si="5"/>
        <v>27818.691200000001</v>
      </c>
      <c r="H100" s="39">
        <f t="shared" si="6"/>
        <v>222549.52960000001</v>
      </c>
      <c r="I100" s="40">
        <v>8.66</v>
      </c>
      <c r="J100" s="78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1"/>
      <c r="Z100" s="22"/>
    </row>
    <row r="101" spans="1:26" customFormat="1" ht="36" hidden="1" x14ac:dyDescent="0.25">
      <c r="A101" s="35" t="s">
        <v>592</v>
      </c>
      <c r="B101" s="36" t="s">
        <v>593</v>
      </c>
      <c r="C101" s="35" t="s">
        <v>12</v>
      </c>
      <c r="D101" s="48">
        <v>29</v>
      </c>
      <c r="E101" s="49"/>
      <c r="F101" s="43">
        <v>25429.35</v>
      </c>
      <c r="G101" s="39">
        <f t="shared" si="5"/>
        <v>0</v>
      </c>
      <c r="H101" s="39">
        <f t="shared" si="6"/>
        <v>220218.171</v>
      </c>
      <c r="I101" s="40">
        <v>8.66</v>
      </c>
      <c r="J101" s="78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1"/>
      <c r="Z101" s="22"/>
    </row>
    <row r="102" spans="1:26" customFormat="1" ht="36" hidden="1" x14ac:dyDescent="0.25">
      <c r="A102" s="35" t="s">
        <v>1233</v>
      </c>
      <c r="B102" s="36" t="s">
        <v>1234</v>
      </c>
      <c r="C102" s="35" t="s">
        <v>12</v>
      </c>
      <c r="D102" s="48">
        <v>19</v>
      </c>
      <c r="E102" s="43">
        <v>1328.83</v>
      </c>
      <c r="F102" s="43">
        <v>25248</v>
      </c>
      <c r="G102" s="39">
        <f t="shared" si="5"/>
        <v>11507.667799999999</v>
      </c>
      <c r="H102" s="39">
        <f t="shared" si="6"/>
        <v>218647.67999999999</v>
      </c>
      <c r="I102" s="40">
        <v>8.66</v>
      </c>
      <c r="J102" s="78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1"/>
      <c r="Z102" s="22"/>
    </row>
    <row r="103" spans="1:26" customFormat="1" ht="36" hidden="1" x14ac:dyDescent="0.25">
      <c r="A103" s="35" t="s">
        <v>755</v>
      </c>
      <c r="B103" s="36" t="s">
        <v>955</v>
      </c>
      <c r="C103" s="35" t="s">
        <v>179</v>
      </c>
      <c r="D103" s="48">
        <v>5</v>
      </c>
      <c r="E103" s="43">
        <v>4920.18</v>
      </c>
      <c r="F103" s="43">
        <v>24600.9</v>
      </c>
      <c r="G103" s="39">
        <f t="shared" si="5"/>
        <v>42608.758800000003</v>
      </c>
      <c r="H103" s="39">
        <f t="shared" si="6"/>
        <v>213043.79400000002</v>
      </c>
      <c r="I103" s="40">
        <v>8.66</v>
      </c>
      <c r="J103" s="78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1"/>
      <c r="Z103" s="22"/>
    </row>
    <row r="104" spans="1:26" customFormat="1" ht="36" hidden="1" x14ac:dyDescent="0.25">
      <c r="A104" s="35" t="s">
        <v>1164</v>
      </c>
      <c r="B104" s="36" t="s">
        <v>1204</v>
      </c>
      <c r="C104" s="35" t="s">
        <v>12</v>
      </c>
      <c r="D104" s="48">
        <v>10</v>
      </c>
      <c r="E104" s="43">
        <v>2398.33</v>
      </c>
      <c r="F104" s="43">
        <v>23983</v>
      </c>
      <c r="G104" s="39">
        <f t="shared" si="5"/>
        <v>20769.537799999998</v>
      </c>
      <c r="H104" s="39">
        <f t="shared" si="6"/>
        <v>207692.78</v>
      </c>
      <c r="I104" s="40">
        <v>8.66</v>
      </c>
      <c r="J104" s="78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1"/>
      <c r="Z104" s="22"/>
    </row>
    <row r="105" spans="1:26" customFormat="1" ht="36" hidden="1" x14ac:dyDescent="0.25">
      <c r="A105" s="35" t="s">
        <v>1444</v>
      </c>
      <c r="B105" s="36" t="s">
        <v>1446</v>
      </c>
      <c r="C105" s="35" t="s">
        <v>179</v>
      </c>
      <c r="D105" s="41">
        <v>505.92</v>
      </c>
      <c r="E105" s="38">
        <v>46.86</v>
      </c>
      <c r="F105" s="43">
        <v>23707.41</v>
      </c>
      <c r="G105" s="39">
        <f t="shared" si="5"/>
        <v>405.80759999999998</v>
      </c>
      <c r="H105" s="39">
        <f t="shared" si="6"/>
        <v>205306.17060000001</v>
      </c>
      <c r="I105" s="40">
        <v>8.66</v>
      </c>
      <c r="J105" s="78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1"/>
      <c r="Z105" s="22"/>
    </row>
    <row r="106" spans="1:26" customFormat="1" ht="36" hidden="1" x14ac:dyDescent="0.25">
      <c r="A106" s="35" t="s">
        <v>1356</v>
      </c>
      <c r="B106" s="36" t="s">
        <v>1361</v>
      </c>
      <c r="C106" s="35" t="s">
        <v>12</v>
      </c>
      <c r="D106" s="48">
        <v>9</v>
      </c>
      <c r="E106" s="43">
        <v>2579.13</v>
      </c>
      <c r="F106" s="43">
        <v>23212.17</v>
      </c>
      <c r="G106" s="39">
        <f t="shared" si="5"/>
        <v>22335.265800000001</v>
      </c>
      <c r="H106" s="39">
        <f t="shared" si="6"/>
        <v>201017.3922</v>
      </c>
      <c r="I106" s="40">
        <v>8.66</v>
      </c>
      <c r="J106" s="78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1"/>
      <c r="Z106" s="22"/>
    </row>
    <row r="107" spans="1:26" customFormat="1" ht="36" hidden="1" x14ac:dyDescent="0.25">
      <c r="A107" s="35" t="s">
        <v>755</v>
      </c>
      <c r="B107" s="36" t="s">
        <v>1021</v>
      </c>
      <c r="C107" s="35" t="s">
        <v>179</v>
      </c>
      <c r="D107" s="47">
        <v>3.4</v>
      </c>
      <c r="E107" s="43">
        <v>6815.29</v>
      </c>
      <c r="F107" s="43">
        <v>23171.99</v>
      </c>
      <c r="G107" s="39">
        <f t="shared" si="5"/>
        <v>59020.411399999997</v>
      </c>
      <c r="H107" s="39">
        <f t="shared" si="6"/>
        <v>200669.43340000001</v>
      </c>
      <c r="I107" s="40">
        <v>8.66</v>
      </c>
      <c r="J107" s="78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1"/>
      <c r="Z107" s="22"/>
    </row>
    <row r="108" spans="1:26" customFormat="1" ht="36" hidden="1" x14ac:dyDescent="0.25">
      <c r="A108" s="35" t="s">
        <v>755</v>
      </c>
      <c r="B108" s="36" t="s">
        <v>952</v>
      </c>
      <c r="C108" s="35" t="s">
        <v>179</v>
      </c>
      <c r="D108" s="48">
        <v>6</v>
      </c>
      <c r="E108" s="43">
        <v>3852.08</v>
      </c>
      <c r="F108" s="43">
        <v>23112.48</v>
      </c>
      <c r="G108" s="39">
        <f t="shared" si="5"/>
        <v>33359.012799999997</v>
      </c>
      <c r="H108" s="39">
        <f t="shared" si="6"/>
        <v>200154.07680000001</v>
      </c>
      <c r="I108" s="40">
        <v>8.66</v>
      </c>
      <c r="J108" s="78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1"/>
      <c r="Z108" s="22"/>
    </row>
    <row r="109" spans="1:26" customFormat="1" ht="15" hidden="1" x14ac:dyDescent="0.25">
      <c r="A109" s="35" t="s">
        <v>336</v>
      </c>
      <c r="B109" s="36" t="s">
        <v>337</v>
      </c>
      <c r="C109" s="35" t="s">
        <v>19</v>
      </c>
      <c r="D109" s="48">
        <v>1550</v>
      </c>
      <c r="E109" s="38">
        <v>14.28</v>
      </c>
      <c r="F109" s="43">
        <v>22134</v>
      </c>
      <c r="G109" s="39">
        <f t="shared" si="5"/>
        <v>123.6648</v>
      </c>
      <c r="H109" s="39">
        <f t="shared" si="6"/>
        <v>191680.44</v>
      </c>
      <c r="I109" s="40">
        <v>8.66</v>
      </c>
      <c r="J109" s="78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1"/>
      <c r="Z109" s="22"/>
    </row>
    <row r="110" spans="1:26" customFormat="1" ht="36" hidden="1" x14ac:dyDescent="0.25">
      <c r="A110" s="35" t="s">
        <v>522</v>
      </c>
      <c r="B110" s="36" t="s">
        <v>523</v>
      </c>
      <c r="C110" s="35" t="s">
        <v>13</v>
      </c>
      <c r="D110" s="47">
        <v>335.9</v>
      </c>
      <c r="E110" s="38">
        <v>65.66</v>
      </c>
      <c r="F110" s="43">
        <v>22055.200000000001</v>
      </c>
      <c r="G110" s="39">
        <f t="shared" si="5"/>
        <v>568.61559999999997</v>
      </c>
      <c r="H110" s="39">
        <f t="shared" si="6"/>
        <v>190998.03200000001</v>
      </c>
      <c r="I110" s="40">
        <v>8.66</v>
      </c>
      <c r="J110" s="78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1"/>
      <c r="Z110" s="22"/>
    </row>
    <row r="111" spans="1:26" customFormat="1" ht="36" hidden="1" x14ac:dyDescent="0.25">
      <c r="A111" s="35" t="s">
        <v>526</v>
      </c>
      <c r="B111" s="36" t="s">
        <v>529</v>
      </c>
      <c r="C111" s="35" t="s">
        <v>13</v>
      </c>
      <c r="D111" s="48">
        <v>340</v>
      </c>
      <c r="E111" s="38">
        <v>64.58</v>
      </c>
      <c r="F111" s="43">
        <v>21957.200000000001</v>
      </c>
      <c r="G111" s="39">
        <f t="shared" si="5"/>
        <v>559.26279999999997</v>
      </c>
      <c r="H111" s="39">
        <f t="shared" si="6"/>
        <v>190149.35200000001</v>
      </c>
      <c r="I111" s="40">
        <v>8.66</v>
      </c>
      <c r="J111" s="78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1"/>
      <c r="Z111" s="22"/>
    </row>
    <row r="112" spans="1:26" customFormat="1" ht="36" hidden="1" x14ac:dyDescent="0.25">
      <c r="A112" s="35" t="s">
        <v>1632</v>
      </c>
      <c r="B112" s="36" t="s">
        <v>1635</v>
      </c>
      <c r="C112" s="35" t="s">
        <v>179</v>
      </c>
      <c r="D112" s="48">
        <v>140</v>
      </c>
      <c r="E112" s="38">
        <v>156.26</v>
      </c>
      <c r="F112" s="43">
        <v>21876</v>
      </c>
      <c r="G112" s="39">
        <f t="shared" si="5"/>
        <v>1353.2115999999999</v>
      </c>
      <c r="H112" s="39">
        <f t="shared" si="6"/>
        <v>189446.16</v>
      </c>
      <c r="I112" s="40">
        <v>8.66</v>
      </c>
      <c r="J112" s="78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1"/>
      <c r="Z112" s="22"/>
    </row>
    <row r="113" spans="1:26" customFormat="1" ht="15" hidden="1" x14ac:dyDescent="0.25">
      <c r="A113" s="35" t="s">
        <v>159</v>
      </c>
      <c r="B113" s="36" t="s">
        <v>160</v>
      </c>
      <c r="C113" s="35" t="s">
        <v>19</v>
      </c>
      <c r="D113" s="42">
        <v>168.8345224</v>
      </c>
      <c r="E113" s="38">
        <v>127.1</v>
      </c>
      <c r="F113" s="43">
        <v>21458.9</v>
      </c>
      <c r="G113" s="39">
        <f t="shared" si="5"/>
        <v>1100.6859999999999</v>
      </c>
      <c r="H113" s="39">
        <f t="shared" si="6"/>
        <v>185834.07400000002</v>
      </c>
      <c r="I113" s="40">
        <v>8.66</v>
      </c>
      <c r="J113" s="78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1"/>
      <c r="Z113" s="22"/>
    </row>
    <row r="114" spans="1:26" customFormat="1" ht="36" hidden="1" x14ac:dyDescent="0.25">
      <c r="A114" s="35" t="s">
        <v>1164</v>
      </c>
      <c r="B114" s="36" t="s">
        <v>1177</v>
      </c>
      <c r="C114" s="35" t="s">
        <v>12</v>
      </c>
      <c r="D114" s="48">
        <v>1</v>
      </c>
      <c r="E114" s="43">
        <v>20150.02</v>
      </c>
      <c r="F114" s="43">
        <v>20150</v>
      </c>
      <c r="G114" s="39">
        <f t="shared" si="5"/>
        <v>174499.17320000002</v>
      </c>
      <c r="H114" s="39">
        <f t="shared" si="6"/>
        <v>174499</v>
      </c>
      <c r="I114" s="40">
        <v>8.66</v>
      </c>
      <c r="J114" s="78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1"/>
      <c r="Z114" s="22"/>
    </row>
    <row r="115" spans="1:26" customFormat="1" ht="36" hidden="1" x14ac:dyDescent="0.25">
      <c r="A115" s="35" t="s">
        <v>755</v>
      </c>
      <c r="B115" s="36" t="s">
        <v>997</v>
      </c>
      <c r="C115" s="35" t="s">
        <v>179</v>
      </c>
      <c r="D115" s="47">
        <v>3.5</v>
      </c>
      <c r="E115" s="43">
        <v>5547.8</v>
      </c>
      <c r="F115" s="43">
        <v>19417.3</v>
      </c>
      <c r="G115" s="39">
        <f t="shared" si="5"/>
        <v>48043.948000000004</v>
      </c>
      <c r="H115" s="39">
        <f t="shared" si="6"/>
        <v>168153.818</v>
      </c>
      <c r="I115" s="40">
        <v>8.66</v>
      </c>
      <c r="J115" s="78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1"/>
      <c r="Z115" s="22"/>
    </row>
    <row r="116" spans="1:26" customFormat="1" ht="36" hidden="1" x14ac:dyDescent="0.25">
      <c r="A116" s="35" t="s">
        <v>755</v>
      </c>
      <c r="B116" s="36" t="s">
        <v>946</v>
      </c>
      <c r="C116" s="35" t="s">
        <v>179</v>
      </c>
      <c r="D116" s="48">
        <v>5</v>
      </c>
      <c r="E116" s="43">
        <v>3852.08</v>
      </c>
      <c r="F116" s="43">
        <v>19260.400000000001</v>
      </c>
      <c r="G116" s="39">
        <f t="shared" si="5"/>
        <v>33359.012799999997</v>
      </c>
      <c r="H116" s="39">
        <f t="shared" si="6"/>
        <v>166795.06400000001</v>
      </c>
      <c r="I116" s="40">
        <v>8.66</v>
      </c>
      <c r="J116" s="78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1"/>
      <c r="Z116" s="22"/>
    </row>
    <row r="117" spans="1:26" customFormat="1" ht="36" hidden="1" x14ac:dyDescent="0.25">
      <c r="A117" s="35" t="s">
        <v>1085</v>
      </c>
      <c r="B117" s="36" t="s">
        <v>1110</v>
      </c>
      <c r="C117" s="35" t="s">
        <v>179</v>
      </c>
      <c r="D117" s="47">
        <v>0.5</v>
      </c>
      <c r="E117" s="43">
        <v>38212.78</v>
      </c>
      <c r="F117" s="43">
        <v>19106</v>
      </c>
      <c r="G117" s="39">
        <f t="shared" si="5"/>
        <v>330922.67479999998</v>
      </c>
      <c r="H117" s="39">
        <f t="shared" si="6"/>
        <v>165457.96</v>
      </c>
      <c r="I117" s="40">
        <v>8.66</v>
      </c>
      <c r="J117" s="78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1"/>
      <c r="Z117" s="22"/>
    </row>
    <row r="118" spans="1:26" customFormat="1" ht="36" hidden="1" x14ac:dyDescent="0.25">
      <c r="A118" s="35" t="s">
        <v>1164</v>
      </c>
      <c r="B118" s="36" t="s">
        <v>1189</v>
      </c>
      <c r="C118" s="35" t="s">
        <v>12</v>
      </c>
      <c r="D118" s="48">
        <v>3</v>
      </c>
      <c r="E118" s="43">
        <v>6364.65</v>
      </c>
      <c r="F118" s="43">
        <v>19094</v>
      </c>
      <c r="G118" s="39">
        <f t="shared" si="5"/>
        <v>55117.868999999999</v>
      </c>
      <c r="H118" s="39">
        <f t="shared" si="6"/>
        <v>165354.04</v>
      </c>
      <c r="I118" s="40">
        <v>8.66</v>
      </c>
      <c r="J118" s="78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1"/>
      <c r="Z118" s="22"/>
    </row>
    <row r="119" spans="1:26" customFormat="1" ht="36" hidden="1" x14ac:dyDescent="0.25">
      <c r="A119" s="35" t="s">
        <v>755</v>
      </c>
      <c r="B119" s="36" t="s">
        <v>850</v>
      </c>
      <c r="C119" s="35" t="s">
        <v>12</v>
      </c>
      <c r="D119" s="48">
        <v>4</v>
      </c>
      <c r="E119" s="43">
        <v>4632.6000000000004</v>
      </c>
      <c r="F119" s="43">
        <v>18530.400000000001</v>
      </c>
      <c r="G119" s="39">
        <f t="shared" si="5"/>
        <v>40118.316000000006</v>
      </c>
      <c r="H119" s="39">
        <f t="shared" si="6"/>
        <v>160473.26400000002</v>
      </c>
      <c r="I119" s="40">
        <v>8.66</v>
      </c>
      <c r="J119" s="78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1"/>
      <c r="Z119" s="22"/>
    </row>
    <row r="120" spans="1:26" customFormat="1" ht="36" hidden="1" x14ac:dyDescent="0.25">
      <c r="A120" s="35" t="s">
        <v>1632</v>
      </c>
      <c r="B120" s="36" t="s">
        <v>1636</v>
      </c>
      <c r="C120" s="35" t="s">
        <v>179</v>
      </c>
      <c r="D120" s="48">
        <v>90</v>
      </c>
      <c r="E120" s="38">
        <v>205.24</v>
      </c>
      <c r="F120" s="43">
        <v>18472</v>
      </c>
      <c r="G120" s="39">
        <f t="shared" si="5"/>
        <v>1777.3784000000001</v>
      </c>
      <c r="H120" s="39">
        <f t="shared" si="6"/>
        <v>159967.51999999999</v>
      </c>
      <c r="I120" s="40">
        <v>8.66</v>
      </c>
      <c r="J120" s="78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1"/>
      <c r="Z120" s="22"/>
    </row>
    <row r="121" spans="1:26" customFormat="1" ht="36" hidden="1" x14ac:dyDescent="0.25">
      <c r="A121" s="35" t="s">
        <v>617</v>
      </c>
      <c r="B121" s="36" t="s">
        <v>619</v>
      </c>
      <c r="C121" s="35" t="s">
        <v>12</v>
      </c>
      <c r="D121" s="48">
        <v>4</v>
      </c>
      <c r="E121" s="43">
        <v>4613.12</v>
      </c>
      <c r="F121" s="43">
        <v>18452.48</v>
      </c>
      <c r="G121" s="39">
        <f t="shared" si="5"/>
        <v>39949.619200000001</v>
      </c>
      <c r="H121" s="39">
        <f t="shared" si="6"/>
        <v>159798.4768</v>
      </c>
      <c r="I121" s="40">
        <v>8.66</v>
      </c>
      <c r="J121" s="78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1"/>
      <c r="Z121" s="22"/>
    </row>
    <row r="122" spans="1:26" customFormat="1" ht="36" hidden="1" x14ac:dyDescent="0.25">
      <c r="A122" s="35" t="s">
        <v>755</v>
      </c>
      <c r="B122" s="36" t="s">
        <v>947</v>
      </c>
      <c r="C122" s="35" t="s">
        <v>179</v>
      </c>
      <c r="D122" s="48">
        <v>4</v>
      </c>
      <c r="E122" s="43">
        <v>4577</v>
      </c>
      <c r="F122" s="43">
        <v>18308</v>
      </c>
      <c r="G122" s="39">
        <f t="shared" si="5"/>
        <v>39636.82</v>
      </c>
      <c r="H122" s="39">
        <f t="shared" si="6"/>
        <v>158547.28</v>
      </c>
      <c r="I122" s="40">
        <v>8.66</v>
      </c>
      <c r="J122" s="78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1"/>
      <c r="Z122" s="22"/>
    </row>
    <row r="123" spans="1:26" customFormat="1" ht="36" hidden="1" x14ac:dyDescent="0.25">
      <c r="A123" s="35" t="s">
        <v>755</v>
      </c>
      <c r="B123" s="36" t="s">
        <v>959</v>
      </c>
      <c r="C123" s="35" t="s">
        <v>179</v>
      </c>
      <c r="D123" s="48">
        <v>3</v>
      </c>
      <c r="E123" s="43">
        <v>6054.8</v>
      </c>
      <c r="F123" s="43">
        <v>18164.400000000001</v>
      </c>
      <c r="G123" s="39">
        <f t="shared" si="5"/>
        <v>52434.567999999999</v>
      </c>
      <c r="H123" s="39">
        <f t="shared" si="6"/>
        <v>157303.70400000003</v>
      </c>
      <c r="I123" s="40">
        <v>8.66</v>
      </c>
      <c r="J123" s="78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1"/>
      <c r="Z123" s="22"/>
    </row>
    <row r="124" spans="1:26" customFormat="1" ht="36" hidden="1" x14ac:dyDescent="0.25">
      <c r="A124" s="35" t="s">
        <v>1163</v>
      </c>
      <c r="B124" s="36" t="s">
        <v>1162</v>
      </c>
      <c r="C124" s="35" t="s">
        <v>12</v>
      </c>
      <c r="D124" s="48">
        <v>7</v>
      </c>
      <c r="E124" s="43">
        <v>2570.5500000000002</v>
      </c>
      <c r="F124" s="43">
        <v>17993.849999999999</v>
      </c>
      <c r="G124" s="39">
        <f t="shared" si="5"/>
        <v>22260.963000000003</v>
      </c>
      <c r="H124" s="39">
        <f t="shared" si="6"/>
        <v>155826.74099999998</v>
      </c>
      <c r="I124" s="40">
        <v>8.66</v>
      </c>
      <c r="J124" s="78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1"/>
      <c r="Z124" s="22"/>
    </row>
    <row r="125" spans="1:26" customFormat="1" ht="36" hidden="1" x14ac:dyDescent="0.25">
      <c r="A125" s="35" t="s">
        <v>1226</v>
      </c>
      <c r="B125" s="36" t="s">
        <v>1227</v>
      </c>
      <c r="C125" s="35" t="s">
        <v>12</v>
      </c>
      <c r="D125" s="48">
        <v>7</v>
      </c>
      <c r="E125" s="43">
        <v>2570.5500000000002</v>
      </c>
      <c r="F125" s="43">
        <v>17993.849999999999</v>
      </c>
      <c r="G125" s="39">
        <f t="shared" si="5"/>
        <v>22260.963000000003</v>
      </c>
      <c r="H125" s="39">
        <f t="shared" si="6"/>
        <v>155826.74099999998</v>
      </c>
      <c r="I125" s="40">
        <v>8.66</v>
      </c>
      <c r="J125" s="78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1"/>
      <c r="Z125" s="22"/>
    </row>
    <row r="126" spans="1:26" customFormat="1" ht="36" hidden="1" x14ac:dyDescent="0.25">
      <c r="A126" s="35" t="s">
        <v>1444</v>
      </c>
      <c r="B126" s="36" t="s">
        <v>1445</v>
      </c>
      <c r="C126" s="35" t="s">
        <v>179</v>
      </c>
      <c r="D126" s="47">
        <v>147.9</v>
      </c>
      <c r="E126" s="38">
        <v>120.46</v>
      </c>
      <c r="F126" s="43">
        <v>17816.03</v>
      </c>
      <c r="G126" s="39">
        <f t="shared" si="5"/>
        <v>1043.1836000000001</v>
      </c>
      <c r="H126" s="39">
        <f t="shared" si="6"/>
        <v>154286.8198</v>
      </c>
      <c r="I126" s="40">
        <v>8.66</v>
      </c>
      <c r="J126" s="78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1"/>
      <c r="Z126" s="22"/>
    </row>
    <row r="127" spans="1:26" customFormat="1" ht="36" hidden="1" x14ac:dyDescent="0.25">
      <c r="A127" s="35" t="s">
        <v>1444</v>
      </c>
      <c r="B127" s="36" t="s">
        <v>1451</v>
      </c>
      <c r="C127" s="35" t="s">
        <v>179</v>
      </c>
      <c r="D127" s="47">
        <v>122.4</v>
      </c>
      <c r="E127" s="38">
        <v>144.55000000000001</v>
      </c>
      <c r="F127" s="43">
        <v>17692.919999999998</v>
      </c>
      <c r="G127" s="39">
        <f t="shared" si="5"/>
        <v>1251.8030000000001</v>
      </c>
      <c r="H127" s="39">
        <f t="shared" si="6"/>
        <v>153220.68719999999</v>
      </c>
      <c r="I127" s="40">
        <v>8.66</v>
      </c>
      <c r="J127" s="78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1"/>
      <c r="Z127" s="22"/>
    </row>
    <row r="128" spans="1:26" customFormat="1" ht="36" hidden="1" x14ac:dyDescent="0.25">
      <c r="A128" s="35" t="s">
        <v>1356</v>
      </c>
      <c r="B128" s="36" t="s">
        <v>1360</v>
      </c>
      <c r="C128" s="35" t="s">
        <v>12</v>
      </c>
      <c r="D128" s="48">
        <v>16</v>
      </c>
      <c r="E128" s="43">
        <v>1087.44</v>
      </c>
      <c r="F128" s="43">
        <v>17399.04</v>
      </c>
      <c r="G128" s="39">
        <f t="shared" si="5"/>
        <v>9417.2304000000004</v>
      </c>
      <c r="H128" s="39">
        <f t="shared" si="6"/>
        <v>150675.68640000001</v>
      </c>
      <c r="I128" s="40">
        <v>8.66</v>
      </c>
      <c r="J128" s="78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1"/>
      <c r="Z128" s="22"/>
    </row>
    <row r="129" spans="1:26" customFormat="1" ht="36" hidden="1" x14ac:dyDescent="0.25">
      <c r="A129" s="35" t="s">
        <v>1062</v>
      </c>
      <c r="B129" s="36" t="s">
        <v>1076</v>
      </c>
      <c r="C129" s="35" t="s">
        <v>179</v>
      </c>
      <c r="D129" s="48">
        <v>7</v>
      </c>
      <c r="E129" s="43">
        <v>2475</v>
      </c>
      <c r="F129" s="43">
        <v>17325</v>
      </c>
      <c r="G129" s="39">
        <f t="shared" si="5"/>
        <v>21433.5</v>
      </c>
      <c r="H129" s="39">
        <f t="shared" si="6"/>
        <v>150034.5</v>
      </c>
      <c r="I129" s="40">
        <v>8.66</v>
      </c>
      <c r="J129" s="78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1"/>
      <c r="Z129" s="22"/>
    </row>
    <row r="130" spans="1:26" customFormat="1" ht="36" hidden="1" x14ac:dyDescent="0.25">
      <c r="A130" s="35" t="s">
        <v>755</v>
      </c>
      <c r="B130" s="36" t="s">
        <v>1012</v>
      </c>
      <c r="C130" s="35" t="s">
        <v>179</v>
      </c>
      <c r="D130" s="48">
        <v>3</v>
      </c>
      <c r="E130" s="43">
        <v>5606.53</v>
      </c>
      <c r="F130" s="43">
        <v>16819.59</v>
      </c>
      <c r="G130" s="39">
        <f t="shared" si="5"/>
        <v>48552.549800000001</v>
      </c>
      <c r="H130" s="39">
        <f t="shared" si="6"/>
        <v>145657.64939999999</v>
      </c>
      <c r="I130" s="40">
        <v>8.66</v>
      </c>
      <c r="J130" s="78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1"/>
      <c r="Z130" s="22"/>
    </row>
    <row r="131" spans="1:26" customFormat="1" ht="36" hidden="1" x14ac:dyDescent="0.25">
      <c r="A131" s="35" t="s">
        <v>755</v>
      </c>
      <c r="B131" s="36" t="s">
        <v>960</v>
      </c>
      <c r="C131" s="35" t="s">
        <v>179</v>
      </c>
      <c r="D131" s="47">
        <v>2.5</v>
      </c>
      <c r="E131" s="43">
        <v>6416.94</v>
      </c>
      <c r="F131" s="43">
        <v>16042.35</v>
      </c>
      <c r="G131" s="39">
        <f t="shared" si="5"/>
        <v>55570.700399999994</v>
      </c>
      <c r="H131" s="39">
        <f t="shared" si="6"/>
        <v>138926.75100000002</v>
      </c>
      <c r="I131" s="40">
        <v>8.66</v>
      </c>
      <c r="J131" s="78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1"/>
      <c r="Z131" s="22"/>
    </row>
    <row r="132" spans="1:26" customFormat="1" ht="36" hidden="1" x14ac:dyDescent="0.25">
      <c r="A132" s="35" t="s">
        <v>1221</v>
      </c>
      <c r="B132" s="36" t="s">
        <v>1225</v>
      </c>
      <c r="C132" s="35" t="s">
        <v>12</v>
      </c>
      <c r="D132" s="48">
        <v>4</v>
      </c>
      <c r="E132" s="43">
        <v>3983.06</v>
      </c>
      <c r="F132" s="43">
        <v>15932.24</v>
      </c>
      <c r="G132" s="39">
        <f t="shared" si="5"/>
        <v>34493.299599999998</v>
      </c>
      <c r="H132" s="39">
        <f t="shared" si="6"/>
        <v>137973.19839999999</v>
      </c>
      <c r="I132" s="40">
        <v>8.66</v>
      </c>
      <c r="J132" s="78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1"/>
      <c r="Z132" s="22"/>
    </row>
    <row r="133" spans="1:26" customFormat="1" ht="36" hidden="1" x14ac:dyDescent="0.25">
      <c r="A133" s="35" t="s">
        <v>405</v>
      </c>
      <c r="B133" s="36" t="s">
        <v>406</v>
      </c>
      <c r="C133" s="35" t="s">
        <v>12</v>
      </c>
      <c r="D133" s="48">
        <v>6</v>
      </c>
      <c r="E133" s="43">
        <v>2652.42</v>
      </c>
      <c r="F133" s="43">
        <v>15914.52</v>
      </c>
      <c r="G133" s="39">
        <f t="shared" si="5"/>
        <v>22969.957200000001</v>
      </c>
      <c r="H133" s="39">
        <f t="shared" si="6"/>
        <v>137819.7432</v>
      </c>
      <c r="I133" s="40">
        <v>8.66</v>
      </c>
      <c r="J133" s="78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1"/>
      <c r="Z133" s="22"/>
    </row>
    <row r="134" spans="1:26" customFormat="1" ht="36" hidden="1" x14ac:dyDescent="0.25">
      <c r="A134" s="35" t="s">
        <v>1632</v>
      </c>
      <c r="B134" s="36" t="s">
        <v>1634</v>
      </c>
      <c r="C134" s="35" t="s">
        <v>179</v>
      </c>
      <c r="D134" s="48">
        <v>220</v>
      </c>
      <c r="E134" s="38">
        <v>72.040000000000006</v>
      </c>
      <c r="F134" s="43">
        <v>15848.8</v>
      </c>
      <c r="G134" s="39">
        <f t="shared" si="5"/>
        <v>623.86640000000011</v>
      </c>
      <c r="H134" s="39">
        <f t="shared" si="6"/>
        <v>137250.60800000001</v>
      </c>
      <c r="I134" s="40">
        <v>8.66</v>
      </c>
      <c r="J134" s="78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1"/>
      <c r="Z134" s="22"/>
    </row>
    <row r="135" spans="1:26" customFormat="1" ht="36" hidden="1" x14ac:dyDescent="0.25">
      <c r="A135" s="35" t="s">
        <v>1157</v>
      </c>
      <c r="B135" s="36" t="s">
        <v>1162</v>
      </c>
      <c r="C135" s="35" t="s">
        <v>12</v>
      </c>
      <c r="D135" s="48">
        <v>6</v>
      </c>
      <c r="E135" s="43">
        <v>2570.5500000000002</v>
      </c>
      <c r="F135" s="43">
        <v>15423.3</v>
      </c>
      <c r="G135" s="39">
        <f t="shared" si="5"/>
        <v>22260.963000000003</v>
      </c>
      <c r="H135" s="39">
        <f t="shared" si="6"/>
        <v>133565.77799999999</v>
      </c>
      <c r="I135" s="40">
        <v>8.66</v>
      </c>
      <c r="J135" s="78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1"/>
      <c r="Z135" s="22"/>
    </row>
    <row r="136" spans="1:26" customFormat="1" ht="36" hidden="1" x14ac:dyDescent="0.25">
      <c r="A136" s="35" t="s">
        <v>749</v>
      </c>
      <c r="B136" s="36" t="s">
        <v>750</v>
      </c>
      <c r="C136" s="35" t="s">
        <v>12</v>
      </c>
      <c r="D136" s="48">
        <v>12</v>
      </c>
      <c r="E136" s="43">
        <v>1276.1199999999999</v>
      </c>
      <c r="F136" s="43">
        <v>15313.44</v>
      </c>
      <c r="G136" s="39">
        <f t="shared" si="5"/>
        <v>11051.199199999999</v>
      </c>
      <c r="H136" s="39">
        <f t="shared" si="6"/>
        <v>132614.3904</v>
      </c>
      <c r="I136" s="40">
        <v>8.66</v>
      </c>
      <c r="J136" s="78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1"/>
      <c r="Z136" s="22"/>
    </row>
    <row r="137" spans="1:26" customFormat="1" ht="36" hidden="1" x14ac:dyDescent="0.25">
      <c r="A137" s="35" t="s">
        <v>755</v>
      </c>
      <c r="B137" s="36" t="s">
        <v>961</v>
      </c>
      <c r="C137" s="35" t="s">
        <v>179</v>
      </c>
      <c r="D137" s="47">
        <v>2.5</v>
      </c>
      <c r="E137" s="43">
        <v>6091.01</v>
      </c>
      <c r="F137" s="43">
        <v>15227.53</v>
      </c>
      <c r="G137" s="39">
        <f t="shared" ref="G137:G200" si="7">E137*I137</f>
        <v>52748.1466</v>
      </c>
      <c r="H137" s="39">
        <f t="shared" ref="H137:H200" si="8">F137*I137</f>
        <v>131870.40979999999</v>
      </c>
      <c r="I137" s="40">
        <v>8.66</v>
      </c>
      <c r="J137" s="78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1"/>
      <c r="Z137" s="22"/>
    </row>
    <row r="138" spans="1:26" customFormat="1" ht="36" hidden="1" x14ac:dyDescent="0.25">
      <c r="A138" s="35" t="s">
        <v>1388</v>
      </c>
      <c r="B138" s="36" t="s">
        <v>1391</v>
      </c>
      <c r="C138" s="35" t="s">
        <v>12</v>
      </c>
      <c r="D138" s="48">
        <v>1</v>
      </c>
      <c r="E138" s="43">
        <v>15159.53</v>
      </c>
      <c r="F138" s="43">
        <v>15160</v>
      </c>
      <c r="G138" s="39">
        <f t="shared" si="7"/>
        <v>131281.52980000002</v>
      </c>
      <c r="H138" s="39">
        <f t="shared" si="8"/>
        <v>131285.6</v>
      </c>
      <c r="I138" s="40">
        <v>8.66</v>
      </c>
      <c r="J138" s="78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1"/>
      <c r="Z138" s="22"/>
    </row>
    <row r="139" spans="1:26" customFormat="1" ht="36" hidden="1" x14ac:dyDescent="0.25">
      <c r="A139" s="35" t="s">
        <v>755</v>
      </c>
      <c r="B139" s="36" t="s">
        <v>860</v>
      </c>
      <c r="C139" s="35" t="s">
        <v>12</v>
      </c>
      <c r="D139" s="48">
        <v>6</v>
      </c>
      <c r="E139" s="43">
        <v>2517.91</v>
      </c>
      <c r="F139" s="43">
        <v>15107.46</v>
      </c>
      <c r="G139" s="39">
        <f t="shared" si="7"/>
        <v>21805.100599999998</v>
      </c>
      <c r="H139" s="39">
        <f t="shared" si="8"/>
        <v>130830.60359999999</v>
      </c>
      <c r="I139" s="40">
        <v>8.66</v>
      </c>
      <c r="J139" s="78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1"/>
      <c r="Z139" s="22"/>
    </row>
    <row r="140" spans="1:26" customFormat="1" ht="36" hidden="1" x14ac:dyDescent="0.25">
      <c r="A140" s="35" t="s">
        <v>526</v>
      </c>
      <c r="B140" s="36" t="s">
        <v>529</v>
      </c>
      <c r="C140" s="35" t="s">
        <v>13</v>
      </c>
      <c r="D140" s="47">
        <v>232.5</v>
      </c>
      <c r="E140" s="38">
        <v>64.58</v>
      </c>
      <c r="F140" s="43">
        <v>15015</v>
      </c>
      <c r="G140" s="39">
        <f t="shared" si="7"/>
        <v>559.26279999999997</v>
      </c>
      <c r="H140" s="39">
        <f t="shared" si="8"/>
        <v>130029.90000000001</v>
      </c>
      <c r="I140" s="40">
        <v>8.66</v>
      </c>
      <c r="J140" s="78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1"/>
      <c r="Z140" s="22"/>
    </row>
    <row r="141" spans="1:26" customFormat="1" ht="36" hidden="1" x14ac:dyDescent="0.25">
      <c r="A141" s="35" t="s">
        <v>1458</v>
      </c>
      <c r="B141" s="36" t="s">
        <v>1459</v>
      </c>
      <c r="C141" s="35" t="s">
        <v>179</v>
      </c>
      <c r="D141" s="47">
        <v>142.80000000000001</v>
      </c>
      <c r="E141" s="38">
        <v>104.91</v>
      </c>
      <c r="F141" s="43">
        <v>14981.15</v>
      </c>
      <c r="G141" s="39">
        <f t="shared" si="7"/>
        <v>908.52059999999994</v>
      </c>
      <c r="H141" s="39">
        <f t="shared" si="8"/>
        <v>129736.75900000001</v>
      </c>
      <c r="I141" s="40">
        <v>8.66</v>
      </c>
      <c r="J141" s="78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1"/>
      <c r="Z141" s="22"/>
    </row>
    <row r="142" spans="1:26" customFormat="1" ht="36" hidden="1" x14ac:dyDescent="0.25">
      <c r="A142" s="35" t="s">
        <v>755</v>
      </c>
      <c r="B142" s="36" t="s">
        <v>819</v>
      </c>
      <c r="C142" s="35" t="s">
        <v>12</v>
      </c>
      <c r="D142" s="48">
        <v>8</v>
      </c>
      <c r="E142" s="43">
        <v>1867.06</v>
      </c>
      <c r="F142" s="43">
        <v>14936.48</v>
      </c>
      <c r="G142" s="39">
        <f t="shared" si="7"/>
        <v>16168.739599999999</v>
      </c>
      <c r="H142" s="39">
        <f t="shared" si="8"/>
        <v>129349.91679999999</v>
      </c>
      <c r="I142" s="40">
        <v>8.66</v>
      </c>
      <c r="J142" s="78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1"/>
      <c r="Z142" s="22"/>
    </row>
    <row r="143" spans="1:26" customFormat="1" ht="36" hidden="1" x14ac:dyDescent="0.25">
      <c r="A143" s="35" t="s">
        <v>1164</v>
      </c>
      <c r="B143" s="36" t="s">
        <v>1192</v>
      </c>
      <c r="C143" s="35" t="s">
        <v>12</v>
      </c>
      <c r="D143" s="48">
        <v>3</v>
      </c>
      <c r="E143" s="43">
        <v>4873.37</v>
      </c>
      <c r="F143" s="43">
        <v>14620</v>
      </c>
      <c r="G143" s="39">
        <f t="shared" si="7"/>
        <v>42203.3842</v>
      </c>
      <c r="H143" s="39">
        <f t="shared" si="8"/>
        <v>126609.2</v>
      </c>
      <c r="I143" s="40">
        <v>8.66</v>
      </c>
      <c r="J143" s="78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1"/>
      <c r="Z143" s="22"/>
    </row>
    <row r="144" spans="1:26" customFormat="1" ht="36" hidden="1" x14ac:dyDescent="0.25">
      <c r="A144" s="35" t="s">
        <v>755</v>
      </c>
      <c r="B144" s="36" t="s">
        <v>938</v>
      </c>
      <c r="C144" s="35" t="s">
        <v>12</v>
      </c>
      <c r="D144" s="48">
        <v>1</v>
      </c>
      <c r="E144" s="43">
        <v>14338.03</v>
      </c>
      <c r="F144" s="43">
        <v>14338.03</v>
      </c>
      <c r="G144" s="39">
        <f t="shared" si="7"/>
        <v>124167.3398</v>
      </c>
      <c r="H144" s="39">
        <f t="shared" si="8"/>
        <v>124167.3398</v>
      </c>
      <c r="I144" s="40">
        <v>8.66</v>
      </c>
      <c r="J144" s="78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1"/>
      <c r="Z144" s="22"/>
    </row>
    <row r="145" spans="1:26" customFormat="1" ht="36" hidden="1" x14ac:dyDescent="0.25">
      <c r="A145" s="35" t="s">
        <v>1244</v>
      </c>
      <c r="B145" s="36" t="s">
        <v>1245</v>
      </c>
      <c r="C145" s="35" t="s">
        <v>12</v>
      </c>
      <c r="D145" s="48">
        <v>1</v>
      </c>
      <c r="E145" s="43">
        <v>14299.83</v>
      </c>
      <c r="F145" s="43">
        <v>14299.83</v>
      </c>
      <c r="G145" s="39">
        <f t="shared" si="7"/>
        <v>123836.5278</v>
      </c>
      <c r="H145" s="39">
        <f t="shared" si="8"/>
        <v>123836.5278</v>
      </c>
      <c r="I145" s="40">
        <v>8.66</v>
      </c>
      <c r="J145" s="78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1"/>
      <c r="Z145" s="22"/>
    </row>
    <row r="146" spans="1:26" customFormat="1" ht="36" hidden="1" x14ac:dyDescent="0.25">
      <c r="A146" s="35" t="s">
        <v>1246</v>
      </c>
      <c r="B146" s="36" t="s">
        <v>1249</v>
      </c>
      <c r="C146" s="35" t="s">
        <v>12</v>
      </c>
      <c r="D146" s="48">
        <v>1</v>
      </c>
      <c r="E146" s="43">
        <v>14299.83</v>
      </c>
      <c r="F146" s="43">
        <v>14299.83</v>
      </c>
      <c r="G146" s="39">
        <f t="shared" si="7"/>
        <v>123836.5278</v>
      </c>
      <c r="H146" s="39">
        <f t="shared" si="8"/>
        <v>123836.5278</v>
      </c>
      <c r="I146" s="40">
        <v>8.66</v>
      </c>
      <c r="J146" s="78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1"/>
      <c r="Z146" s="22"/>
    </row>
    <row r="147" spans="1:26" customFormat="1" ht="36" hidden="1" x14ac:dyDescent="0.25">
      <c r="A147" s="35" t="s">
        <v>1043</v>
      </c>
      <c r="B147" s="36" t="s">
        <v>1054</v>
      </c>
      <c r="C147" s="35" t="s">
        <v>179</v>
      </c>
      <c r="D147" s="47">
        <v>1.2</v>
      </c>
      <c r="E147" s="43">
        <v>11584.81</v>
      </c>
      <c r="F147" s="43">
        <v>13901.77</v>
      </c>
      <c r="G147" s="39">
        <f t="shared" si="7"/>
        <v>100324.4546</v>
      </c>
      <c r="H147" s="39">
        <f t="shared" si="8"/>
        <v>120389.3282</v>
      </c>
      <c r="I147" s="40">
        <v>8.66</v>
      </c>
      <c r="J147" s="78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1"/>
      <c r="Z147" s="22"/>
    </row>
    <row r="148" spans="1:26" customFormat="1" ht="36" hidden="1" x14ac:dyDescent="0.25">
      <c r="A148" s="35" t="s">
        <v>755</v>
      </c>
      <c r="B148" s="36" t="s">
        <v>769</v>
      </c>
      <c r="C148" s="35" t="s">
        <v>12</v>
      </c>
      <c r="D148" s="48">
        <v>13</v>
      </c>
      <c r="E148" s="43">
        <v>1058.75</v>
      </c>
      <c r="F148" s="43">
        <v>13763.75</v>
      </c>
      <c r="G148" s="39">
        <f t="shared" si="7"/>
        <v>9168.7749999999996</v>
      </c>
      <c r="H148" s="39">
        <f t="shared" si="8"/>
        <v>119194.075</v>
      </c>
      <c r="I148" s="40">
        <v>8.66</v>
      </c>
      <c r="J148" s="78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1"/>
      <c r="Z148" s="22"/>
    </row>
    <row r="149" spans="1:26" customFormat="1" ht="36" hidden="1" x14ac:dyDescent="0.25">
      <c r="A149" s="35" t="s">
        <v>755</v>
      </c>
      <c r="B149" s="36" t="s">
        <v>862</v>
      </c>
      <c r="C149" s="35" t="s">
        <v>12</v>
      </c>
      <c r="D149" s="48">
        <v>4</v>
      </c>
      <c r="E149" s="43">
        <v>3434.5</v>
      </c>
      <c r="F149" s="43">
        <v>13738</v>
      </c>
      <c r="G149" s="39">
        <f t="shared" si="7"/>
        <v>29742.77</v>
      </c>
      <c r="H149" s="39">
        <f t="shared" si="8"/>
        <v>118971.08</v>
      </c>
      <c r="I149" s="40">
        <v>8.66</v>
      </c>
      <c r="J149" s="78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1"/>
      <c r="Z149" s="22"/>
    </row>
    <row r="150" spans="1:26" customFormat="1" ht="36" hidden="1" x14ac:dyDescent="0.25">
      <c r="A150" s="35" t="s">
        <v>755</v>
      </c>
      <c r="B150" s="36" t="s">
        <v>882</v>
      </c>
      <c r="C150" s="35" t="s">
        <v>12</v>
      </c>
      <c r="D150" s="48">
        <v>2</v>
      </c>
      <c r="E150" s="43">
        <v>6762.32</v>
      </c>
      <c r="F150" s="43">
        <v>13524.64</v>
      </c>
      <c r="G150" s="39">
        <f t="shared" si="7"/>
        <v>58561.691200000001</v>
      </c>
      <c r="H150" s="39">
        <f t="shared" si="8"/>
        <v>117123.3824</v>
      </c>
      <c r="I150" s="40">
        <v>8.66</v>
      </c>
      <c r="J150" s="78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1"/>
      <c r="Z150" s="22"/>
    </row>
    <row r="151" spans="1:26" customFormat="1" ht="36" hidden="1" x14ac:dyDescent="0.25">
      <c r="A151" s="35" t="s">
        <v>1632</v>
      </c>
      <c r="B151" s="36" t="s">
        <v>1635</v>
      </c>
      <c r="C151" s="35" t="s">
        <v>179</v>
      </c>
      <c r="D151" s="48">
        <v>90</v>
      </c>
      <c r="E151" s="38">
        <v>147.41999999999999</v>
      </c>
      <c r="F151" s="43">
        <v>13267.8</v>
      </c>
      <c r="G151" s="39">
        <f t="shared" si="7"/>
        <v>1276.6571999999999</v>
      </c>
      <c r="H151" s="39">
        <f t="shared" si="8"/>
        <v>114899.148</v>
      </c>
      <c r="I151" s="40">
        <v>8.66</v>
      </c>
      <c r="J151" s="78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1"/>
      <c r="Z151" s="22"/>
    </row>
    <row r="152" spans="1:26" customFormat="1" ht="36" hidden="1" x14ac:dyDescent="0.25">
      <c r="A152" s="35" t="s">
        <v>592</v>
      </c>
      <c r="B152" s="36" t="s">
        <v>594</v>
      </c>
      <c r="C152" s="35" t="s">
        <v>12</v>
      </c>
      <c r="D152" s="48">
        <v>15</v>
      </c>
      <c r="E152" s="38">
        <v>876.89</v>
      </c>
      <c r="F152" s="43">
        <v>13153.35</v>
      </c>
      <c r="G152" s="39">
        <f t="shared" si="7"/>
        <v>7593.8674000000001</v>
      </c>
      <c r="H152" s="39">
        <f t="shared" si="8"/>
        <v>113908.011</v>
      </c>
      <c r="I152" s="40">
        <v>8.66</v>
      </c>
      <c r="J152" s="78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1"/>
      <c r="Z152" s="22"/>
    </row>
    <row r="153" spans="1:26" customFormat="1" ht="36" hidden="1" x14ac:dyDescent="0.25">
      <c r="A153" s="35" t="s">
        <v>1082</v>
      </c>
      <c r="B153" s="36" t="s">
        <v>1084</v>
      </c>
      <c r="C153" s="35" t="s">
        <v>179</v>
      </c>
      <c r="D153" s="47">
        <v>3.5</v>
      </c>
      <c r="E153" s="43">
        <v>3743.24</v>
      </c>
      <c r="F153" s="43">
        <v>13101.34</v>
      </c>
      <c r="G153" s="39">
        <f t="shared" si="7"/>
        <v>32416.4584</v>
      </c>
      <c r="H153" s="39">
        <f t="shared" si="8"/>
        <v>113457.6044</v>
      </c>
      <c r="I153" s="40">
        <v>8.66</v>
      </c>
      <c r="J153" s="78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1"/>
      <c r="Z153" s="22"/>
    </row>
    <row r="154" spans="1:26" customFormat="1" ht="36" hidden="1" x14ac:dyDescent="0.25">
      <c r="A154" s="35" t="s">
        <v>630</v>
      </c>
      <c r="B154" s="36" t="s">
        <v>631</v>
      </c>
      <c r="C154" s="35" t="s">
        <v>12</v>
      </c>
      <c r="D154" s="48">
        <v>4</v>
      </c>
      <c r="E154" s="43">
        <v>3246.2</v>
      </c>
      <c r="F154" s="43">
        <v>12985</v>
      </c>
      <c r="G154" s="39">
        <f t="shared" si="7"/>
        <v>28112.092000000001</v>
      </c>
      <c r="H154" s="39">
        <f t="shared" si="8"/>
        <v>112450.1</v>
      </c>
      <c r="I154" s="40">
        <v>8.66</v>
      </c>
      <c r="J154" s="78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1"/>
      <c r="Z154" s="22"/>
    </row>
    <row r="155" spans="1:26" customFormat="1" ht="36" hidden="1" x14ac:dyDescent="0.25">
      <c r="A155" s="35" t="s">
        <v>1287</v>
      </c>
      <c r="B155" s="36" t="s">
        <v>1280</v>
      </c>
      <c r="C155" s="35" t="s">
        <v>12</v>
      </c>
      <c r="D155" s="48">
        <v>1</v>
      </c>
      <c r="E155" s="43">
        <v>12979.03</v>
      </c>
      <c r="F155" s="43">
        <v>12979</v>
      </c>
      <c r="G155" s="39">
        <f t="shared" si="7"/>
        <v>112398.39980000001</v>
      </c>
      <c r="H155" s="39">
        <f t="shared" si="8"/>
        <v>112398.14</v>
      </c>
      <c r="I155" s="40">
        <v>8.66</v>
      </c>
      <c r="J155" s="78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1"/>
      <c r="Z155" s="22"/>
    </row>
    <row r="156" spans="1:26" customFormat="1" ht="36" hidden="1" x14ac:dyDescent="0.25">
      <c r="A156" s="35" t="s">
        <v>755</v>
      </c>
      <c r="B156" s="36" t="s">
        <v>849</v>
      </c>
      <c r="C156" s="35" t="s">
        <v>12</v>
      </c>
      <c r="D156" s="48">
        <v>2</v>
      </c>
      <c r="E156" s="43">
        <v>6337.34</v>
      </c>
      <c r="F156" s="43">
        <v>12674.68</v>
      </c>
      <c r="G156" s="39">
        <f t="shared" si="7"/>
        <v>54881.364399999999</v>
      </c>
      <c r="H156" s="39">
        <f t="shared" si="8"/>
        <v>109762.7288</v>
      </c>
      <c r="I156" s="40">
        <v>8.66</v>
      </c>
      <c r="J156" s="78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1"/>
      <c r="Z156" s="22"/>
    </row>
    <row r="157" spans="1:26" customFormat="1" ht="36" hidden="1" x14ac:dyDescent="0.25">
      <c r="A157" s="35" t="s">
        <v>755</v>
      </c>
      <c r="B157" s="36" t="s">
        <v>859</v>
      </c>
      <c r="C157" s="35" t="s">
        <v>12</v>
      </c>
      <c r="D157" s="48">
        <v>6</v>
      </c>
      <c r="E157" s="43">
        <v>2107</v>
      </c>
      <c r="F157" s="43">
        <v>12642</v>
      </c>
      <c r="G157" s="39">
        <f t="shared" si="7"/>
        <v>18246.62</v>
      </c>
      <c r="H157" s="39">
        <f t="shared" si="8"/>
        <v>109479.72</v>
      </c>
      <c r="I157" s="40">
        <v>8.66</v>
      </c>
      <c r="J157" s="78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1"/>
      <c r="Z157" s="22"/>
    </row>
    <row r="158" spans="1:26" customFormat="1" ht="36" hidden="1" x14ac:dyDescent="0.25">
      <c r="A158" s="35" t="s">
        <v>755</v>
      </c>
      <c r="B158" s="36" t="s">
        <v>945</v>
      </c>
      <c r="C158" s="35" t="s">
        <v>179</v>
      </c>
      <c r="D158" s="48">
        <v>3</v>
      </c>
      <c r="E158" s="43">
        <v>4195.26</v>
      </c>
      <c r="F158" s="43">
        <v>12585.78</v>
      </c>
      <c r="G158" s="39">
        <f t="shared" si="7"/>
        <v>36330.9516</v>
      </c>
      <c r="H158" s="39">
        <f t="shared" si="8"/>
        <v>108992.8548</v>
      </c>
      <c r="I158" s="40">
        <v>8.66</v>
      </c>
      <c r="J158" s="78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1"/>
      <c r="Z158" s="22"/>
    </row>
    <row r="159" spans="1:26" customFormat="1" ht="36" hidden="1" x14ac:dyDescent="0.25">
      <c r="A159" s="35" t="s">
        <v>714</v>
      </c>
      <c r="B159" s="36" t="s">
        <v>716</v>
      </c>
      <c r="C159" s="35" t="s">
        <v>179</v>
      </c>
      <c r="D159" s="48">
        <v>2</v>
      </c>
      <c r="E159" s="43">
        <v>6252.82</v>
      </c>
      <c r="F159" s="43">
        <v>12506</v>
      </c>
      <c r="G159" s="39">
        <f t="shared" si="7"/>
        <v>54149.421199999997</v>
      </c>
      <c r="H159" s="39">
        <f t="shared" si="8"/>
        <v>108301.96</v>
      </c>
      <c r="I159" s="40">
        <v>8.66</v>
      </c>
      <c r="J159" s="78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1"/>
      <c r="Z159" s="22"/>
    </row>
    <row r="160" spans="1:26" customFormat="1" ht="36" hidden="1" x14ac:dyDescent="0.25">
      <c r="A160" s="35" t="s">
        <v>1269</v>
      </c>
      <c r="B160" s="36" t="s">
        <v>1270</v>
      </c>
      <c r="C160" s="35" t="s">
        <v>12</v>
      </c>
      <c r="D160" s="48">
        <v>1</v>
      </c>
      <c r="E160" s="43">
        <v>12415.4</v>
      </c>
      <c r="F160" s="43">
        <v>12415.4</v>
      </c>
      <c r="G160" s="39">
        <f t="shared" si="7"/>
        <v>107517.364</v>
      </c>
      <c r="H160" s="39">
        <f t="shared" si="8"/>
        <v>107517.364</v>
      </c>
      <c r="I160" s="40">
        <v>8.66</v>
      </c>
      <c r="J160" s="78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1"/>
      <c r="Z160" s="22"/>
    </row>
    <row r="161" spans="1:26" customFormat="1" ht="36" hidden="1" x14ac:dyDescent="0.25">
      <c r="A161" s="35" t="s">
        <v>1271</v>
      </c>
      <c r="B161" s="36" t="s">
        <v>1273</v>
      </c>
      <c r="C161" s="35" t="s">
        <v>12</v>
      </c>
      <c r="D161" s="48">
        <v>1</v>
      </c>
      <c r="E161" s="43">
        <v>12415.4</v>
      </c>
      <c r="F161" s="43">
        <v>12415.4</v>
      </c>
      <c r="G161" s="39">
        <f t="shared" si="7"/>
        <v>107517.364</v>
      </c>
      <c r="H161" s="39">
        <f t="shared" si="8"/>
        <v>107517.364</v>
      </c>
      <c r="I161" s="40">
        <v>8.66</v>
      </c>
      <c r="J161" s="78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1"/>
      <c r="Z161" s="22"/>
    </row>
    <row r="162" spans="1:26" customFormat="1" ht="36" hidden="1" x14ac:dyDescent="0.25">
      <c r="A162" s="35" t="s">
        <v>755</v>
      </c>
      <c r="B162" s="36" t="s">
        <v>1019</v>
      </c>
      <c r="C162" s="35" t="s">
        <v>179</v>
      </c>
      <c r="D162" s="48">
        <v>4</v>
      </c>
      <c r="E162" s="43">
        <v>3084.46</v>
      </c>
      <c r="F162" s="43">
        <v>12337.84</v>
      </c>
      <c r="G162" s="39">
        <f t="shared" si="7"/>
        <v>26711.423600000002</v>
      </c>
      <c r="H162" s="39">
        <f t="shared" si="8"/>
        <v>106845.69440000001</v>
      </c>
      <c r="I162" s="40">
        <v>8.66</v>
      </c>
      <c r="J162" s="78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1"/>
      <c r="Z162" s="22"/>
    </row>
    <row r="163" spans="1:26" customFormat="1" ht="36" hidden="1" x14ac:dyDescent="0.25">
      <c r="A163" s="35" t="s">
        <v>1632</v>
      </c>
      <c r="B163" s="36" t="s">
        <v>1636</v>
      </c>
      <c r="C163" s="35" t="s">
        <v>179</v>
      </c>
      <c r="D163" s="48">
        <v>60</v>
      </c>
      <c r="E163" s="38">
        <v>205.24</v>
      </c>
      <c r="F163" s="43">
        <v>12314.4</v>
      </c>
      <c r="G163" s="39">
        <f t="shared" si="7"/>
        <v>1777.3784000000001</v>
      </c>
      <c r="H163" s="39">
        <f t="shared" si="8"/>
        <v>106642.704</v>
      </c>
      <c r="I163" s="40">
        <v>8.66</v>
      </c>
      <c r="J163" s="78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1"/>
      <c r="Z163" s="22"/>
    </row>
    <row r="164" spans="1:26" customFormat="1" ht="36" hidden="1" x14ac:dyDescent="0.25">
      <c r="A164" s="35" t="s">
        <v>592</v>
      </c>
      <c r="B164" s="36" t="s">
        <v>594</v>
      </c>
      <c r="C164" s="35" t="s">
        <v>12</v>
      </c>
      <c r="D164" s="48">
        <v>14</v>
      </c>
      <c r="E164" s="38">
        <v>876.89</v>
      </c>
      <c r="F164" s="43">
        <v>12276</v>
      </c>
      <c r="G164" s="39">
        <f t="shared" si="7"/>
        <v>7593.8674000000001</v>
      </c>
      <c r="H164" s="39">
        <f t="shared" si="8"/>
        <v>106310.16</v>
      </c>
      <c r="I164" s="40">
        <v>8.66</v>
      </c>
      <c r="J164" s="78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1"/>
      <c r="Z164" s="22"/>
    </row>
    <row r="165" spans="1:26" customFormat="1" ht="15" hidden="1" x14ac:dyDescent="0.25">
      <c r="A165" s="35" t="s">
        <v>92</v>
      </c>
      <c r="B165" s="36" t="s">
        <v>18</v>
      </c>
      <c r="C165" s="35" t="s">
        <v>22</v>
      </c>
      <c r="D165" s="42">
        <v>0.78305340000000001</v>
      </c>
      <c r="E165" s="43">
        <v>15629.17</v>
      </c>
      <c r="F165" s="43">
        <v>12238.62</v>
      </c>
      <c r="G165" s="39">
        <f t="shared" si="7"/>
        <v>135348.6122</v>
      </c>
      <c r="H165" s="39">
        <f t="shared" si="8"/>
        <v>105986.4492</v>
      </c>
      <c r="I165" s="40">
        <v>8.66</v>
      </c>
      <c r="J165" s="78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1"/>
      <c r="Z165" s="22"/>
    </row>
    <row r="166" spans="1:26" customFormat="1" ht="36" hidden="1" x14ac:dyDescent="0.25">
      <c r="A166" s="35" t="s">
        <v>1444</v>
      </c>
      <c r="B166" s="36" t="s">
        <v>1454</v>
      </c>
      <c r="C166" s="35" t="s">
        <v>179</v>
      </c>
      <c r="D166" s="47">
        <v>290.7</v>
      </c>
      <c r="E166" s="38">
        <v>42.04</v>
      </c>
      <c r="F166" s="43">
        <v>12221</v>
      </c>
      <c r="G166" s="39">
        <f t="shared" si="7"/>
        <v>364.06639999999999</v>
      </c>
      <c r="H166" s="39">
        <f t="shared" si="8"/>
        <v>105833.86</v>
      </c>
      <c r="I166" s="40">
        <v>8.66</v>
      </c>
      <c r="J166" s="78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1"/>
      <c r="Z166" s="22"/>
    </row>
    <row r="167" spans="1:26" customFormat="1" ht="36" hidden="1" x14ac:dyDescent="0.25">
      <c r="A167" s="35" t="s">
        <v>636</v>
      </c>
      <c r="B167" s="36" t="s">
        <v>637</v>
      </c>
      <c r="C167" s="35" t="s">
        <v>12</v>
      </c>
      <c r="D167" s="48">
        <v>1</v>
      </c>
      <c r="E167" s="43">
        <v>12218.31</v>
      </c>
      <c r="F167" s="43">
        <v>12218</v>
      </c>
      <c r="G167" s="39">
        <f t="shared" si="7"/>
        <v>105810.5646</v>
      </c>
      <c r="H167" s="39">
        <f t="shared" si="8"/>
        <v>105807.88</v>
      </c>
      <c r="I167" s="40">
        <v>8.66</v>
      </c>
      <c r="J167" s="78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1"/>
      <c r="Z167" s="22"/>
    </row>
    <row r="168" spans="1:26" customFormat="1" ht="36" hidden="1" x14ac:dyDescent="0.25">
      <c r="A168" s="35" t="s">
        <v>1085</v>
      </c>
      <c r="B168" s="36" t="s">
        <v>1105</v>
      </c>
      <c r="C168" s="35" t="s">
        <v>179</v>
      </c>
      <c r="D168" s="47">
        <v>1.5</v>
      </c>
      <c r="E168" s="43">
        <v>8108.45</v>
      </c>
      <c r="F168" s="43">
        <v>12163</v>
      </c>
      <c r="G168" s="39">
        <f t="shared" si="7"/>
        <v>70219.176999999996</v>
      </c>
      <c r="H168" s="39">
        <f t="shared" si="8"/>
        <v>105331.58</v>
      </c>
      <c r="I168" s="40">
        <v>8.66</v>
      </c>
      <c r="J168" s="78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1"/>
      <c r="Z168" s="22"/>
    </row>
    <row r="169" spans="1:26" customFormat="1" ht="36" hidden="1" x14ac:dyDescent="0.25">
      <c r="A169" s="35" t="s">
        <v>1164</v>
      </c>
      <c r="B169" s="36" t="s">
        <v>1210</v>
      </c>
      <c r="C169" s="35" t="s">
        <v>12</v>
      </c>
      <c r="D169" s="48">
        <v>2</v>
      </c>
      <c r="E169" s="43">
        <v>6073.62</v>
      </c>
      <c r="F169" s="43">
        <v>12147</v>
      </c>
      <c r="G169" s="39">
        <f t="shared" si="7"/>
        <v>52597.549200000001</v>
      </c>
      <c r="H169" s="39">
        <f t="shared" si="8"/>
        <v>105193.02</v>
      </c>
      <c r="I169" s="40">
        <v>8.66</v>
      </c>
      <c r="J169" s="78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1"/>
      <c r="Z169" s="22"/>
    </row>
    <row r="170" spans="1:26" customFormat="1" ht="36" hidden="1" x14ac:dyDescent="0.25">
      <c r="A170" s="35" t="s">
        <v>1460</v>
      </c>
      <c r="B170" s="36" t="s">
        <v>1461</v>
      </c>
      <c r="C170" s="35" t="s">
        <v>179</v>
      </c>
      <c r="D170" s="47">
        <v>285.60000000000002</v>
      </c>
      <c r="E170" s="38">
        <v>42.04</v>
      </c>
      <c r="F170" s="43">
        <v>12006.62</v>
      </c>
      <c r="G170" s="39">
        <f t="shared" si="7"/>
        <v>364.06639999999999</v>
      </c>
      <c r="H170" s="39">
        <f t="shared" si="8"/>
        <v>103977.32920000001</v>
      </c>
      <c r="I170" s="40">
        <v>8.66</v>
      </c>
      <c r="J170" s="78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1"/>
      <c r="Z170" s="22"/>
    </row>
    <row r="171" spans="1:26" customFormat="1" ht="36" hidden="1" x14ac:dyDescent="0.25">
      <c r="A171" s="35" t="s">
        <v>1164</v>
      </c>
      <c r="B171" s="36" t="s">
        <v>1196</v>
      </c>
      <c r="C171" s="35" t="s">
        <v>12</v>
      </c>
      <c r="D171" s="48">
        <v>1</v>
      </c>
      <c r="E171" s="43">
        <v>11957.43</v>
      </c>
      <c r="F171" s="43">
        <v>11957</v>
      </c>
      <c r="G171" s="39">
        <f t="shared" si="7"/>
        <v>103551.3438</v>
      </c>
      <c r="H171" s="39">
        <f t="shared" si="8"/>
        <v>103547.62</v>
      </c>
      <c r="I171" s="40">
        <v>8.66</v>
      </c>
      <c r="J171" s="78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1"/>
      <c r="Z171" s="22"/>
    </row>
    <row r="172" spans="1:26" customFormat="1" ht="36" hidden="1" x14ac:dyDescent="0.25">
      <c r="A172" s="35" t="s">
        <v>755</v>
      </c>
      <c r="B172" s="36" t="s">
        <v>830</v>
      </c>
      <c r="C172" s="35" t="s">
        <v>12</v>
      </c>
      <c r="D172" s="48">
        <v>3</v>
      </c>
      <c r="E172" s="43">
        <v>3914.29</v>
      </c>
      <c r="F172" s="43">
        <v>11742.87</v>
      </c>
      <c r="G172" s="39">
        <f t="shared" si="7"/>
        <v>33897.751400000001</v>
      </c>
      <c r="H172" s="39">
        <f t="shared" si="8"/>
        <v>101693.25420000001</v>
      </c>
      <c r="I172" s="40">
        <v>8.66</v>
      </c>
      <c r="J172" s="78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1"/>
      <c r="Z172" s="22"/>
    </row>
    <row r="173" spans="1:26" customFormat="1" ht="36" hidden="1" x14ac:dyDescent="0.25">
      <c r="A173" s="35" t="s">
        <v>755</v>
      </c>
      <c r="B173" s="36" t="s">
        <v>840</v>
      </c>
      <c r="C173" s="35" t="s">
        <v>12</v>
      </c>
      <c r="D173" s="48">
        <v>3</v>
      </c>
      <c r="E173" s="43">
        <v>3914.29</v>
      </c>
      <c r="F173" s="43">
        <v>11742.87</v>
      </c>
      <c r="G173" s="39">
        <f t="shared" si="7"/>
        <v>33897.751400000001</v>
      </c>
      <c r="H173" s="39">
        <f t="shared" si="8"/>
        <v>101693.25420000001</v>
      </c>
      <c r="I173" s="40">
        <v>8.66</v>
      </c>
      <c r="J173" s="78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1"/>
      <c r="Z173" s="22"/>
    </row>
    <row r="174" spans="1:26" customFormat="1" ht="36" hidden="1" x14ac:dyDescent="0.25">
      <c r="A174" s="35" t="s">
        <v>714</v>
      </c>
      <c r="B174" s="36" t="s">
        <v>717</v>
      </c>
      <c r="C174" s="35" t="s">
        <v>179</v>
      </c>
      <c r="D174" s="47">
        <v>1.5</v>
      </c>
      <c r="E174" s="43">
        <v>7605.32</v>
      </c>
      <c r="F174" s="43">
        <v>11408</v>
      </c>
      <c r="G174" s="39">
        <f t="shared" si="7"/>
        <v>65862.071200000006</v>
      </c>
      <c r="H174" s="39">
        <f t="shared" si="8"/>
        <v>98793.279999999999</v>
      </c>
      <c r="I174" s="40">
        <v>8.66</v>
      </c>
      <c r="J174" s="78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1"/>
      <c r="Z174" s="22"/>
    </row>
    <row r="175" spans="1:26" customFormat="1" ht="36" hidden="1" x14ac:dyDescent="0.25">
      <c r="A175" s="35" t="s">
        <v>1381</v>
      </c>
      <c r="B175" s="36" t="s">
        <v>1383</v>
      </c>
      <c r="C175" s="35" t="s">
        <v>12</v>
      </c>
      <c r="D175" s="48">
        <v>3</v>
      </c>
      <c r="E175" s="43">
        <v>3785.4</v>
      </c>
      <c r="F175" s="43">
        <v>11356</v>
      </c>
      <c r="G175" s="39">
        <f t="shared" si="7"/>
        <v>32781.563999999998</v>
      </c>
      <c r="H175" s="39">
        <f t="shared" si="8"/>
        <v>98342.96</v>
      </c>
      <c r="I175" s="40">
        <v>8.66</v>
      </c>
      <c r="J175" s="78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1"/>
      <c r="Z175" s="22"/>
    </row>
    <row r="176" spans="1:26" customFormat="1" ht="36" hidden="1" x14ac:dyDescent="0.25">
      <c r="A176" s="35" t="s">
        <v>499</v>
      </c>
      <c r="B176" s="36" t="s">
        <v>502</v>
      </c>
      <c r="C176" s="35" t="s">
        <v>12</v>
      </c>
      <c r="D176" s="48">
        <v>160</v>
      </c>
      <c r="E176" s="38">
        <v>70.67</v>
      </c>
      <c r="F176" s="43">
        <v>11307.2</v>
      </c>
      <c r="G176" s="39">
        <f t="shared" si="7"/>
        <v>612.00220000000002</v>
      </c>
      <c r="H176" s="39">
        <f t="shared" si="8"/>
        <v>97920.352000000014</v>
      </c>
      <c r="I176" s="40">
        <v>8.66</v>
      </c>
      <c r="J176" s="78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1"/>
      <c r="Z176" s="22"/>
    </row>
    <row r="177" spans="1:26" customFormat="1" ht="36" hidden="1" x14ac:dyDescent="0.25">
      <c r="A177" s="35" t="s">
        <v>755</v>
      </c>
      <c r="B177" s="36" t="s">
        <v>998</v>
      </c>
      <c r="C177" s="35" t="s">
        <v>179</v>
      </c>
      <c r="D177" s="48">
        <v>4</v>
      </c>
      <c r="E177" s="43">
        <v>2822.55</v>
      </c>
      <c r="F177" s="43">
        <v>11290.2</v>
      </c>
      <c r="G177" s="39">
        <f t="shared" si="7"/>
        <v>24443.283000000003</v>
      </c>
      <c r="H177" s="39">
        <f t="shared" si="8"/>
        <v>97773.132000000012</v>
      </c>
      <c r="I177" s="40">
        <v>8.66</v>
      </c>
      <c r="J177" s="78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1"/>
      <c r="Z177" s="22"/>
    </row>
    <row r="178" spans="1:26" customFormat="1" ht="15" hidden="1" x14ac:dyDescent="0.25">
      <c r="A178" s="35" t="s">
        <v>220</v>
      </c>
      <c r="B178" s="36" t="s">
        <v>221</v>
      </c>
      <c r="C178" s="35" t="s">
        <v>219</v>
      </c>
      <c r="D178" s="37">
        <v>75.762</v>
      </c>
      <c r="E178" s="38">
        <v>148.81</v>
      </c>
      <c r="F178" s="43">
        <v>11274.14</v>
      </c>
      <c r="G178" s="39">
        <f t="shared" si="7"/>
        <v>1288.6946</v>
      </c>
      <c r="H178" s="39">
        <f t="shared" si="8"/>
        <v>97634.0524</v>
      </c>
      <c r="I178" s="40">
        <v>8.66</v>
      </c>
      <c r="J178" s="78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1"/>
      <c r="Z178" s="22"/>
    </row>
    <row r="179" spans="1:26" customFormat="1" ht="36" hidden="1" x14ac:dyDescent="0.25">
      <c r="A179" s="35" t="s">
        <v>355</v>
      </c>
      <c r="B179" s="36" t="s">
        <v>357</v>
      </c>
      <c r="C179" s="35" t="s">
        <v>12</v>
      </c>
      <c r="D179" s="48">
        <v>14</v>
      </c>
      <c r="E179" s="49"/>
      <c r="F179" s="43">
        <v>11268.2</v>
      </c>
      <c r="G179" s="39">
        <f t="shared" si="7"/>
        <v>0</v>
      </c>
      <c r="H179" s="39">
        <f t="shared" si="8"/>
        <v>97582.612000000008</v>
      </c>
      <c r="I179" s="40">
        <v>8.66</v>
      </c>
      <c r="J179" s="78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1"/>
      <c r="Z179" s="22"/>
    </row>
    <row r="180" spans="1:26" customFormat="1" ht="36" hidden="1" x14ac:dyDescent="0.25">
      <c r="A180" s="35" t="s">
        <v>1237</v>
      </c>
      <c r="B180" s="36" t="s">
        <v>1239</v>
      </c>
      <c r="C180" s="35" t="s">
        <v>174</v>
      </c>
      <c r="D180" s="48">
        <v>26</v>
      </c>
      <c r="E180" s="38">
        <v>429.91</v>
      </c>
      <c r="F180" s="43">
        <v>11177.66</v>
      </c>
      <c r="G180" s="39">
        <f t="shared" si="7"/>
        <v>3723.0206000000003</v>
      </c>
      <c r="H180" s="39">
        <f t="shared" si="8"/>
        <v>96798.535600000003</v>
      </c>
      <c r="I180" s="40">
        <v>8.66</v>
      </c>
      <c r="J180" s="78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1"/>
      <c r="Z180" s="22"/>
    </row>
    <row r="181" spans="1:26" customFormat="1" ht="36" hidden="1" x14ac:dyDescent="0.25">
      <c r="A181" s="35" t="s">
        <v>755</v>
      </c>
      <c r="B181" s="36" t="s">
        <v>864</v>
      </c>
      <c r="C181" s="35" t="s">
        <v>12</v>
      </c>
      <c r="D181" s="48">
        <v>4</v>
      </c>
      <c r="E181" s="43">
        <v>2791.21</v>
      </c>
      <c r="F181" s="43">
        <v>11164.84</v>
      </c>
      <c r="G181" s="39">
        <f t="shared" si="7"/>
        <v>24171.8786</v>
      </c>
      <c r="H181" s="39">
        <f t="shared" si="8"/>
        <v>96687.5144</v>
      </c>
      <c r="I181" s="40">
        <v>8.66</v>
      </c>
      <c r="J181" s="78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1"/>
      <c r="Z181" s="22"/>
    </row>
    <row r="182" spans="1:26" customFormat="1" ht="36" hidden="1" x14ac:dyDescent="0.25">
      <c r="A182" s="35" t="s">
        <v>755</v>
      </c>
      <c r="B182" s="36" t="s">
        <v>929</v>
      </c>
      <c r="C182" s="35" t="s">
        <v>12</v>
      </c>
      <c r="D182" s="48">
        <v>4</v>
      </c>
      <c r="E182" s="43">
        <v>2782.83</v>
      </c>
      <c r="F182" s="43">
        <v>11131.32</v>
      </c>
      <c r="G182" s="39">
        <f t="shared" si="7"/>
        <v>24099.307799999999</v>
      </c>
      <c r="H182" s="39">
        <f t="shared" si="8"/>
        <v>96397.231199999995</v>
      </c>
      <c r="I182" s="40">
        <v>8.66</v>
      </c>
      <c r="J182" s="78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1"/>
      <c r="Z182" s="22"/>
    </row>
    <row r="183" spans="1:26" customFormat="1" ht="36" hidden="1" x14ac:dyDescent="0.25">
      <c r="A183" s="35" t="s">
        <v>714</v>
      </c>
      <c r="B183" s="36" t="s">
        <v>719</v>
      </c>
      <c r="C183" s="35" t="s">
        <v>179</v>
      </c>
      <c r="D183" s="47">
        <v>1.2</v>
      </c>
      <c r="E183" s="43">
        <v>9209.68</v>
      </c>
      <c r="F183" s="43">
        <v>11052</v>
      </c>
      <c r="G183" s="39">
        <f t="shared" si="7"/>
        <v>79755.828800000003</v>
      </c>
      <c r="H183" s="39">
        <f t="shared" si="8"/>
        <v>95710.32</v>
      </c>
      <c r="I183" s="40">
        <v>8.66</v>
      </c>
      <c r="J183" s="78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1"/>
      <c r="Z183" s="22"/>
    </row>
    <row r="184" spans="1:26" customFormat="1" ht="36" hidden="1" x14ac:dyDescent="0.25">
      <c r="A184" s="35" t="s">
        <v>526</v>
      </c>
      <c r="B184" s="36" t="s">
        <v>528</v>
      </c>
      <c r="C184" s="35" t="s">
        <v>13</v>
      </c>
      <c r="D184" s="48">
        <v>249</v>
      </c>
      <c r="E184" s="38">
        <v>44.17</v>
      </c>
      <c r="F184" s="43">
        <v>10999</v>
      </c>
      <c r="G184" s="39">
        <f t="shared" si="7"/>
        <v>382.51220000000001</v>
      </c>
      <c r="H184" s="39">
        <f t="shared" si="8"/>
        <v>95251.34</v>
      </c>
      <c r="I184" s="40">
        <v>8.66</v>
      </c>
      <c r="J184" s="78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1"/>
      <c r="Z184" s="22"/>
    </row>
    <row r="185" spans="1:26" customFormat="1" ht="36" hidden="1" x14ac:dyDescent="0.25">
      <c r="A185" s="35" t="s">
        <v>1310</v>
      </c>
      <c r="B185" s="36" t="s">
        <v>1311</v>
      </c>
      <c r="C185" s="35" t="s">
        <v>12</v>
      </c>
      <c r="D185" s="48">
        <v>7</v>
      </c>
      <c r="E185" s="43">
        <v>1560.25</v>
      </c>
      <c r="F185" s="43">
        <v>10921.75</v>
      </c>
      <c r="G185" s="39">
        <f t="shared" si="7"/>
        <v>13511.764999999999</v>
      </c>
      <c r="H185" s="39">
        <f t="shared" si="8"/>
        <v>94582.354999999996</v>
      </c>
      <c r="I185" s="40">
        <v>8.66</v>
      </c>
      <c r="J185" s="78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1"/>
      <c r="Z185" s="22"/>
    </row>
    <row r="186" spans="1:26" customFormat="1" ht="36" hidden="1" x14ac:dyDescent="0.25">
      <c r="A186" s="35" t="s">
        <v>707</v>
      </c>
      <c r="B186" s="36" t="s">
        <v>711</v>
      </c>
      <c r="C186" s="35" t="s">
        <v>179</v>
      </c>
      <c r="D186" s="47">
        <v>51.5</v>
      </c>
      <c r="E186" s="38">
        <v>212.01</v>
      </c>
      <c r="F186" s="43">
        <v>10918.52</v>
      </c>
      <c r="G186" s="39">
        <f t="shared" si="7"/>
        <v>1836.0065999999999</v>
      </c>
      <c r="H186" s="39">
        <f t="shared" si="8"/>
        <v>94554.383200000011</v>
      </c>
      <c r="I186" s="40">
        <v>8.66</v>
      </c>
      <c r="J186" s="78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1"/>
      <c r="Z186" s="22"/>
    </row>
    <row r="187" spans="1:26" customFormat="1" ht="36" hidden="1" x14ac:dyDescent="0.25">
      <c r="A187" s="35" t="s">
        <v>407</v>
      </c>
      <c r="B187" s="36" t="s">
        <v>432</v>
      </c>
      <c r="C187" s="35" t="s">
        <v>179</v>
      </c>
      <c r="D187" s="48">
        <v>65</v>
      </c>
      <c r="E187" s="38">
        <v>166.43</v>
      </c>
      <c r="F187" s="43">
        <v>10818</v>
      </c>
      <c r="G187" s="39">
        <f t="shared" si="7"/>
        <v>1441.2838000000002</v>
      </c>
      <c r="H187" s="39">
        <f t="shared" si="8"/>
        <v>93683.88</v>
      </c>
      <c r="I187" s="40">
        <v>8.66</v>
      </c>
      <c r="J187" s="78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1"/>
      <c r="Z187" s="22"/>
    </row>
    <row r="188" spans="1:26" customFormat="1" ht="36" hidden="1" x14ac:dyDescent="0.25">
      <c r="A188" s="35" t="s">
        <v>1364</v>
      </c>
      <c r="B188" s="36" t="s">
        <v>1366</v>
      </c>
      <c r="C188" s="35" t="s">
        <v>12</v>
      </c>
      <c r="D188" s="48">
        <v>2</v>
      </c>
      <c r="E188" s="43">
        <v>5398.38</v>
      </c>
      <c r="F188" s="43">
        <v>10796.76</v>
      </c>
      <c r="G188" s="39">
        <f t="shared" si="7"/>
        <v>46749.970800000003</v>
      </c>
      <c r="H188" s="39">
        <f t="shared" si="8"/>
        <v>93499.941600000006</v>
      </c>
      <c r="I188" s="40">
        <v>8.66</v>
      </c>
      <c r="J188" s="78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1"/>
      <c r="Z188" s="22"/>
    </row>
    <row r="189" spans="1:26" customFormat="1" ht="36" hidden="1" x14ac:dyDescent="0.25">
      <c r="A189" s="35" t="s">
        <v>1237</v>
      </c>
      <c r="B189" s="36" t="s">
        <v>1239</v>
      </c>
      <c r="C189" s="35" t="s">
        <v>174</v>
      </c>
      <c r="D189" s="48">
        <v>30</v>
      </c>
      <c r="E189" s="38">
        <v>358.26</v>
      </c>
      <c r="F189" s="43">
        <v>10747.8</v>
      </c>
      <c r="G189" s="39">
        <f t="shared" si="7"/>
        <v>3102.5315999999998</v>
      </c>
      <c r="H189" s="39">
        <f t="shared" si="8"/>
        <v>93075.947999999989</v>
      </c>
      <c r="I189" s="40">
        <v>8.66</v>
      </c>
      <c r="J189" s="78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1"/>
      <c r="Z189" s="22"/>
    </row>
    <row r="190" spans="1:26" customFormat="1" ht="36" hidden="1" x14ac:dyDescent="0.25">
      <c r="A190" s="35" t="s">
        <v>1628</v>
      </c>
      <c r="B190" s="36" t="s">
        <v>1631</v>
      </c>
      <c r="C190" s="35" t="s">
        <v>179</v>
      </c>
      <c r="D190" s="48">
        <v>270</v>
      </c>
      <c r="E190" s="38">
        <v>39.75</v>
      </c>
      <c r="F190" s="43">
        <v>10732.5</v>
      </c>
      <c r="G190" s="39">
        <f t="shared" si="7"/>
        <v>344.23500000000001</v>
      </c>
      <c r="H190" s="39">
        <f t="shared" si="8"/>
        <v>92943.45</v>
      </c>
      <c r="I190" s="40">
        <v>8.66</v>
      </c>
      <c r="J190" s="78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1"/>
      <c r="Z190" s="22"/>
    </row>
    <row r="191" spans="1:26" customFormat="1" ht="36" hidden="1" x14ac:dyDescent="0.25">
      <c r="A191" s="35" t="s">
        <v>1164</v>
      </c>
      <c r="B191" s="36" t="s">
        <v>1205</v>
      </c>
      <c r="C191" s="35" t="s">
        <v>12</v>
      </c>
      <c r="D191" s="48">
        <v>2</v>
      </c>
      <c r="E191" s="43">
        <v>5252.55</v>
      </c>
      <c r="F191" s="43">
        <v>10505</v>
      </c>
      <c r="G191" s="39">
        <f t="shared" si="7"/>
        <v>45487.082999999999</v>
      </c>
      <c r="H191" s="39">
        <f t="shared" si="8"/>
        <v>90973.3</v>
      </c>
      <c r="I191" s="40">
        <v>8.66</v>
      </c>
      <c r="J191" s="78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1"/>
      <c r="Z191" s="22"/>
    </row>
    <row r="192" spans="1:26" customFormat="1" ht="36" hidden="1" x14ac:dyDescent="0.25">
      <c r="A192" s="35" t="s">
        <v>1263</v>
      </c>
      <c r="B192" s="36" t="s">
        <v>1265</v>
      </c>
      <c r="C192" s="35" t="s">
        <v>12</v>
      </c>
      <c r="D192" s="48">
        <v>4</v>
      </c>
      <c r="E192" s="43">
        <v>2613.9</v>
      </c>
      <c r="F192" s="43">
        <v>10455.6</v>
      </c>
      <c r="G192" s="39">
        <f t="shared" si="7"/>
        <v>22636.374</v>
      </c>
      <c r="H192" s="39">
        <f t="shared" si="8"/>
        <v>90545.495999999999</v>
      </c>
      <c r="I192" s="40">
        <v>8.66</v>
      </c>
      <c r="J192" s="78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1"/>
      <c r="Z192" s="22"/>
    </row>
    <row r="193" spans="1:26" customFormat="1" ht="36" hidden="1" x14ac:dyDescent="0.25">
      <c r="A193" s="35" t="s">
        <v>1364</v>
      </c>
      <c r="B193" s="36" t="s">
        <v>1367</v>
      </c>
      <c r="C193" s="35" t="s">
        <v>12</v>
      </c>
      <c r="D193" s="48">
        <v>2</v>
      </c>
      <c r="E193" s="43">
        <v>5214.3500000000004</v>
      </c>
      <c r="F193" s="43">
        <v>10428.700000000001</v>
      </c>
      <c r="G193" s="39">
        <f t="shared" si="7"/>
        <v>45156.271000000001</v>
      </c>
      <c r="H193" s="39">
        <f t="shared" si="8"/>
        <v>90312.542000000001</v>
      </c>
      <c r="I193" s="40">
        <v>8.66</v>
      </c>
      <c r="J193" s="78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1"/>
      <c r="Z193" s="22"/>
    </row>
    <row r="194" spans="1:26" customFormat="1" ht="36" hidden="1" x14ac:dyDescent="0.25">
      <c r="A194" s="35" t="s">
        <v>1356</v>
      </c>
      <c r="B194" s="36" t="s">
        <v>1358</v>
      </c>
      <c r="C194" s="35" t="s">
        <v>12</v>
      </c>
      <c r="D194" s="48">
        <v>16</v>
      </c>
      <c r="E194" s="38">
        <v>648.53</v>
      </c>
      <c r="F194" s="43">
        <v>10376.48</v>
      </c>
      <c r="G194" s="39">
        <f t="shared" si="7"/>
        <v>5616.2698</v>
      </c>
      <c r="H194" s="39">
        <f t="shared" si="8"/>
        <v>89860.316800000001</v>
      </c>
      <c r="I194" s="40">
        <v>8.66</v>
      </c>
      <c r="J194" s="78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1"/>
      <c r="Z194" s="22"/>
    </row>
    <row r="195" spans="1:26" customFormat="1" ht="36" hidden="1" x14ac:dyDescent="0.25">
      <c r="A195" s="35" t="s">
        <v>1444</v>
      </c>
      <c r="B195" s="36" t="s">
        <v>1449</v>
      </c>
      <c r="C195" s="35" t="s">
        <v>179</v>
      </c>
      <c r="D195" s="47">
        <v>163.19999999999999</v>
      </c>
      <c r="E195" s="38">
        <v>63.54</v>
      </c>
      <c r="F195" s="43">
        <v>10369.73</v>
      </c>
      <c r="G195" s="39">
        <f t="shared" si="7"/>
        <v>550.25639999999999</v>
      </c>
      <c r="H195" s="39">
        <f t="shared" si="8"/>
        <v>89801.861799999999</v>
      </c>
      <c r="I195" s="40">
        <v>8.66</v>
      </c>
      <c r="J195" s="78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1"/>
      <c r="Z195" s="22"/>
    </row>
    <row r="196" spans="1:26" customFormat="1" ht="36" hidden="1" x14ac:dyDescent="0.25">
      <c r="A196" s="35" t="s">
        <v>755</v>
      </c>
      <c r="B196" s="36" t="s">
        <v>834</v>
      </c>
      <c r="C196" s="35" t="s">
        <v>12</v>
      </c>
      <c r="D196" s="48">
        <v>2</v>
      </c>
      <c r="E196" s="43">
        <v>5178.53</v>
      </c>
      <c r="F196" s="43">
        <v>10357.06</v>
      </c>
      <c r="G196" s="39">
        <f t="shared" si="7"/>
        <v>44846.069799999997</v>
      </c>
      <c r="H196" s="39">
        <f t="shared" si="8"/>
        <v>89692.139599999995</v>
      </c>
      <c r="I196" s="40">
        <v>8.66</v>
      </c>
      <c r="J196" s="78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1"/>
      <c r="Z196" s="22"/>
    </row>
    <row r="197" spans="1:26" customFormat="1" ht="36" hidden="1" x14ac:dyDescent="0.25">
      <c r="A197" s="35" t="s">
        <v>1317</v>
      </c>
      <c r="B197" s="36" t="s">
        <v>1318</v>
      </c>
      <c r="C197" s="35" t="s">
        <v>12</v>
      </c>
      <c r="D197" s="48">
        <v>2</v>
      </c>
      <c r="E197" s="43">
        <v>5033.3900000000003</v>
      </c>
      <c r="F197" s="43">
        <v>10066.780000000001</v>
      </c>
      <c r="G197" s="39">
        <f t="shared" si="7"/>
        <v>43589.157400000004</v>
      </c>
      <c r="H197" s="39">
        <f t="shared" si="8"/>
        <v>87178.314800000007</v>
      </c>
      <c r="I197" s="40">
        <v>8.66</v>
      </c>
      <c r="J197" s="78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1"/>
      <c r="Z197" s="22"/>
    </row>
    <row r="198" spans="1:26" customFormat="1" ht="36" hidden="1" x14ac:dyDescent="0.25">
      <c r="A198" s="35" t="s">
        <v>499</v>
      </c>
      <c r="B198" s="36" t="s">
        <v>503</v>
      </c>
      <c r="C198" s="35" t="s">
        <v>12</v>
      </c>
      <c r="D198" s="48">
        <v>116</v>
      </c>
      <c r="E198" s="38">
        <v>86.18</v>
      </c>
      <c r="F198" s="43">
        <v>9996.8799999999992</v>
      </c>
      <c r="G198" s="39">
        <f t="shared" si="7"/>
        <v>746.31880000000012</v>
      </c>
      <c r="H198" s="39">
        <f t="shared" si="8"/>
        <v>86572.98079999999</v>
      </c>
      <c r="I198" s="40">
        <v>8.66</v>
      </c>
      <c r="J198" s="78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1"/>
      <c r="Z198" s="22"/>
    </row>
    <row r="199" spans="1:26" customFormat="1" ht="36" hidden="1" x14ac:dyDescent="0.25">
      <c r="A199" s="35" t="s">
        <v>755</v>
      </c>
      <c r="B199" s="36" t="s">
        <v>1020</v>
      </c>
      <c r="C199" s="35" t="s">
        <v>179</v>
      </c>
      <c r="D199" s="47">
        <v>1.5</v>
      </c>
      <c r="E199" s="43">
        <v>6634.22</v>
      </c>
      <c r="F199" s="43">
        <v>9951.33</v>
      </c>
      <c r="G199" s="39">
        <f t="shared" si="7"/>
        <v>57452.345200000003</v>
      </c>
      <c r="H199" s="39">
        <f t="shared" si="8"/>
        <v>86178.517800000001</v>
      </c>
      <c r="I199" s="40">
        <v>8.66</v>
      </c>
      <c r="J199" s="78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1"/>
      <c r="Z199" s="22"/>
    </row>
    <row r="200" spans="1:26" customFormat="1" ht="36" hidden="1" x14ac:dyDescent="0.25">
      <c r="A200" s="35" t="s">
        <v>1062</v>
      </c>
      <c r="B200" s="36" t="s">
        <v>1075</v>
      </c>
      <c r="C200" s="35" t="s">
        <v>179</v>
      </c>
      <c r="D200" s="48">
        <v>2</v>
      </c>
      <c r="E200" s="43">
        <v>4926.41</v>
      </c>
      <c r="F200" s="43">
        <v>9852.82</v>
      </c>
      <c r="G200" s="39">
        <f t="shared" si="7"/>
        <v>42662.710599999999</v>
      </c>
      <c r="H200" s="39">
        <f t="shared" si="8"/>
        <v>85325.421199999997</v>
      </c>
      <c r="I200" s="40">
        <v>8.66</v>
      </c>
      <c r="J200" s="78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1"/>
      <c r="Z200" s="22"/>
    </row>
    <row r="201" spans="1:26" customFormat="1" ht="36" hidden="1" x14ac:dyDescent="0.25">
      <c r="A201" s="35" t="s">
        <v>755</v>
      </c>
      <c r="B201" s="36" t="s">
        <v>858</v>
      </c>
      <c r="C201" s="35" t="s">
        <v>12</v>
      </c>
      <c r="D201" s="48">
        <v>2</v>
      </c>
      <c r="E201" s="43">
        <v>4916.8599999999997</v>
      </c>
      <c r="F201" s="43">
        <v>9833.7199999999993</v>
      </c>
      <c r="G201" s="39">
        <f t="shared" ref="G201:G264" si="9">E201*I201</f>
        <v>42580.007599999997</v>
      </c>
      <c r="H201" s="39">
        <f t="shared" ref="H201:H264" si="10">F201*I201</f>
        <v>85160.015199999994</v>
      </c>
      <c r="I201" s="40">
        <v>8.66</v>
      </c>
      <c r="J201" s="78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1"/>
      <c r="Z201" s="22"/>
    </row>
    <row r="202" spans="1:26" customFormat="1" ht="24" hidden="1" x14ac:dyDescent="0.25">
      <c r="A202" s="35" t="s">
        <v>155</v>
      </c>
      <c r="B202" s="36" t="s">
        <v>156</v>
      </c>
      <c r="C202" s="35" t="s">
        <v>19</v>
      </c>
      <c r="D202" s="42">
        <v>111.4076862</v>
      </c>
      <c r="E202" s="38">
        <v>86.87</v>
      </c>
      <c r="F202" s="43">
        <v>9678</v>
      </c>
      <c r="G202" s="39">
        <f t="shared" si="9"/>
        <v>752.29420000000005</v>
      </c>
      <c r="H202" s="39">
        <f t="shared" si="10"/>
        <v>83811.48</v>
      </c>
      <c r="I202" s="40">
        <v>8.66</v>
      </c>
      <c r="J202" s="78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1"/>
      <c r="Z202" s="22"/>
    </row>
    <row r="203" spans="1:26" customFormat="1" ht="36" hidden="1" x14ac:dyDescent="0.25">
      <c r="A203" s="35" t="s">
        <v>355</v>
      </c>
      <c r="B203" s="36" t="s">
        <v>358</v>
      </c>
      <c r="C203" s="35" t="s">
        <v>12</v>
      </c>
      <c r="D203" s="48">
        <v>12</v>
      </c>
      <c r="E203" s="38">
        <v>804.85</v>
      </c>
      <c r="F203" s="43">
        <v>9658.2000000000007</v>
      </c>
      <c r="G203" s="39">
        <f t="shared" si="9"/>
        <v>6970.0010000000002</v>
      </c>
      <c r="H203" s="39">
        <f t="shared" si="10"/>
        <v>83640.012000000002</v>
      </c>
      <c r="I203" s="40">
        <v>8.66</v>
      </c>
      <c r="J203" s="78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1"/>
      <c r="Z203" s="22"/>
    </row>
    <row r="204" spans="1:26" customFormat="1" ht="36" hidden="1" x14ac:dyDescent="0.25">
      <c r="A204" s="35" t="s">
        <v>755</v>
      </c>
      <c r="B204" s="36" t="s">
        <v>954</v>
      </c>
      <c r="C204" s="35" t="s">
        <v>179</v>
      </c>
      <c r="D204" s="47">
        <v>2.5</v>
      </c>
      <c r="E204" s="43">
        <v>3852.08</v>
      </c>
      <c r="F204" s="43">
        <v>9630.2000000000007</v>
      </c>
      <c r="G204" s="39">
        <f t="shared" si="9"/>
        <v>33359.012799999997</v>
      </c>
      <c r="H204" s="39">
        <f t="shared" si="10"/>
        <v>83397.532000000007</v>
      </c>
      <c r="I204" s="40">
        <v>8.66</v>
      </c>
      <c r="J204" s="78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1"/>
      <c r="Z204" s="22"/>
    </row>
    <row r="205" spans="1:26" customFormat="1" ht="36" hidden="1" x14ac:dyDescent="0.25">
      <c r="A205" s="35" t="s">
        <v>1693</v>
      </c>
      <c r="B205" s="36" t="s">
        <v>1694</v>
      </c>
      <c r="C205" s="35" t="s">
        <v>12</v>
      </c>
      <c r="D205" s="48">
        <v>4</v>
      </c>
      <c r="E205" s="43">
        <v>2403.37</v>
      </c>
      <c r="F205" s="43">
        <v>9613.48</v>
      </c>
      <c r="G205" s="39">
        <f t="shared" si="9"/>
        <v>20813.1842</v>
      </c>
      <c r="H205" s="39">
        <f t="shared" si="10"/>
        <v>83252.736799999999</v>
      </c>
      <c r="I205" s="40">
        <v>8.66</v>
      </c>
      <c r="J205" s="78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1"/>
      <c r="Z205" s="22"/>
    </row>
    <row r="206" spans="1:26" customFormat="1" ht="36" hidden="1" x14ac:dyDescent="0.25">
      <c r="A206" s="35" t="s">
        <v>755</v>
      </c>
      <c r="B206" s="36" t="s">
        <v>790</v>
      </c>
      <c r="C206" s="35" t="s">
        <v>12</v>
      </c>
      <c r="D206" s="48">
        <v>20</v>
      </c>
      <c r="E206" s="38">
        <v>475.16</v>
      </c>
      <c r="F206" s="43">
        <v>9503.2000000000007</v>
      </c>
      <c r="G206" s="39">
        <f t="shared" si="9"/>
        <v>4114.8856000000005</v>
      </c>
      <c r="H206" s="39">
        <f t="shared" si="10"/>
        <v>82297.712000000014</v>
      </c>
      <c r="I206" s="40">
        <v>8.66</v>
      </c>
      <c r="J206" s="78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1"/>
      <c r="Z206" s="22"/>
    </row>
    <row r="207" spans="1:26" customFormat="1" ht="36" hidden="1" x14ac:dyDescent="0.25">
      <c r="A207" s="35" t="s">
        <v>1364</v>
      </c>
      <c r="B207" s="36" t="s">
        <v>1368</v>
      </c>
      <c r="C207" s="35" t="s">
        <v>12</v>
      </c>
      <c r="D207" s="48">
        <v>2</v>
      </c>
      <c r="E207" s="43">
        <v>4711.32</v>
      </c>
      <c r="F207" s="43">
        <v>9422.64</v>
      </c>
      <c r="G207" s="39">
        <f t="shared" si="9"/>
        <v>40800.031199999998</v>
      </c>
      <c r="H207" s="39">
        <f t="shared" si="10"/>
        <v>81600.062399999995</v>
      </c>
      <c r="I207" s="40">
        <v>8.66</v>
      </c>
      <c r="J207" s="78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1"/>
      <c r="Z207" s="22"/>
    </row>
    <row r="208" spans="1:26" customFormat="1" ht="36" hidden="1" x14ac:dyDescent="0.25">
      <c r="A208" s="35" t="s">
        <v>755</v>
      </c>
      <c r="B208" s="36" t="s">
        <v>863</v>
      </c>
      <c r="C208" s="35" t="s">
        <v>12</v>
      </c>
      <c r="D208" s="48">
        <v>2</v>
      </c>
      <c r="E208" s="43">
        <v>4660.32</v>
      </c>
      <c r="F208" s="43">
        <v>9320.64</v>
      </c>
      <c r="G208" s="39">
        <f t="shared" si="9"/>
        <v>40358.371200000001</v>
      </c>
      <c r="H208" s="39">
        <f t="shared" si="10"/>
        <v>80716.742400000003</v>
      </c>
      <c r="I208" s="40">
        <v>8.66</v>
      </c>
      <c r="J208" s="78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1"/>
      <c r="Z208" s="22"/>
    </row>
    <row r="209" spans="1:26" customFormat="1" ht="36" hidden="1" x14ac:dyDescent="0.25">
      <c r="A209" s="35" t="s">
        <v>600</v>
      </c>
      <c r="B209" s="36" t="s">
        <v>604</v>
      </c>
      <c r="C209" s="35" t="s">
        <v>12</v>
      </c>
      <c r="D209" s="48">
        <v>22</v>
      </c>
      <c r="E209" s="38">
        <v>423.25</v>
      </c>
      <c r="F209" s="43">
        <v>9312</v>
      </c>
      <c r="G209" s="39">
        <f t="shared" si="9"/>
        <v>3665.3450000000003</v>
      </c>
      <c r="H209" s="39">
        <f t="shared" si="10"/>
        <v>80641.919999999998</v>
      </c>
      <c r="I209" s="40">
        <v>8.66</v>
      </c>
      <c r="J209" s="78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1"/>
      <c r="Z209" s="22"/>
    </row>
    <row r="210" spans="1:26" customFormat="1" ht="36" hidden="1" x14ac:dyDescent="0.25">
      <c r="A210" s="35" t="s">
        <v>1163</v>
      </c>
      <c r="B210" s="36" t="s">
        <v>1159</v>
      </c>
      <c r="C210" s="35" t="s">
        <v>12</v>
      </c>
      <c r="D210" s="48">
        <v>3</v>
      </c>
      <c r="E210" s="43">
        <v>3103.51</v>
      </c>
      <c r="F210" s="43">
        <v>9310.5300000000007</v>
      </c>
      <c r="G210" s="39">
        <f t="shared" si="9"/>
        <v>26876.396600000004</v>
      </c>
      <c r="H210" s="39">
        <f t="shared" si="10"/>
        <v>80629.189800000007</v>
      </c>
      <c r="I210" s="40">
        <v>8.66</v>
      </c>
      <c r="J210" s="78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1"/>
      <c r="Z210" s="22"/>
    </row>
    <row r="211" spans="1:26" customFormat="1" ht="36" hidden="1" x14ac:dyDescent="0.25">
      <c r="A211" s="35" t="s">
        <v>560</v>
      </c>
      <c r="B211" s="36" t="s">
        <v>567</v>
      </c>
      <c r="C211" s="35" t="s">
        <v>12</v>
      </c>
      <c r="D211" s="48">
        <v>48</v>
      </c>
      <c r="E211" s="38">
        <v>191.79</v>
      </c>
      <c r="F211" s="43">
        <v>9206</v>
      </c>
      <c r="G211" s="39">
        <f t="shared" si="9"/>
        <v>1660.9014</v>
      </c>
      <c r="H211" s="39">
        <f t="shared" si="10"/>
        <v>79723.960000000006</v>
      </c>
      <c r="I211" s="40">
        <v>8.66</v>
      </c>
      <c r="J211" s="78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1"/>
      <c r="Z211" s="22"/>
    </row>
    <row r="212" spans="1:26" customFormat="1" ht="36" hidden="1" x14ac:dyDescent="0.25">
      <c r="A212" s="35" t="s">
        <v>755</v>
      </c>
      <c r="B212" s="36" t="s">
        <v>831</v>
      </c>
      <c r="C212" s="35" t="s">
        <v>12</v>
      </c>
      <c r="D212" s="48">
        <v>2</v>
      </c>
      <c r="E212" s="43">
        <v>4552.92</v>
      </c>
      <c r="F212" s="43">
        <v>9105.84</v>
      </c>
      <c r="G212" s="39">
        <f t="shared" si="9"/>
        <v>39428.287199999999</v>
      </c>
      <c r="H212" s="39">
        <f t="shared" si="10"/>
        <v>78856.574399999998</v>
      </c>
      <c r="I212" s="40">
        <v>8.66</v>
      </c>
      <c r="J212" s="78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1"/>
      <c r="Z212" s="22"/>
    </row>
    <row r="213" spans="1:26" customFormat="1" ht="36" x14ac:dyDescent="0.25">
      <c r="A213" s="35" t="s">
        <v>1043</v>
      </c>
      <c r="B213" s="75" t="s">
        <v>1047</v>
      </c>
      <c r="C213" s="35" t="s">
        <v>12</v>
      </c>
      <c r="D213" s="48">
        <v>1</v>
      </c>
      <c r="E213" s="43">
        <v>8970.77</v>
      </c>
      <c r="F213" s="43">
        <v>8970.77</v>
      </c>
      <c r="G213" s="39">
        <f t="shared" si="9"/>
        <v>77686.868200000012</v>
      </c>
      <c r="H213" s="39">
        <f t="shared" si="10"/>
        <v>77686.868200000012</v>
      </c>
      <c r="I213" s="40">
        <v>8.66</v>
      </c>
      <c r="J213" s="78">
        <f>55528/1.2</f>
        <v>46273.333333333336</v>
      </c>
      <c r="K213" s="79">
        <f>D213*J213</f>
        <v>46273.333333333336</v>
      </c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1"/>
      <c r="Z213" s="22"/>
    </row>
    <row r="214" spans="1:26" customFormat="1" ht="36" hidden="1" x14ac:dyDescent="0.25">
      <c r="A214" s="35" t="s">
        <v>755</v>
      </c>
      <c r="B214" s="36" t="s">
        <v>957</v>
      </c>
      <c r="C214" s="35" t="s">
        <v>179</v>
      </c>
      <c r="D214" s="47">
        <v>1.1000000000000001</v>
      </c>
      <c r="E214" s="43">
        <v>8082.79</v>
      </c>
      <c r="F214" s="43">
        <v>8891.07</v>
      </c>
      <c r="G214" s="39">
        <f t="shared" si="9"/>
        <v>69996.9614</v>
      </c>
      <c r="H214" s="39">
        <f t="shared" si="10"/>
        <v>76996.666199999992</v>
      </c>
      <c r="I214" s="40">
        <v>8.66</v>
      </c>
      <c r="J214" s="78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1"/>
      <c r="Z214" s="22"/>
    </row>
    <row r="215" spans="1:26" customFormat="1" ht="36" hidden="1" x14ac:dyDescent="0.25">
      <c r="A215" s="35" t="s">
        <v>1444</v>
      </c>
      <c r="B215" s="36" t="s">
        <v>1453</v>
      </c>
      <c r="C215" s="35" t="s">
        <v>179</v>
      </c>
      <c r="D215" s="47">
        <v>285.60000000000002</v>
      </c>
      <c r="E215" s="38">
        <v>31.13</v>
      </c>
      <c r="F215" s="43">
        <v>8890.73</v>
      </c>
      <c r="G215" s="39">
        <f t="shared" si="9"/>
        <v>269.58580000000001</v>
      </c>
      <c r="H215" s="39">
        <f t="shared" si="10"/>
        <v>76993.721799999999</v>
      </c>
      <c r="I215" s="40">
        <v>8.66</v>
      </c>
      <c r="J215" s="78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1"/>
      <c r="Z215" s="22"/>
    </row>
    <row r="216" spans="1:26" customFormat="1" ht="36" hidden="1" x14ac:dyDescent="0.25">
      <c r="A216" s="35" t="s">
        <v>1379</v>
      </c>
      <c r="B216" s="36" t="s">
        <v>1380</v>
      </c>
      <c r="C216" s="35" t="s">
        <v>12</v>
      </c>
      <c r="D216" s="48">
        <v>4</v>
      </c>
      <c r="E216" s="43">
        <v>2177.54</v>
      </c>
      <c r="F216" s="43">
        <v>8710.16</v>
      </c>
      <c r="G216" s="39">
        <f t="shared" si="9"/>
        <v>18857.4964</v>
      </c>
      <c r="H216" s="39">
        <f t="shared" si="10"/>
        <v>75429.9856</v>
      </c>
      <c r="I216" s="40">
        <v>8.66</v>
      </c>
      <c r="J216" s="78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1"/>
      <c r="Z216" s="22"/>
    </row>
    <row r="217" spans="1:26" customFormat="1" ht="36" hidden="1" x14ac:dyDescent="0.25">
      <c r="A217" s="35" t="s">
        <v>755</v>
      </c>
      <c r="B217" s="36" t="s">
        <v>967</v>
      </c>
      <c r="C217" s="35" t="s">
        <v>179</v>
      </c>
      <c r="D217" s="48">
        <v>2</v>
      </c>
      <c r="E217" s="43">
        <v>4353.3500000000004</v>
      </c>
      <c r="F217" s="43">
        <v>8706.7000000000007</v>
      </c>
      <c r="G217" s="39">
        <f t="shared" si="9"/>
        <v>37700.011000000006</v>
      </c>
      <c r="H217" s="39">
        <f t="shared" si="10"/>
        <v>75400.022000000012</v>
      </c>
      <c r="I217" s="40">
        <v>8.66</v>
      </c>
      <c r="J217" s="78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1"/>
      <c r="Z217" s="22"/>
    </row>
    <row r="218" spans="1:26" customFormat="1" ht="36" hidden="1" x14ac:dyDescent="0.25">
      <c r="A218" s="35" t="s">
        <v>755</v>
      </c>
      <c r="B218" s="36" t="s">
        <v>1032</v>
      </c>
      <c r="C218" s="35" t="s">
        <v>179</v>
      </c>
      <c r="D218" s="48">
        <v>7</v>
      </c>
      <c r="E218" s="43">
        <v>1239.01</v>
      </c>
      <c r="F218" s="43">
        <v>8673.07</v>
      </c>
      <c r="G218" s="39">
        <f t="shared" si="9"/>
        <v>10729.8266</v>
      </c>
      <c r="H218" s="39">
        <f t="shared" si="10"/>
        <v>75108.786200000002</v>
      </c>
      <c r="I218" s="40">
        <v>8.66</v>
      </c>
      <c r="J218" s="78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1"/>
      <c r="Z218" s="22"/>
    </row>
    <row r="219" spans="1:26" customFormat="1" ht="36" hidden="1" x14ac:dyDescent="0.25">
      <c r="A219" s="35" t="s">
        <v>662</v>
      </c>
      <c r="B219" s="36" t="s">
        <v>669</v>
      </c>
      <c r="C219" s="35" t="s">
        <v>12</v>
      </c>
      <c r="D219" s="48">
        <v>5</v>
      </c>
      <c r="E219" s="43">
        <v>1709.82</v>
      </c>
      <c r="F219" s="43">
        <v>8549.1</v>
      </c>
      <c r="G219" s="39">
        <f t="shared" si="9"/>
        <v>14807.0412</v>
      </c>
      <c r="H219" s="39">
        <f t="shared" si="10"/>
        <v>74035.206000000006</v>
      </c>
      <c r="I219" s="40">
        <v>8.66</v>
      </c>
      <c r="J219" s="78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1"/>
      <c r="Z219" s="22"/>
    </row>
    <row r="220" spans="1:26" customFormat="1" ht="36" hidden="1" x14ac:dyDescent="0.25">
      <c r="A220" s="35" t="s">
        <v>638</v>
      </c>
      <c r="B220" s="36" t="s">
        <v>639</v>
      </c>
      <c r="C220" s="35" t="s">
        <v>12</v>
      </c>
      <c r="D220" s="48">
        <v>1</v>
      </c>
      <c r="E220" s="43">
        <v>8547.02</v>
      </c>
      <c r="F220" s="43">
        <v>8547</v>
      </c>
      <c r="G220" s="39">
        <f t="shared" si="9"/>
        <v>74017.193200000009</v>
      </c>
      <c r="H220" s="39">
        <f t="shared" si="10"/>
        <v>74017.02</v>
      </c>
      <c r="I220" s="40">
        <v>8.66</v>
      </c>
      <c r="J220" s="78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1"/>
      <c r="Z220" s="22"/>
    </row>
    <row r="221" spans="1:26" customFormat="1" ht="36" hidden="1" x14ac:dyDescent="0.25">
      <c r="A221" s="35" t="s">
        <v>739</v>
      </c>
      <c r="B221" s="36" t="s">
        <v>740</v>
      </c>
      <c r="C221" s="35" t="s">
        <v>12</v>
      </c>
      <c r="D221" s="48">
        <v>48</v>
      </c>
      <c r="E221" s="38">
        <v>177.07</v>
      </c>
      <c r="F221" s="43">
        <v>8499.36</v>
      </c>
      <c r="G221" s="39">
        <f t="shared" si="9"/>
        <v>1533.4261999999999</v>
      </c>
      <c r="H221" s="39">
        <f t="shared" si="10"/>
        <v>73604.457600000009</v>
      </c>
      <c r="I221" s="40">
        <v>8.66</v>
      </c>
      <c r="J221" s="78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1"/>
      <c r="Z221" s="22"/>
    </row>
    <row r="222" spans="1:26" customFormat="1" ht="36" hidden="1" x14ac:dyDescent="0.25">
      <c r="A222" s="35" t="s">
        <v>755</v>
      </c>
      <c r="B222" s="36" t="s">
        <v>1004</v>
      </c>
      <c r="C222" s="35" t="s">
        <v>179</v>
      </c>
      <c r="D222" s="48">
        <v>4</v>
      </c>
      <c r="E222" s="43">
        <v>2097.63</v>
      </c>
      <c r="F222" s="43">
        <v>8390.52</v>
      </c>
      <c r="G222" s="39">
        <f t="shared" si="9"/>
        <v>18165.4758</v>
      </c>
      <c r="H222" s="39">
        <f t="shared" si="10"/>
        <v>72661.903200000001</v>
      </c>
      <c r="I222" s="40">
        <v>8.66</v>
      </c>
      <c r="J222" s="78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1"/>
      <c r="Z222" s="22"/>
    </row>
    <row r="223" spans="1:26" customFormat="1" ht="36" hidden="1" x14ac:dyDescent="0.25">
      <c r="A223" s="35" t="s">
        <v>1444</v>
      </c>
      <c r="B223" s="36" t="s">
        <v>1455</v>
      </c>
      <c r="C223" s="35" t="s">
        <v>179</v>
      </c>
      <c r="D223" s="41">
        <v>157.08000000000001</v>
      </c>
      <c r="E223" s="38">
        <v>52.78</v>
      </c>
      <c r="F223" s="43">
        <v>8290.68</v>
      </c>
      <c r="G223" s="39">
        <f t="shared" si="9"/>
        <v>457.07480000000004</v>
      </c>
      <c r="H223" s="39">
        <f t="shared" si="10"/>
        <v>71797.288800000009</v>
      </c>
      <c r="I223" s="40">
        <v>8.66</v>
      </c>
      <c r="J223" s="78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1"/>
      <c r="Z223" s="22"/>
    </row>
    <row r="224" spans="1:26" customFormat="1" ht="36" hidden="1" x14ac:dyDescent="0.25">
      <c r="A224" s="35" t="s">
        <v>1664</v>
      </c>
      <c r="B224" s="36" t="s">
        <v>1665</v>
      </c>
      <c r="C224" s="35" t="s">
        <v>12</v>
      </c>
      <c r="D224" s="48">
        <v>1</v>
      </c>
      <c r="E224" s="43">
        <v>8289.26</v>
      </c>
      <c r="F224" s="43">
        <v>8289.26</v>
      </c>
      <c r="G224" s="39">
        <f t="shared" si="9"/>
        <v>71784.991600000008</v>
      </c>
      <c r="H224" s="39">
        <f t="shared" si="10"/>
        <v>71784.991600000008</v>
      </c>
      <c r="I224" s="40">
        <v>8.66</v>
      </c>
      <c r="J224" s="78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1"/>
      <c r="Z224" s="22"/>
    </row>
    <row r="225" spans="1:26" customFormat="1" ht="36" hidden="1" x14ac:dyDescent="0.25">
      <c r="A225" s="35" t="s">
        <v>605</v>
      </c>
      <c r="B225" s="36" t="s">
        <v>613</v>
      </c>
      <c r="C225" s="35" t="s">
        <v>12</v>
      </c>
      <c r="D225" s="48">
        <v>27</v>
      </c>
      <c r="E225" s="38">
        <v>306.52999999999997</v>
      </c>
      <c r="F225" s="43">
        <v>8276.31</v>
      </c>
      <c r="G225" s="39">
        <f t="shared" si="9"/>
        <v>2654.5497999999998</v>
      </c>
      <c r="H225" s="39">
        <f t="shared" si="10"/>
        <v>71672.844599999997</v>
      </c>
      <c r="I225" s="40">
        <v>8.66</v>
      </c>
      <c r="J225" s="78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1"/>
      <c r="Z225" s="22"/>
    </row>
    <row r="226" spans="1:26" customFormat="1" ht="36" hidden="1" x14ac:dyDescent="0.25">
      <c r="A226" s="35" t="s">
        <v>504</v>
      </c>
      <c r="B226" s="36" t="s">
        <v>508</v>
      </c>
      <c r="C226" s="35" t="s">
        <v>12</v>
      </c>
      <c r="D226" s="48">
        <v>90</v>
      </c>
      <c r="E226" s="38">
        <v>90.59</v>
      </c>
      <c r="F226" s="43">
        <v>8153.1</v>
      </c>
      <c r="G226" s="39">
        <f t="shared" si="9"/>
        <v>784.50940000000003</v>
      </c>
      <c r="H226" s="39">
        <f t="shared" si="10"/>
        <v>70605.846000000005</v>
      </c>
      <c r="I226" s="40">
        <v>8.66</v>
      </c>
      <c r="J226" s="78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1"/>
      <c r="Z226" s="22"/>
    </row>
    <row r="227" spans="1:26" customFormat="1" ht="36" x14ac:dyDescent="0.25">
      <c r="A227" s="35" t="s">
        <v>1164</v>
      </c>
      <c r="B227" s="75" t="s">
        <v>1190</v>
      </c>
      <c r="C227" s="35" t="s">
        <v>12</v>
      </c>
      <c r="D227" s="48">
        <v>1</v>
      </c>
      <c r="E227" s="43">
        <v>8065.98</v>
      </c>
      <c r="F227" s="43">
        <v>8066</v>
      </c>
      <c r="G227" s="39">
        <f t="shared" si="9"/>
        <v>69851.386799999993</v>
      </c>
      <c r="H227" s="39">
        <f t="shared" si="10"/>
        <v>69851.56</v>
      </c>
      <c r="I227" s="40">
        <v>8.66</v>
      </c>
      <c r="J227" s="78">
        <f>55525/1.2</f>
        <v>46270.833333333336</v>
      </c>
      <c r="K227" s="79">
        <f>D227*J227</f>
        <v>46270.833333333336</v>
      </c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1"/>
      <c r="Z227" s="22"/>
    </row>
    <row r="228" spans="1:26" customFormat="1" ht="24" hidden="1" x14ac:dyDescent="0.25">
      <c r="A228" s="35" t="s">
        <v>271</v>
      </c>
      <c r="B228" s="36" t="s">
        <v>272</v>
      </c>
      <c r="C228" s="35" t="s">
        <v>179</v>
      </c>
      <c r="D228" s="41">
        <v>217.58</v>
      </c>
      <c r="E228" s="38">
        <v>37.06</v>
      </c>
      <c r="F228" s="43">
        <v>8063.52</v>
      </c>
      <c r="G228" s="39">
        <f t="shared" si="9"/>
        <v>320.93960000000004</v>
      </c>
      <c r="H228" s="39">
        <f t="shared" si="10"/>
        <v>69830.083200000008</v>
      </c>
      <c r="I228" s="40">
        <v>8.66</v>
      </c>
      <c r="J228" s="78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1"/>
      <c r="Z228" s="22"/>
    </row>
    <row r="229" spans="1:26" customFormat="1" ht="36" hidden="1" x14ac:dyDescent="0.25">
      <c r="A229" s="35" t="s">
        <v>1230</v>
      </c>
      <c r="B229" s="36" t="s">
        <v>1232</v>
      </c>
      <c r="C229" s="35" t="s">
        <v>12</v>
      </c>
      <c r="D229" s="48">
        <v>6</v>
      </c>
      <c r="E229" s="43">
        <v>1328.83</v>
      </c>
      <c r="F229" s="43">
        <v>7973</v>
      </c>
      <c r="G229" s="39">
        <f t="shared" si="9"/>
        <v>11507.667799999999</v>
      </c>
      <c r="H229" s="39">
        <f t="shared" si="10"/>
        <v>69046.180000000008</v>
      </c>
      <c r="I229" s="40">
        <v>8.66</v>
      </c>
      <c r="J229" s="78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1"/>
      <c r="Z229" s="22"/>
    </row>
    <row r="230" spans="1:26" customFormat="1" ht="36" hidden="1" x14ac:dyDescent="0.25">
      <c r="A230" s="35" t="s">
        <v>1388</v>
      </c>
      <c r="B230" s="36" t="s">
        <v>1390</v>
      </c>
      <c r="C230" s="35" t="s">
        <v>12</v>
      </c>
      <c r="D230" s="48">
        <v>1</v>
      </c>
      <c r="E230" s="43">
        <v>7950.17</v>
      </c>
      <c r="F230" s="43">
        <v>7950</v>
      </c>
      <c r="G230" s="39">
        <f t="shared" si="9"/>
        <v>68848.472200000004</v>
      </c>
      <c r="H230" s="39">
        <f t="shared" si="10"/>
        <v>68847</v>
      </c>
      <c r="I230" s="40">
        <v>8.66</v>
      </c>
      <c r="J230" s="78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1"/>
      <c r="Z230" s="22"/>
    </row>
    <row r="231" spans="1:26" customFormat="1" ht="36" hidden="1" x14ac:dyDescent="0.25">
      <c r="A231" s="35" t="s">
        <v>755</v>
      </c>
      <c r="B231" s="36" t="s">
        <v>931</v>
      </c>
      <c r="C231" s="35" t="s">
        <v>12</v>
      </c>
      <c r="D231" s="48">
        <v>1</v>
      </c>
      <c r="E231" s="43">
        <v>7924.37</v>
      </c>
      <c r="F231" s="43">
        <v>7924.37</v>
      </c>
      <c r="G231" s="39">
        <f t="shared" si="9"/>
        <v>68625.044200000004</v>
      </c>
      <c r="H231" s="39">
        <f t="shared" si="10"/>
        <v>68625.044200000004</v>
      </c>
      <c r="I231" s="40">
        <v>8.66</v>
      </c>
      <c r="J231" s="78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1"/>
      <c r="Z231" s="22"/>
    </row>
    <row r="232" spans="1:26" customFormat="1" ht="36" hidden="1" x14ac:dyDescent="0.25">
      <c r="A232" s="35" t="s">
        <v>755</v>
      </c>
      <c r="B232" s="36" t="s">
        <v>933</v>
      </c>
      <c r="C232" s="35" t="s">
        <v>12</v>
      </c>
      <c r="D232" s="48">
        <v>1</v>
      </c>
      <c r="E232" s="43">
        <v>7868.73</v>
      </c>
      <c r="F232" s="43">
        <v>7868.73</v>
      </c>
      <c r="G232" s="39">
        <f t="shared" si="9"/>
        <v>68143.201799999995</v>
      </c>
      <c r="H232" s="39">
        <f t="shared" si="10"/>
        <v>68143.201799999995</v>
      </c>
      <c r="I232" s="40">
        <v>8.66</v>
      </c>
      <c r="J232" s="78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1"/>
      <c r="Z232" s="22"/>
    </row>
    <row r="233" spans="1:26" customFormat="1" ht="36" hidden="1" x14ac:dyDescent="0.25">
      <c r="A233" s="35" t="s">
        <v>755</v>
      </c>
      <c r="B233" s="36" t="s">
        <v>833</v>
      </c>
      <c r="C233" s="35" t="s">
        <v>12</v>
      </c>
      <c r="D233" s="48">
        <v>2</v>
      </c>
      <c r="E233" s="43">
        <v>3914.29</v>
      </c>
      <c r="F233" s="43">
        <v>7828.58</v>
      </c>
      <c r="G233" s="39">
        <f t="shared" si="9"/>
        <v>33897.751400000001</v>
      </c>
      <c r="H233" s="39">
        <f t="shared" si="10"/>
        <v>67795.502800000002</v>
      </c>
      <c r="I233" s="40">
        <v>8.66</v>
      </c>
      <c r="J233" s="78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1"/>
      <c r="Z233" s="22"/>
    </row>
    <row r="234" spans="1:26" customFormat="1" ht="36" hidden="1" x14ac:dyDescent="0.25">
      <c r="A234" s="35" t="s">
        <v>1517</v>
      </c>
      <c r="B234" s="36" t="s">
        <v>1518</v>
      </c>
      <c r="C234" s="35" t="s">
        <v>179</v>
      </c>
      <c r="D234" s="48">
        <v>80</v>
      </c>
      <c r="E234" s="38">
        <v>97.66</v>
      </c>
      <c r="F234" s="43">
        <v>7812.8</v>
      </c>
      <c r="G234" s="39">
        <f t="shared" si="9"/>
        <v>845.73559999999998</v>
      </c>
      <c r="H234" s="39">
        <f t="shared" si="10"/>
        <v>67658.847999999998</v>
      </c>
      <c r="I234" s="40">
        <v>8.66</v>
      </c>
      <c r="J234" s="78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1"/>
      <c r="Z234" s="22"/>
    </row>
    <row r="235" spans="1:26" customFormat="1" ht="36" hidden="1" x14ac:dyDescent="0.25">
      <c r="A235" s="35" t="s">
        <v>504</v>
      </c>
      <c r="B235" s="36" t="s">
        <v>505</v>
      </c>
      <c r="C235" s="35" t="s">
        <v>12</v>
      </c>
      <c r="D235" s="48">
        <v>80</v>
      </c>
      <c r="E235" s="38">
        <v>97.56</v>
      </c>
      <c r="F235" s="43">
        <v>7804.8</v>
      </c>
      <c r="G235" s="39">
        <f t="shared" si="9"/>
        <v>844.86959999999999</v>
      </c>
      <c r="H235" s="39">
        <f t="shared" si="10"/>
        <v>67589.567999999999</v>
      </c>
      <c r="I235" s="40">
        <v>8.66</v>
      </c>
      <c r="J235" s="78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1"/>
      <c r="Z235" s="22"/>
    </row>
    <row r="236" spans="1:26" customFormat="1" ht="24" hidden="1" x14ac:dyDescent="0.25">
      <c r="A236" s="35" t="s">
        <v>273</v>
      </c>
      <c r="B236" s="36" t="s">
        <v>274</v>
      </c>
      <c r="C236" s="35" t="s">
        <v>179</v>
      </c>
      <c r="D236" s="47">
        <v>146.1</v>
      </c>
      <c r="E236" s="38">
        <v>52.45</v>
      </c>
      <c r="F236" s="43">
        <v>7662.95</v>
      </c>
      <c r="G236" s="39">
        <f t="shared" si="9"/>
        <v>454.21700000000004</v>
      </c>
      <c r="H236" s="39">
        <f t="shared" si="10"/>
        <v>66361.146999999997</v>
      </c>
      <c r="I236" s="40">
        <v>8.66</v>
      </c>
      <c r="J236" s="78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1"/>
      <c r="Z236" s="22"/>
    </row>
    <row r="237" spans="1:26" customFormat="1" ht="36" hidden="1" x14ac:dyDescent="0.25">
      <c r="A237" s="35" t="s">
        <v>605</v>
      </c>
      <c r="B237" s="36" t="s">
        <v>610</v>
      </c>
      <c r="C237" s="35" t="s">
        <v>12</v>
      </c>
      <c r="D237" s="48">
        <v>22</v>
      </c>
      <c r="E237" s="38">
        <v>346.76</v>
      </c>
      <c r="F237" s="43">
        <v>7628.72</v>
      </c>
      <c r="G237" s="39">
        <f t="shared" si="9"/>
        <v>3002.9416000000001</v>
      </c>
      <c r="H237" s="39">
        <f t="shared" si="10"/>
        <v>66064.715200000006</v>
      </c>
      <c r="I237" s="40">
        <v>8.66</v>
      </c>
      <c r="J237" s="78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1"/>
      <c r="Z237" s="22"/>
    </row>
    <row r="238" spans="1:26" customFormat="1" ht="36" hidden="1" x14ac:dyDescent="0.25">
      <c r="A238" s="35" t="s">
        <v>1113</v>
      </c>
      <c r="B238" s="36" t="s">
        <v>1130</v>
      </c>
      <c r="C238" s="35" t="s">
        <v>12</v>
      </c>
      <c r="D238" s="48">
        <v>8</v>
      </c>
      <c r="E238" s="38">
        <v>942.14</v>
      </c>
      <c r="F238" s="43">
        <v>7537.12</v>
      </c>
      <c r="G238" s="39">
        <f t="shared" si="9"/>
        <v>8158.9323999999997</v>
      </c>
      <c r="H238" s="39">
        <f t="shared" si="10"/>
        <v>65271.459199999998</v>
      </c>
      <c r="I238" s="40">
        <v>8.66</v>
      </c>
      <c r="J238" s="78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1"/>
      <c r="Z238" s="22"/>
    </row>
    <row r="239" spans="1:26" customFormat="1" ht="36" hidden="1" x14ac:dyDescent="0.25">
      <c r="A239" s="35" t="s">
        <v>472</v>
      </c>
      <c r="B239" s="36" t="s">
        <v>475</v>
      </c>
      <c r="C239" s="35" t="s">
        <v>13</v>
      </c>
      <c r="D239" s="47">
        <v>10.5</v>
      </c>
      <c r="E239" s="38">
        <v>712.1</v>
      </c>
      <c r="F239" s="43">
        <v>7477.05</v>
      </c>
      <c r="G239" s="39">
        <f t="shared" si="9"/>
        <v>6166.7860000000001</v>
      </c>
      <c r="H239" s="39">
        <f t="shared" si="10"/>
        <v>64751.253000000004</v>
      </c>
      <c r="I239" s="40">
        <v>8.66</v>
      </c>
      <c r="J239" s="78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1"/>
      <c r="Z239" s="22"/>
    </row>
    <row r="240" spans="1:26" customFormat="1" ht="36" hidden="1" x14ac:dyDescent="0.25">
      <c r="A240" s="35" t="s">
        <v>655</v>
      </c>
      <c r="B240" s="36" t="s">
        <v>656</v>
      </c>
      <c r="C240" s="35" t="s">
        <v>12</v>
      </c>
      <c r="D240" s="48">
        <v>6</v>
      </c>
      <c r="E240" s="43">
        <v>1235.8399999999999</v>
      </c>
      <c r="F240" s="43">
        <v>7415.04</v>
      </c>
      <c r="G240" s="39">
        <f t="shared" si="9"/>
        <v>10702.374399999999</v>
      </c>
      <c r="H240" s="39">
        <f t="shared" si="10"/>
        <v>64214.246400000004</v>
      </c>
      <c r="I240" s="40">
        <v>8.66</v>
      </c>
      <c r="J240" s="78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1"/>
      <c r="Z240" s="22"/>
    </row>
    <row r="241" spans="1:26" customFormat="1" ht="36" hidden="1" x14ac:dyDescent="0.25">
      <c r="A241" s="35" t="s">
        <v>1415</v>
      </c>
      <c r="B241" s="36" t="s">
        <v>1417</v>
      </c>
      <c r="C241" s="35" t="s">
        <v>12</v>
      </c>
      <c r="D241" s="48">
        <v>8</v>
      </c>
      <c r="E241" s="38">
        <v>922.51</v>
      </c>
      <c r="F241" s="43">
        <v>7380.08</v>
      </c>
      <c r="G241" s="39">
        <f t="shared" si="9"/>
        <v>7988.9366</v>
      </c>
      <c r="H241" s="39">
        <f t="shared" si="10"/>
        <v>63911.4928</v>
      </c>
      <c r="I241" s="40">
        <v>8.66</v>
      </c>
      <c r="J241" s="78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1"/>
      <c r="Z241" s="22"/>
    </row>
    <row r="242" spans="1:26" customFormat="1" ht="36" hidden="1" x14ac:dyDescent="0.25">
      <c r="A242" s="35" t="s">
        <v>595</v>
      </c>
      <c r="B242" s="36" t="s">
        <v>597</v>
      </c>
      <c r="C242" s="35" t="s">
        <v>12</v>
      </c>
      <c r="D242" s="48">
        <v>4</v>
      </c>
      <c r="E242" s="43">
        <v>1843.54</v>
      </c>
      <c r="F242" s="43">
        <v>7374</v>
      </c>
      <c r="G242" s="39">
        <f t="shared" si="9"/>
        <v>15965.056399999999</v>
      </c>
      <c r="H242" s="39">
        <f t="shared" si="10"/>
        <v>63858.840000000004</v>
      </c>
      <c r="I242" s="40">
        <v>8.66</v>
      </c>
      <c r="J242" s="78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1"/>
      <c r="Z242" s="22"/>
    </row>
    <row r="243" spans="1:26" customFormat="1" ht="36" hidden="1" x14ac:dyDescent="0.25">
      <c r="A243" s="35" t="s">
        <v>755</v>
      </c>
      <c r="B243" s="36" t="s">
        <v>950</v>
      </c>
      <c r="C243" s="35" t="s">
        <v>179</v>
      </c>
      <c r="D243" s="48">
        <v>1</v>
      </c>
      <c r="E243" s="43">
        <v>7358.5</v>
      </c>
      <c r="F243" s="43">
        <v>7358.5</v>
      </c>
      <c r="G243" s="39">
        <f t="shared" si="9"/>
        <v>63724.61</v>
      </c>
      <c r="H243" s="39">
        <f t="shared" si="10"/>
        <v>63724.61</v>
      </c>
      <c r="I243" s="40">
        <v>8.66</v>
      </c>
      <c r="J243" s="78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1"/>
      <c r="Z243" s="22"/>
    </row>
    <row r="244" spans="1:26" customFormat="1" ht="36" hidden="1" x14ac:dyDescent="0.25">
      <c r="A244" s="35" t="s">
        <v>499</v>
      </c>
      <c r="B244" s="36" t="s">
        <v>501</v>
      </c>
      <c r="C244" s="35" t="s">
        <v>12</v>
      </c>
      <c r="D244" s="48">
        <v>108</v>
      </c>
      <c r="E244" s="38">
        <v>68.02</v>
      </c>
      <c r="F244" s="43">
        <v>7346.16</v>
      </c>
      <c r="G244" s="39">
        <f t="shared" si="9"/>
        <v>589.05319999999995</v>
      </c>
      <c r="H244" s="39">
        <f t="shared" si="10"/>
        <v>63617.745600000002</v>
      </c>
      <c r="I244" s="40">
        <v>8.66</v>
      </c>
      <c r="J244" s="78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1"/>
      <c r="Z244" s="22"/>
    </row>
    <row r="245" spans="1:26" customFormat="1" ht="36" hidden="1" x14ac:dyDescent="0.25">
      <c r="A245" s="35" t="s">
        <v>1369</v>
      </c>
      <c r="B245" s="36" t="s">
        <v>1371</v>
      </c>
      <c r="C245" s="35" t="s">
        <v>12</v>
      </c>
      <c r="D245" s="48">
        <v>1</v>
      </c>
      <c r="E245" s="43">
        <v>7336.91</v>
      </c>
      <c r="F245" s="43">
        <v>7337</v>
      </c>
      <c r="G245" s="39">
        <f t="shared" si="9"/>
        <v>63537.640599999999</v>
      </c>
      <c r="H245" s="39">
        <f t="shared" si="10"/>
        <v>63538.42</v>
      </c>
      <c r="I245" s="40">
        <v>8.66</v>
      </c>
      <c r="J245" s="78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1"/>
      <c r="Z245" s="22"/>
    </row>
    <row r="246" spans="1:26" customFormat="1" ht="36" hidden="1" x14ac:dyDescent="0.25">
      <c r="A246" s="35" t="s">
        <v>755</v>
      </c>
      <c r="B246" s="36" t="s">
        <v>932</v>
      </c>
      <c r="C246" s="35" t="s">
        <v>12</v>
      </c>
      <c r="D246" s="48">
        <v>1</v>
      </c>
      <c r="E246" s="43">
        <v>7289.32</v>
      </c>
      <c r="F246" s="43">
        <v>7289.32</v>
      </c>
      <c r="G246" s="39">
        <f t="shared" si="9"/>
        <v>63125.511200000001</v>
      </c>
      <c r="H246" s="39">
        <f t="shared" si="10"/>
        <v>63125.511200000001</v>
      </c>
      <c r="I246" s="40">
        <v>8.66</v>
      </c>
      <c r="J246" s="78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1"/>
      <c r="Z246" s="22"/>
    </row>
    <row r="247" spans="1:26" customFormat="1" ht="36" hidden="1" x14ac:dyDescent="0.25">
      <c r="A247" s="35" t="s">
        <v>1632</v>
      </c>
      <c r="B247" s="36" t="s">
        <v>1634</v>
      </c>
      <c r="C247" s="35" t="s">
        <v>179</v>
      </c>
      <c r="D247" s="48">
        <v>100</v>
      </c>
      <c r="E247" s="38">
        <v>72.040000000000006</v>
      </c>
      <c r="F247" s="43">
        <v>7204</v>
      </c>
      <c r="G247" s="39">
        <f t="shared" si="9"/>
        <v>623.86640000000011</v>
      </c>
      <c r="H247" s="39">
        <f t="shared" si="10"/>
        <v>62386.64</v>
      </c>
      <c r="I247" s="40">
        <v>8.66</v>
      </c>
      <c r="J247" s="78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1"/>
      <c r="Z247" s="22"/>
    </row>
    <row r="248" spans="1:26" customFormat="1" ht="36" hidden="1" x14ac:dyDescent="0.25">
      <c r="A248" s="35" t="s">
        <v>1164</v>
      </c>
      <c r="B248" s="36" t="s">
        <v>1217</v>
      </c>
      <c r="C248" s="35" t="s">
        <v>12</v>
      </c>
      <c r="D248" s="48">
        <v>1</v>
      </c>
      <c r="E248" s="43">
        <v>7161.79</v>
      </c>
      <c r="F248" s="43">
        <v>7162</v>
      </c>
      <c r="G248" s="39">
        <f t="shared" si="9"/>
        <v>62021.1014</v>
      </c>
      <c r="H248" s="39">
        <f t="shared" si="10"/>
        <v>62022.92</v>
      </c>
      <c r="I248" s="40">
        <v>8.66</v>
      </c>
      <c r="J248" s="78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1"/>
      <c r="Z248" s="22"/>
    </row>
    <row r="249" spans="1:26" customFormat="1" ht="36" hidden="1" x14ac:dyDescent="0.25">
      <c r="A249" s="35" t="s">
        <v>1164</v>
      </c>
      <c r="B249" s="36" t="s">
        <v>1174</v>
      </c>
      <c r="C249" s="35" t="s">
        <v>12</v>
      </c>
      <c r="D249" s="48">
        <v>1</v>
      </c>
      <c r="E249" s="43">
        <v>6882.92</v>
      </c>
      <c r="F249" s="43">
        <v>6883</v>
      </c>
      <c r="G249" s="39">
        <f t="shared" si="9"/>
        <v>59606.087200000002</v>
      </c>
      <c r="H249" s="39">
        <f t="shared" si="10"/>
        <v>59606.78</v>
      </c>
      <c r="I249" s="40">
        <v>8.66</v>
      </c>
      <c r="J249" s="78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1"/>
      <c r="Z249" s="22"/>
    </row>
    <row r="250" spans="1:26" customFormat="1" ht="36" hidden="1" x14ac:dyDescent="0.25">
      <c r="A250" s="35" t="s">
        <v>1628</v>
      </c>
      <c r="B250" s="36" t="s">
        <v>1630</v>
      </c>
      <c r="C250" s="35" t="s">
        <v>179</v>
      </c>
      <c r="D250" s="48">
        <v>270</v>
      </c>
      <c r="E250" s="38">
        <v>25.23</v>
      </c>
      <c r="F250" s="43">
        <v>6812.1</v>
      </c>
      <c r="G250" s="39">
        <f t="shared" si="9"/>
        <v>218.49180000000001</v>
      </c>
      <c r="H250" s="39">
        <f t="shared" si="10"/>
        <v>58992.786000000007</v>
      </c>
      <c r="I250" s="40">
        <v>8.66</v>
      </c>
      <c r="J250" s="78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1"/>
      <c r="Z250" s="22"/>
    </row>
    <row r="251" spans="1:26" customFormat="1" ht="36" hidden="1" x14ac:dyDescent="0.25">
      <c r="A251" s="35" t="s">
        <v>755</v>
      </c>
      <c r="B251" s="36" t="s">
        <v>912</v>
      </c>
      <c r="C251" s="35" t="s">
        <v>12</v>
      </c>
      <c r="D251" s="48">
        <v>2</v>
      </c>
      <c r="E251" s="43">
        <v>3405.84</v>
      </c>
      <c r="F251" s="43">
        <v>6811.68</v>
      </c>
      <c r="G251" s="39">
        <f t="shared" si="9"/>
        <v>29494.574400000001</v>
      </c>
      <c r="H251" s="39">
        <f t="shared" si="10"/>
        <v>58989.148800000003</v>
      </c>
      <c r="I251" s="40">
        <v>8.66</v>
      </c>
      <c r="J251" s="78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1"/>
      <c r="Z251" s="22"/>
    </row>
    <row r="252" spans="1:26" customFormat="1" ht="36" hidden="1" x14ac:dyDescent="0.25">
      <c r="A252" s="35" t="s">
        <v>755</v>
      </c>
      <c r="B252" s="36" t="s">
        <v>841</v>
      </c>
      <c r="C252" s="35" t="s">
        <v>12</v>
      </c>
      <c r="D252" s="48">
        <v>1</v>
      </c>
      <c r="E252" s="43">
        <v>6747.6</v>
      </c>
      <c r="F252" s="43">
        <v>6747.6</v>
      </c>
      <c r="G252" s="39">
        <f t="shared" si="9"/>
        <v>58434.216000000008</v>
      </c>
      <c r="H252" s="39">
        <f t="shared" si="10"/>
        <v>58434.216000000008</v>
      </c>
      <c r="I252" s="40">
        <v>8.66</v>
      </c>
      <c r="J252" s="78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1"/>
      <c r="Z252" s="22"/>
    </row>
    <row r="253" spans="1:26" customFormat="1" ht="36" hidden="1" x14ac:dyDescent="0.25">
      <c r="A253" s="35" t="s">
        <v>645</v>
      </c>
      <c r="B253" s="36" t="s">
        <v>647</v>
      </c>
      <c r="C253" s="35" t="s">
        <v>12</v>
      </c>
      <c r="D253" s="48">
        <v>2</v>
      </c>
      <c r="E253" s="43">
        <v>3344.3</v>
      </c>
      <c r="F253" s="43">
        <v>6689</v>
      </c>
      <c r="G253" s="39">
        <f t="shared" si="9"/>
        <v>28961.638000000003</v>
      </c>
      <c r="H253" s="39">
        <f t="shared" si="10"/>
        <v>57926.74</v>
      </c>
      <c r="I253" s="40">
        <v>8.66</v>
      </c>
      <c r="J253" s="78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1"/>
      <c r="Z253" s="22"/>
    </row>
    <row r="254" spans="1:26" customFormat="1" ht="36" hidden="1" x14ac:dyDescent="0.25">
      <c r="A254" s="35" t="s">
        <v>1369</v>
      </c>
      <c r="B254" s="36" t="s">
        <v>1372</v>
      </c>
      <c r="C254" s="35" t="s">
        <v>12</v>
      </c>
      <c r="D254" s="48">
        <v>1</v>
      </c>
      <c r="E254" s="43">
        <v>6652.3</v>
      </c>
      <c r="F254" s="43">
        <v>6652</v>
      </c>
      <c r="G254" s="39">
        <f t="shared" si="9"/>
        <v>57608.918000000005</v>
      </c>
      <c r="H254" s="39">
        <f t="shared" si="10"/>
        <v>57606.32</v>
      </c>
      <c r="I254" s="40">
        <v>8.66</v>
      </c>
      <c r="J254" s="78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1"/>
      <c r="Z254" s="22"/>
    </row>
    <row r="255" spans="1:26" customFormat="1" ht="36" hidden="1" x14ac:dyDescent="0.25">
      <c r="A255" s="35" t="s">
        <v>1164</v>
      </c>
      <c r="B255" s="36" t="s">
        <v>1207</v>
      </c>
      <c r="C255" s="35" t="s">
        <v>12</v>
      </c>
      <c r="D255" s="48">
        <v>2</v>
      </c>
      <c r="E255" s="43">
        <v>3323.53</v>
      </c>
      <c r="F255" s="43">
        <v>6647</v>
      </c>
      <c r="G255" s="39">
        <f t="shared" si="9"/>
        <v>28781.769800000002</v>
      </c>
      <c r="H255" s="39">
        <f t="shared" si="10"/>
        <v>57563.020000000004</v>
      </c>
      <c r="I255" s="40">
        <v>8.66</v>
      </c>
      <c r="J255" s="78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1"/>
      <c r="Z255" s="22"/>
    </row>
    <row r="256" spans="1:26" customFormat="1" ht="36" hidden="1" x14ac:dyDescent="0.25">
      <c r="A256" s="35" t="s">
        <v>632</v>
      </c>
      <c r="B256" s="36" t="s">
        <v>633</v>
      </c>
      <c r="C256" s="35" t="s">
        <v>12</v>
      </c>
      <c r="D256" s="48">
        <v>24</v>
      </c>
      <c r="E256" s="38">
        <v>276.42</v>
      </c>
      <c r="F256" s="43">
        <v>6634.08</v>
      </c>
      <c r="G256" s="39">
        <f t="shared" si="9"/>
        <v>2393.7972</v>
      </c>
      <c r="H256" s="39">
        <f t="shared" si="10"/>
        <v>57451.132799999999</v>
      </c>
      <c r="I256" s="40">
        <v>8.66</v>
      </c>
      <c r="J256" s="78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1"/>
      <c r="Z256" s="22"/>
    </row>
    <row r="257" spans="1:26" customFormat="1" ht="36" hidden="1" x14ac:dyDescent="0.25">
      <c r="A257" s="35" t="s">
        <v>1085</v>
      </c>
      <c r="B257" s="36" t="s">
        <v>1109</v>
      </c>
      <c r="C257" s="35" t="s">
        <v>179</v>
      </c>
      <c r="D257" s="48">
        <v>2</v>
      </c>
      <c r="E257" s="43">
        <v>3296.94</v>
      </c>
      <c r="F257" s="43">
        <v>6594</v>
      </c>
      <c r="G257" s="39">
        <f t="shared" si="9"/>
        <v>28551.500400000001</v>
      </c>
      <c r="H257" s="39">
        <f t="shared" si="10"/>
        <v>57104.04</v>
      </c>
      <c r="I257" s="40">
        <v>8.66</v>
      </c>
      <c r="J257" s="78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1"/>
      <c r="Z257" s="22"/>
    </row>
    <row r="258" spans="1:26" customFormat="1" ht="36" hidden="1" x14ac:dyDescent="0.25">
      <c r="A258" s="35" t="s">
        <v>755</v>
      </c>
      <c r="B258" s="36" t="s">
        <v>936</v>
      </c>
      <c r="C258" s="35" t="s">
        <v>12</v>
      </c>
      <c r="D258" s="48">
        <v>1</v>
      </c>
      <c r="E258" s="43">
        <v>6538.9</v>
      </c>
      <c r="F258" s="43">
        <v>6538.9</v>
      </c>
      <c r="G258" s="39">
        <f t="shared" si="9"/>
        <v>56626.873999999996</v>
      </c>
      <c r="H258" s="39">
        <f t="shared" si="10"/>
        <v>56626.873999999996</v>
      </c>
      <c r="I258" s="40">
        <v>8.66</v>
      </c>
      <c r="J258" s="78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1"/>
      <c r="Z258" s="22"/>
    </row>
    <row r="259" spans="1:26" customFormat="1" ht="36" hidden="1" x14ac:dyDescent="0.25">
      <c r="A259" s="35" t="s">
        <v>755</v>
      </c>
      <c r="B259" s="36" t="s">
        <v>937</v>
      </c>
      <c r="C259" s="35" t="s">
        <v>12</v>
      </c>
      <c r="D259" s="48">
        <v>1</v>
      </c>
      <c r="E259" s="43">
        <v>6538.9</v>
      </c>
      <c r="F259" s="43">
        <v>6538.9</v>
      </c>
      <c r="G259" s="39">
        <f t="shared" si="9"/>
        <v>56626.873999999996</v>
      </c>
      <c r="H259" s="39">
        <f t="shared" si="10"/>
        <v>56626.873999999996</v>
      </c>
      <c r="I259" s="40">
        <v>8.66</v>
      </c>
      <c r="J259" s="78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1"/>
      <c r="Z259" s="22"/>
    </row>
    <row r="260" spans="1:26" customFormat="1" ht="36" hidden="1" x14ac:dyDescent="0.25">
      <c r="A260" s="35" t="s">
        <v>1536</v>
      </c>
      <c r="B260" s="36" t="s">
        <v>1537</v>
      </c>
      <c r="C260" s="35" t="s">
        <v>179</v>
      </c>
      <c r="D260" s="48">
        <v>130</v>
      </c>
      <c r="E260" s="38">
        <v>49.85</v>
      </c>
      <c r="F260" s="43">
        <v>6480.5</v>
      </c>
      <c r="G260" s="39">
        <f t="shared" si="9"/>
        <v>431.70100000000002</v>
      </c>
      <c r="H260" s="39">
        <f t="shared" si="10"/>
        <v>56121.13</v>
      </c>
      <c r="I260" s="40">
        <v>8.66</v>
      </c>
      <c r="J260" s="78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1"/>
      <c r="Z260" s="22"/>
    </row>
    <row r="261" spans="1:26" customFormat="1" ht="36" hidden="1" x14ac:dyDescent="0.25">
      <c r="A261" s="35" t="s">
        <v>755</v>
      </c>
      <c r="B261" s="36" t="s">
        <v>905</v>
      </c>
      <c r="C261" s="35" t="s">
        <v>12</v>
      </c>
      <c r="D261" s="48">
        <v>2</v>
      </c>
      <c r="E261" s="43">
        <v>3229.68</v>
      </c>
      <c r="F261" s="43">
        <v>6459.36</v>
      </c>
      <c r="G261" s="39">
        <f t="shared" si="9"/>
        <v>27969.0288</v>
      </c>
      <c r="H261" s="39">
        <f t="shared" si="10"/>
        <v>55938.0576</v>
      </c>
      <c r="I261" s="40">
        <v>8.66</v>
      </c>
      <c r="J261" s="78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1"/>
      <c r="Z261" s="22"/>
    </row>
    <row r="262" spans="1:26" customFormat="1" ht="36" hidden="1" x14ac:dyDescent="0.25">
      <c r="A262" s="35" t="s">
        <v>582</v>
      </c>
      <c r="B262" s="36" t="s">
        <v>585</v>
      </c>
      <c r="C262" s="35" t="s">
        <v>12</v>
      </c>
      <c r="D262" s="48">
        <v>2</v>
      </c>
      <c r="E262" s="43">
        <v>3210.57</v>
      </c>
      <c r="F262" s="43">
        <v>6421</v>
      </c>
      <c r="G262" s="39">
        <f t="shared" si="9"/>
        <v>27803.536200000002</v>
      </c>
      <c r="H262" s="39">
        <f t="shared" si="10"/>
        <v>55605.86</v>
      </c>
      <c r="I262" s="40">
        <v>8.66</v>
      </c>
      <c r="J262" s="78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1"/>
      <c r="Z262" s="22"/>
    </row>
    <row r="263" spans="1:26" customFormat="1" ht="36" hidden="1" x14ac:dyDescent="0.25">
      <c r="A263" s="35" t="s">
        <v>1415</v>
      </c>
      <c r="B263" s="36" t="s">
        <v>1418</v>
      </c>
      <c r="C263" s="35" t="s">
        <v>12</v>
      </c>
      <c r="D263" s="48">
        <v>5</v>
      </c>
      <c r="E263" s="43">
        <v>1276.1199999999999</v>
      </c>
      <c r="F263" s="43">
        <v>6380.6</v>
      </c>
      <c r="G263" s="39">
        <f t="shared" si="9"/>
        <v>11051.199199999999</v>
      </c>
      <c r="H263" s="39">
        <f t="shared" si="10"/>
        <v>55255.996000000006</v>
      </c>
      <c r="I263" s="40">
        <v>8.66</v>
      </c>
      <c r="J263" s="78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1"/>
      <c r="Z263" s="22"/>
    </row>
    <row r="264" spans="1:26" customFormat="1" ht="36" hidden="1" x14ac:dyDescent="0.25">
      <c r="A264" s="35" t="s">
        <v>595</v>
      </c>
      <c r="B264" s="36" t="s">
        <v>599</v>
      </c>
      <c r="C264" s="35" t="s">
        <v>12</v>
      </c>
      <c r="D264" s="48">
        <v>15</v>
      </c>
      <c r="E264" s="38">
        <v>423.25</v>
      </c>
      <c r="F264" s="43">
        <v>6349</v>
      </c>
      <c r="G264" s="39">
        <f t="shared" si="9"/>
        <v>3665.3450000000003</v>
      </c>
      <c r="H264" s="39">
        <f t="shared" si="10"/>
        <v>54982.340000000004</v>
      </c>
      <c r="I264" s="40">
        <v>8.66</v>
      </c>
      <c r="J264" s="78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1"/>
      <c r="Z264" s="22"/>
    </row>
    <row r="265" spans="1:26" customFormat="1" ht="36" x14ac:dyDescent="0.25">
      <c r="A265" s="35" t="s">
        <v>755</v>
      </c>
      <c r="B265" s="75" t="s">
        <v>835</v>
      </c>
      <c r="C265" s="35" t="s">
        <v>12</v>
      </c>
      <c r="D265" s="48">
        <v>1</v>
      </c>
      <c r="E265" s="43">
        <v>6337.34</v>
      </c>
      <c r="F265" s="43">
        <v>6337.34</v>
      </c>
      <c r="G265" s="39">
        <f t="shared" ref="G265:G328" si="11">E265*I265</f>
        <v>54881.364399999999</v>
      </c>
      <c r="H265" s="39">
        <f t="shared" ref="H265:H328" si="12">F265*I265</f>
        <v>54881.364399999999</v>
      </c>
      <c r="I265" s="40">
        <v>8.66</v>
      </c>
      <c r="J265" s="78">
        <f>71949/1.2</f>
        <v>59957.5</v>
      </c>
      <c r="K265" s="79">
        <f t="shared" ref="K265:K266" si="13">D265*J265</f>
        <v>59957.5</v>
      </c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1"/>
      <c r="Z265" s="22"/>
    </row>
    <row r="266" spans="1:26" customFormat="1" ht="36" x14ac:dyDescent="0.25">
      <c r="A266" s="35" t="s">
        <v>1164</v>
      </c>
      <c r="B266" s="75" t="s">
        <v>1191</v>
      </c>
      <c r="C266" s="35" t="s">
        <v>12</v>
      </c>
      <c r="D266" s="48">
        <v>1</v>
      </c>
      <c r="E266" s="43">
        <v>6260.05</v>
      </c>
      <c r="F266" s="43">
        <v>6260</v>
      </c>
      <c r="G266" s="39">
        <f t="shared" si="11"/>
        <v>54212.033000000003</v>
      </c>
      <c r="H266" s="39">
        <f t="shared" si="12"/>
        <v>54211.6</v>
      </c>
      <c r="I266" s="40">
        <v>8.66</v>
      </c>
      <c r="J266" s="78">
        <f>55525/1.2</f>
        <v>46270.833333333336</v>
      </c>
      <c r="K266" s="79">
        <f t="shared" si="13"/>
        <v>46270.833333333336</v>
      </c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1"/>
      <c r="Z266" s="22"/>
    </row>
    <row r="267" spans="1:26" customFormat="1" ht="24" hidden="1" x14ac:dyDescent="0.25">
      <c r="A267" s="35" t="s">
        <v>342</v>
      </c>
      <c r="B267" s="36" t="s">
        <v>343</v>
      </c>
      <c r="C267" s="35" t="s">
        <v>19</v>
      </c>
      <c r="D267" s="48">
        <v>400</v>
      </c>
      <c r="E267" s="38">
        <v>15.42</v>
      </c>
      <c r="F267" s="43">
        <v>6168</v>
      </c>
      <c r="G267" s="39">
        <f t="shared" si="11"/>
        <v>133.53720000000001</v>
      </c>
      <c r="H267" s="39">
        <f t="shared" si="12"/>
        <v>53414.879999999997</v>
      </c>
      <c r="I267" s="40">
        <v>8.66</v>
      </c>
      <c r="J267" s="78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1"/>
      <c r="Z267" s="22"/>
    </row>
    <row r="268" spans="1:26" customFormat="1" ht="36" hidden="1" x14ac:dyDescent="0.25">
      <c r="A268" s="35" t="s">
        <v>377</v>
      </c>
      <c r="B268" s="36" t="s">
        <v>379</v>
      </c>
      <c r="C268" s="35" t="s">
        <v>13</v>
      </c>
      <c r="D268" s="48">
        <v>4</v>
      </c>
      <c r="E268" s="43">
        <v>1532.6</v>
      </c>
      <c r="F268" s="43">
        <v>6130.4</v>
      </c>
      <c r="G268" s="39">
        <f t="shared" si="11"/>
        <v>13272.315999999999</v>
      </c>
      <c r="H268" s="39">
        <f t="shared" si="12"/>
        <v>53089.263999999996</v>
      </c>
      <c r="I268" s="40">
        <v>8.66</v>
      </c>
      <c r="J268" s="78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1"/>
      <c r="Z268" s="22"/>
    </row>
    <row r="269" spans="1:26" customFormat="1" ht="36" hidden="1" x14ac:dyDescent="0.25">
      <c r="A269" s="35" t="s">
        <v>1432</v>
      </c>
      <c r="B269" s="36" t="s">
        <v>1428</v>
      </c>
      <c r="C269" s="35" t="s">
        <v>179</v>
      </c>
      <c r="D269" s="47">
        <v>652.79999999999995</v>
      </c>
      <c r="E269" s="38">
        <v>9.33</v>
      </c>
      <c r="F269" s="43">
        <v>6090.62</v>
      </c>
      <c r="G269" s="39">
        <f t="shared" si="11"/>
        <v>80.797799999999995</v>
      </c>
      <c r="H269" s="39">
        <f t="shared" si="12"/>
        <v>52744.769200000002</v>
      </c>
      <c r="I269" s="40">
        <v>8.66</v>
      </c>
      <c r="J269" s="78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1"/>
      <c r="Z269" s="22"/>
    </row>
    <row r="270" spans="1:26" customFormat="1" ht="36" hidden="1" x14ac:dyDescent="0.25">
      <c r="A270" s="35" t="s">
        <v>1164</v>
      </c>
      <c r="B270" s="36" t="s">
        <v>1206</v>
      </c>
      <c r="C270" s="35" t="s">
        <v>12</v>
      </c>
      <c r="D270" s="48">
        <v>2</v>
      </c>
      <c r="E270" s="43">
        <v>3035.49</v>
      </c>
      <c r="F270" s="43">
        <v>6071</v>
      </c>
      <c r="G270" s="39">
        <f t="shared" si="11"/>
        <v>26287.343399999998</v>
      </c>
      <c r="H270" s="39">
        <f t="shared" si="12"/>
        <v>52574.86</v>
      </c>
      <c r="I270" s="40">
        <v>8.66</v>
      </c>
      <c r="J270" s="78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1"/>
      <c r="Z270" s="22"/>
    </row>
    <row r="271" spans="1:26" customFormat="1" ht="36" hidden="1" x14ac:dyDescent="0.25">
      <c r="A271" s="35" t="s">
        <v>755</v>
      </c>
      <c r="B271" s="36" t="s">
        <v>793</v>
      </c>
      <c r="C271" s="35" t="s">
        <v>12</v>
      </c>
      <c r="D271" s="48">
        <v>2</v>
      </c>
      <c r="E271" s="43">
        <v>3026.48</v>
      </c>
      <c r="F271" s="43">
        <v>6052.96</v>
      </c>
      <c r="G271" s="39">
        <f t="shared" si="11"/>
        <v>26209.316800000001</v>
      </c>
      <c r="H271" s="39">
        <f t="shared" si="12"/>
        <v>52418.633600000001</v>
      </c>
      <c r="I271" s="40">
        <v>8.66</v>
      </c>
      <c r="J271" s="78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1"/>
      <c r="Z271" s="22"/>
    </row>
    <row r="272" spans="1:26" customFormat="1" ht="36" hidden="1" x14ac:dyDescent="0.25">
      <c r="A272" s="35" t="s">
        <v>1263</v>
      </c>
      <c r="B272" s="36" t="s">
        <v>1266</v>
      </c>
      <c r="C272" s="35" t="s">
        <v>12</v>
      </c>
      <c r="D272" s="48">
        <v>2</v>
      </c>
      <c r="E272" s="43">
        <v>3015.83</v>
      </c>
      <c r="F272" s="43">
        <v>6031.66</v>
      </c>
      <c r="G272" s="39">
        <f t="shared" si="11"/>
        <v>26117.087800000001</v>
      </c>
      <c r="H272" s="39">
        <f t="shared" si="12"/>
        <v>52234.175600000002</v>
      </c>
      <c r="I272" s="40">
        <v>8.66</v>
      </c>
      <c r="J272" s="78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1"/>
      <c r="Z272" s="22"/>
    </row>
    <row r="273" spans="1:26" customFormat="1" ht="36" x14ac:dyDescent="0.25">
      <c r="A273" s="35" t="s">
        <v>755</v>
      </c>
      <c r="B273" s="75" t="s">
        <v>832</v>
      </c>
      <c r="C273" s="35" t="s">
        <v>12</v>
      </c>
      <c r="D273" s="48">
        <v>1</v>
      </c>
      <c r="E273" s="43">
        <v>5935.86</v>
      </c>
      <c r="F273" s="43">
        <v>5935.86</v>
      </c>
      <c r="G273" s="39">
        <f t="shared" si="11"/>
        <v>51404.547599999998</v>
      </c>
      <c r="H273" s="39">
        <f t="shared" si="12"/>
        <v>51404.547599999998</v>
      </c>
      <c r="I273" s="40">
        <v>8.66</v>
      </c>
      <c r="J273" s="78">
        <f>64777/1.2</f>
        <v>53980.833333333336</v>
      </c>
      <c r="K273" s="79">
        <f>D273*J273</f>
        <v>53980.833333333336</v>
      </c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1"/>
      <c r="Z273" s="22"/>
    </row>
    <row r="274" spans="1:26" customFormat="1" ht="36" hidden="1" x14ac:dyDescent="0.25">
      <c r="A274" s="35" t="s">
        <v>1529</v>
      </c>
      <c r="B274" s="36" t="s">
        <v>1528</v>
      </c>
      <c r="C274" s="35" t="s">
        <v>179</v>
      </c>
      <c r="D274" s="48">
        <v>180</v>
      </c>
      <c r="E274" s="38">
        <v>32.97</v>
      </c>
      <c r="F274" s="43">
        <v>5934.6</v>
      </c>
      <c r="G274" s="39">
        <f t="shared" si="11"/>
        <v>285.52019999999999</v>
      </c>
      <c r="H274" s="39">
        <f t="shared" si="12"/>
        <v>51393.636000000006</v>
      </c>
      <c r="I274" s="40">
        <v>8.66</v>
      </c>
      <c r="J274" s="78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1"/>
      <c r="Z274" s="22"/>
    </row>
    <row r="275" spans="1:26" customFormat="1" ht="36" hidden="1" x14ac:dyDescent="0.25">
      <c r="A275" s="35" t="s">
        <v>439</v>
      </c>
      <c r="B275" s="36" t="s">
        <v>440</v>
      </c>
      <c r="C275" s="35" t="s">
        <v>12</v>
      </c>
      <c r="D275" s="48">
        <v>4</v>
      </c>
      <c r="E275" s="49"/>
      <c r="F275" s="43">
        <v>5869.14</v>
      </c>
      <c r="G275" s="39">
        <f t="shared" si="11"/>
        <v>0</v>
      </c>
      <c r="H275" s="39">
        <f t="shared" si="12"/>
        <v>50826.752400000005</v>
      </c>
      <c r="I275" s="40">
        <v>8.66</v>
      </c>
      <c r="J275" s="78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1"/>
      <c r="Z275" s="22"/>
    </row>
    <row r="276" spans="1:26" customFormat="1" ht="36" hidden="1" x14ac:dyDescent="0.25">
      <c r="A276" s="35" t="s">
        <v>755</v>
      </c>
      <c r="B276" s="36" t="s">
        <v>934</v>
      </c>
      <c r="C276" s="35" t="s">
        <v>12</v>
      </c>
      <c r="D276" s="48">
        <v>1</v>
      </c>
      <c r="E276" s="43">
        <v>5804.93</v>
      </c>
      <c r="F276" s="43">
        <v>5804.93</v>
      </c>
      <c r="G276" s="39">
        <f t="shared" si="11"/>
        <v>50270.693800000001</v>
      </c>
      <c r="H276" s="39">
        <f t="shared" si="12"/>
        <v>50270.693800000001</v>
      </c>
      <c r="I276" s="40">
        <v>8.66</v>
      </c>
      <c r="J276" s="78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1"/>
      <c r="Z276" s="22"/>
    </row>
    <row r="277" spans="1:26" customFormat="1" ht="36" hidden="1" x14ac:dyDescent="0.25">
      <c r="A277" s="35" t="s">
        <v>755</v>
      </c>
      <c r="B277" s="36" t="s">
        <v>935</v>
      </c>
      <c r="C277" s="35" t="s">
        <v>12</v>
      </c>
      <c r="D277" s="48">
        <v>1</v>
      </c>
      <c r="E277" s="43">
        <v>5804.93</v>
      </c>
      <c r="F277" s="43">
        <v>5804.93</v>
      </c>
      <c r="G277" s="39">
        <f t="shared" si="11"/>
        <v>50270.693800000001</v>
      </c>
      <c r="H277" s="39">
        <f t="shared" si="12"/>
        <v>50270.693800000001</v>
      </c>
      <c r="I277" s="40">
        <v>8.66</v>
      </c>
      <c r="J277" s="78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1"/>
      <c r="Z277" s="22"/>
    </row>
    <row r="278" spans="1:26" customFormat="1" ht="36" hidden="1" x14ac:dyDescent="0.25">
      <c r="A278" s="35" t="s">
        <v>755</v>
      </c>
      <c r="B278" s="36" t="s">
        <v>899</v>
      </c>
      <c r="C278" s="35" t="s">
        <v>12</v>
      </c>
      <c r="D278" s="48">
        <v>4</v>
      </c>
      <c r="E278" s="43">
        <v>1448.6</v>
      </c>
      <c r="F278" s="43">
        <v>5794.4</v>
      </c>
      <c r="G278" s="39">
        <f t="shared" si="11"/>
        <v>12544.876</v>
      </c>
      <c r="H278" s="39">
        <f t="shared" si="12"/>
        <v>50179.504000000001</v>
      </c>
      <c r="I278" s="40">
        <v>8.66</v>
      </c>
      <c r="J278" s="78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1"/>
      <c r="Z278" s="22"/>
    </row>
    <row r="279" spans="1:26" customFormat="1" ht="36" hidden="1" x14ac:dyDescent="0.25">
      <c r="A279" s="35" t="s">
        <v>1444</v>
      </c>
      <c r="B279" s="36" t="s">
        <v>1449</v>
      </c>
      <c r="C279" s="35" t="s">
        <v>179</v>
      </c>
      <c r="D279" s="41">
        <v>90.78</v>
      </c>
      <c r="E279" s="38">
        <v>63.54</v>
      </c>
      <c r="F279" s="43">
        <v>5768</v>
      </c>
      <c r="G279" s="39">
        <f t="shared" si="11"/>
        <v>550.25639999999999</v>
      </c>
      <c r="H279" s="39">
        <f t="shared" si="12"/>
        <v>49950.879999999997</v>
      </c>
      <c r="I279" s="40">
        <v>8.66</v>
      </c>
      <c r="J279" s="78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1"/>
      <c r="Z279" s="22"/>
    </row>
    <row r="280" spans="1:26" customFormat="1" ht="36" hidden="1" x14ac:dyDescent="0.25">
      <c r="A280" s="35" t="s">
        <v>360</v>
      </c>
      <c r="B280" s="36" t="s">
        <v>361</v>
      </c>
      <c r="C280" s="35" t="s">
        <v>12</v>
      </c>
      <c r="D280" s="48">
        <v>13</v>
      </c>
      <c r="E280" s="49"/>
      <c r="F280" s="43">
        <v>5763.84</v>
      </c>
      <c r="G280" s="39">
        <f t="shared" si="11"/>
        <v>0</v>
      </c>
      <c r="H280" s="39">
        <f t="shared" si="12"/>
        <v>49914.854400000004</v>
      </c>
      <c r="I280" s="40">
        <v>8.66</v>
      </c>
      <c r="J280" s="78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1"/>
      <c r="Z280" s="22"/>
    </row>
    <row r="281" spans="1:26" customFormat="1" ht="36" hidden="1" x14ac:dyDescent="0.25">
      <c r="A281" s="35" t="s">
        <v>1444</v>
      </c>
      <c r="B281" s="36" t="s">
        <v>1452</v>
      </c>
      <c r="C281" s="35" t="s">
        <v>179</v>
      </c>
      <c r="D281" s="47">
        <v>122.4</v>
      </c>
      <c r="E281" s="38">
        <v>46.86</v>
      </c>
      <c r="F281" s="43">
        <v>5735.66</v>
      </c>
      <c r="G281" s="39">
        <f t="shared" si="11"/>
        <v>405.80759999999998</v>
      </c>
      <c r="H281" s="39">
        <f t="shared" si="12"/>
        <v>49670.815600000002</v>
      </c>
      <c r="I281" s="40">
        <v>8.66</v>
      </c>
      <c r="J281" s="78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1"/>
      <c r="Z281" s="22"/>
    </row>
    <row r="282" spans="1:26" customFormat="1" ht="36" hidden="1" x14ac:dyDescent="0.25">
      <c r="A282" s="35" t="s">
        <v>755</v>
      </c>
      <c r="B282" s="36" t="s">
        <v>838</v>
      </c>
      <c r="C282" s="35" t="s">
        <v>12</v>
      </c>
      <c r="D282" s="48">
        <v>2</v>
      </c>
      <c r="E282" s="43">
        <v>2851.23</v>
      </c>
      <c r="F282" s="43">
        <v>5702.46</v>
      </c>
      <c r="G282" s="39">
        <f t="shared" si="11"/>
        <v>24691.6518</v>
      </c>
      <c r="H282" s="39">
        <f t="shared" si="12"/>
        <v>49383.303599999999</v>
      </c>
      <c r="I282" s="40">
        <v>8.66</v>
      </c>
      <c r="J282" s="78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1"/>
      <c r="Z282" s="22"/>
    </row>
    <row r="283" spans="1:26" customFormat="1" ht="36" hidden="1" x14ac:dyDescent="0.25">
      <c r="A283" s="35" t="s">
        <v>755</v>
      </c>
      <c r="B283" s="36" t="s">
        <v>791</v>
      </c>
      <c r="C283" s="35" t="s">
        <v>12</v>
      </c>
      <c r="D283" s="48">
        <v>12</v>
      </c>
      <c r="E283" s="38">
        <v>475.16</v>
      </c>
      <c r="F283" s="43">
        <v>5701.92</v>
      </c>
      <c r="G283" s="39">
        <f t="shared" si="11"/>
        <v>4114.8856000000005</v>
      </c>
      <c r="H283" s="39">
        <f t="shared" si="12"/>
        <v>49378.627200000003</v>
      </c>
      <c r="I283" s="40">
        <v>8.66</v>
      </c>
      <c r="J283" s="78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1"/>
      <c r="Z283" s="22"/>
    </row>
    <row r="284" spans="1:26" customFormat="1" ht="36" hidden="1" x14ac:dyDescent="0.25">
      <c r="A284" s="35" t="s">
        <v>755</v>
      </c>
      <c r="B284" s="36" t="s">
        <v>984</v>
      </c>
      <c r="C284" s="35" t="s">
        <v>179</v>
      </c>
      <c r="D284" s="47">
        <v>1.8</v>
      </c>
      <c r="E284" s="43">
        <v>3165.73</v>
      </c>
      <c r="F284" s="43">
        <v>5698.31</v>
      </c>
      <c r="G284" s="39">
        <f t="shared" si="11"/>
        <v>27415.221799999999</v>
      </c>
      <c r="H284" s="39">
        <f t="shared" si="12"/>
        <v>49347.364600000001</v>
      </c>
      <c r="I284" s="40">
        <v>8.66</v>
      </c>
      <c r="J284" s="78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1"/>
      <c r="Z284" s="22"/>
    </row>
    <row r="285" spans="1:26" customFormat="1" ht="36" hidden="1" x14ac:dyDescent="0.25">
      <c r="A285" s="35" t="s">
        <v>755</v>
      </c>
      <c r="B285" s="36" t="s">
        <v>999</v>
      </c>
      <c r="C285" s="35" t="s">
        <v>179</v>
      </c>
      <c r="D285" s="47">
        <v>1.8</v>
      </c>
      <c r="E285" s="43">
        <v>3165.73</v>
      </c>
      <c r="F285" s="43">
        <v>5698.31</v>
      </c>
      <c r="G285" s="39">
        <f t="shared" si="11"/>
        <v>27415.221799999999</v>
      </c>
      <c r="H285" s="39">
        <f t="shared" si="12"/>
        <v>49347.364600000001</v>
      </c>
      <c r="I285" s="40">
        <v>8.66</v>
      </c>
      <c r="J285" s="78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1"/>
      <c r="Z285" s="22"/>
    </row>
    <row r="286" spans="1:26" customFormat="1" ht="36" hidden="1" x14ac:dyDescent="0.25">
      <c r="A286" s="35" t="s">
        <v>1062</v>
      </c>
      <c r="B286" s="36" t="s">
        <v>1077</v>
      </c>
      <c r="C286" s="35" t="s">
        <v>179</v>
      </c>
      <c r="D286" s="48">
        <v>1</v>
      </c>
      <c r="E286" s="43">
        <v>5655.59</v>
      </c>
      <c r="F286" s="43">
        <v>5655.59</v>
      </c>
      <c r="G286" s="39">
        <f t="shared" si="11"/>
        <v>48977.409400000004</v>
      </c>
      <c r="H286" s="39">
        <f t="shared" si="12"/>
        <v>48977.409400000004</v>
      </c>
      <c r="I286" s="40">
        <v>8.66</v>
      </c>
      <c r="J286" s="78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1"/>
      <c r="Z286" s="22"/>
    </row>
    <row r="287" spans="1:26" customFormat="1" ht="36" hidden="1" x14ac:dyDescent="0.25">
      <c r="A287" s="35" t="s">
        <v>755</v>
      </c>
      <c r="B287" s="36" t="s">
        <v>982</v>
      </c>
      <c r="C287" s="35" t="s">
        <v>179</v>
      </c>
      <c r="D287" s="48">
        <v>17</v>
      </c>
      <c r="E287" s="38">
        <v>328.8</v>
      </c>
      <c r="F287" s="43">
        <v>5589.6</v>
      </c>
      <c r="G287" s="39">
        <f t="shared" si="11"/>
        <v>2847.4080000000004</v>
      </c>
      <c r="H287" s="39">
        <f t="shared" si="12"/>
        <v>48405.936000000002</v>
      </c>
      <c r="I287" s="40">
        <v>8.66</v>
      </c>
      <c r="J287" s="78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1"/>
      <c r="Z287" s="22"/>
    </row>
    <row r="288" spans="1:26" customFormat="1" ht="36" hidden="1" x14ac:dyDescent="0.25">
      <c r="A288" s="35" t="s">
        <v>634</v>
      </c>
      <c r="B288" s="36" t="s">
        <v>635</v>
      </c>
      <c r="C288" s="35" t="s">
        <v>12</v>
      </c>
      <c r="D288" s="48">
        <v>24</v>
      </c>
      <c r="E288" s="38">
        <v>229.08</v>
      </c>
      <c r="F288" s="43">
        <v>5497.92</v>
      </c>
      <c r="G288" s="39">
        <f t="shared" si="11"/>
        <v>1983.8328000000001</v>
      </c>
      <c r="H288" s="39">
        <f t="shared" si="12"/>
        <v>47611.987200000003</v>
      </c>
      <c r="I288" s="40">
        <v>8.66</v>
      </c>
      <c r="J288" s="78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1"/>
      <c r="Z288" s="22"/>
    </row>
    <row r="289" spans="1:26" customFormat="1" ht="36" hidden="1" x14ac:dyDescent="0.25">
      <c r="A289" s="35" t="s">
        <v>698</v>
      </c>
      <c r="B289" s="36" t="s">
        <v>702</v>
      </c>
      <c r="C289" s="35" t="s">
        <v>12</v>
      </c>
      <c r="D289" s="48">
        <v>6</v>
      </c>
      <c r="E289" s="38">
        <v>914.06</v>
      </c>
      <c r="F289" s="43">
        <v>5484.36</v>
      </c>
      <c r="G289" s="39">
        <f t="shared" si="11"/>
        <v>7915.7595999999994</v>
      </c>
      <c r="H289" s="39">
        <f t="shared" si="12"/>
        <v>47494.5576</v>
      </c>
      <c r="I289" s="40">
        <v>8.66</v>
      </c>
      <c r="J289" s="78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1"/>
      <c r="Z289" s="22"/>
    </row>
    <row r="290" spans="1:26" customFormat="1" ht="15" hidden="1" x14ac:dyDescent="0.25">
      <c r="A290" s="35" t="s">
        <v>318</v>
      </c>
      <c r="B290" s="36" t="s">
        <v>91</v>
      </c>
      <c r="C290" s="35" t="s">
        <v>19</v>
      </c>
      <c r="D290" s="48">
        <v>117</v>
      </c>
      <c r="E290" s="38">
        <v>46.8</v>
      </c>
      <c r="F290" s="43">
        <v>5475.6</v>
      </c>
      <c r="G290" s="39">
        <f t="shared" si="11"/>
        <v>405.28799999999995</v>
      </c>
      <c r="H290" s="39">
        <f t="shared" si="12"/>
        <v>47418.696000000004</v>
      </c>
      <c r="I290" s="40">
        <v>8.66</v>
      </c>
      <c r="J290" s="78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1"/>
      <c r="Z290" s="22"/>
    </row>
    <row r="291" spans="1:26" customFormat="1" ht="36" hidden="1" x14ac:dyDescent="0.25">
      <c r="A291" s="35" t="s">
        <v>509</v>
      </c>
      <c r="B291" s="36" t="s">
        <v>511</v>
      </c>
      <c r="C291" s="35" t="s">
        <v>12</v>
      </c>
      <c r="D291" s="48">
        <v>65</v>
      </c>
      <c r="E291" s="38">
        <v>83.61</v>
      </c>
      <c r="F291" s="43">
        <v>5435</v>
      </c>
      <c r="G291" s="39">
        <f t="shared" si="11"/>
        <v>724.06259999999997</v>
      </c>
      <c r="H291" s="39">
        <f t="shared" si="12"/>
        <v>47067.1</v>
      </c>
      <c r="I291" s="40">
        <v>8.66</v>
      </c>
      <c r="J291" s="78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1"/>
      <c r="Z291" s="22"/>
    </row>
    <row r="292" spans="1:26" customFormat="1" ht="36" hidden="1" x14ac:dyDescent="0.25">
      <c r="A292" s="35" t="s">
        <v>755</v>
      </c>
      <c r="B292" s="36" t="s">
        <v>845</v>
      </c>
      <c r="C292" s="35" t="s">
        <v>12</v>
      </c>
      <c r="D292" s="48">
        <v>1</v>
      </c>
      <c r="E292" s="43">
        <v>5380.46</v>
      </c>
      <c r="F292" s="43">
        <v>5380.46</v>
      </c>
      <c r="G292" s="39">
        <f t="shared" si="11"/>
        <v>46594.783600000002</v>
      </c>
      <c r="H292" s="39">
        <f t="shared" si="12"/>
        <v>46594.783600000002</v>
      </c>
      <c r="I292" s="40">
        <v>8.66</v>
      </c>
      <c r="J292" s="78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1"/>
      <c r="Z292" s="22"/>
    </row>
    <row r="293" spans="1:26" customFormat="1" ht="36" hidden="1" x14ac:dyDescent="0.25">
      <c r="A293" s="35" t="s">
        <v>1444</v>
      </c>
      <c r="B293" s="36" t="s">
        <v>1447</v>
      </c>
      <c r="C293" s="35" t="s">
        <v>179</v>
      </c>
      <c r="D293" s="48">
        <v>51</v>
      </c>
      <c r="E293" s="38">
        <v>104.91</v>
      </c>
      <c r="F293" s="43">
        <v>5350.4</v>
      </c>
      <c r="G293" s="39">
        <f t="shared" si="11"/>
        <v>908.52059999999994</v>
      </c>
      <c r="H293" s="39">
        <f t="shared" si="12"/>
        <v>46334.464</v>
      </c>
      <c r="I293" s="40">
        <v>8.66</v>
      </c>
      <c r="J293" s="78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1"/>
      <c r="Z293" s="22"/>
    </row>
    <row r="294" spans="1:26" customFormat="1" ht="36" hidden="1" x14ac:dyDescent="0.25">
      <c r="A294" s="35" t="s">
        <v>472</v>
      </c>
      <c r="B294" s="36" t="s">
        <v>474</v>
      </c>
      <c r="C294" s="35" t="s">
        <v>13</v>
      </c>
      <c r="D294" s="47">
        <v>7.5</v>
      </c>
      <c r="E294" s="38">
        <v>712.1</v>
      </c>
      <c r="F294" s="43">
        <v>5341</v>
      </c>
      <c r="G294" s="39">
        <f t="shared" si="11"/>
        <v>6166.7860000000001</v>
      </c>
      <c r="H294" s="39">
        <f t="shared" si="12"/>
        <v>46253.06</v>
      </c>
      <c r="I294" s="40">
        <v>8.66</v>
      </c>
      <c r="J294" s="78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1"/>
      <c r="Z294" s="22"/>
    </row>
    <row r="295" spans="1:26" customFormat="1" ht="36" hidden="1" x14ac:dyDescent="0.25">
      <c r="A295" s="35" t="s">
        <v>714</v>
      </c>
      <c r="B295" s="36" t="s">
        <v>718</v>
      </c>
      <c r="C295" s="35" t="s">
        <v>179</v>
      </c>
      <c r="D295" s="47">
        <v>1.5</v>
      </c>
      <c r="E295" s="43">
        <v>3550.5</v>
      </c>
      <c r="F295" s="43">
        <v>5326</v>
      </c>
      <c r="G295" s="39">
        <f t="shared" si="11"/>
        <v>30747.33</v>
      </c>
      <c r="H295" s="39">
        <f t="shared" si="12"/>
        <v>46123.16</v>
      </c>
      <c r="I295" s="40">
        <v>8.66</v>
      </c>
      <c r="J295" s="78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1"/>
      <c r="Z295" s="22"/>
    </row>
    <row r="296" spans="1:26" customFormat="1" ht="36" hidden="1" x14ac:dyDescent="0.25">
      <c r="A296" s="35" t="s">
        <v>1043</v>
      </c>
      <c r="B296" s="36" t="s">
        <v>1049</v>
      </c>
      <c r="C296" s="35" t="s">
        <v>12</v>
      </c>
      <c r="D296" s="48">
        <v>1</v>
      </c>
      <c r="E296" s="43">
        <v>5323.55</v>
      </c>
      <c r="F296" s="43">
        <v>5323.55</v>
      </c>
      <c r="G296" s="39">
        <f t="shared" si="11"/>
        <v>46101.942999999999</v>
      </c>
      <c r="H296" s="39">
        <f t="shared" si="12"/>
        <v>46101.942999999999</v>
      </c>
      <c r="I296" s="40">
        <v>8.66</v>
      </c>
      <c r="J296" s="78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1"/>
      <c r="Z296" s="22"/>
    </row>
    <row r="297" spans="1:26" customFormat="1" ht="36" hidden="1" x14ac:dyDescent="0.25">
      <c r="A297" s="35" t="s">
        <v>755</v>
      </c>
      <c r="B297" s="36" t="s">
        <v>757</v>
      </c>
      <c r="C297" s="35" t="s">
        <v>12</v>
      </c>
      <c r="D297" s="48">
        <v>4</v>
      </c>
      <c r="E297" s="43">
        <v>1311.91</v>
      </c>
      <c r="F297" s="43">
        <v>5247.64</v>
      </c>
      <c r="G297" s="39">
        <f t="shared" si="11"/>
        <v>11361.140600000001</v>
      </c>
      <c r="H297" s="39">
        <f t="shared" si="12"/>
        <v>45444.562400000003</v>
      </c>
      <c r="I297" s="40">
        <v>8.66</v>
      </c>
      <c r="J297" s="78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1"/>
      <c r="Z297" s="22"/>
    </row>
    <row r="298" spans="1:26" customFormat="1" ht="36" hidden="1" x14ac:dyDescent="0.25">
      <c r="A298" s="35" t="s">
        <v>1538</v>
      </c>
      <c r="B298" s="36" t="s">
        <v>1539</v>
      </c>
      <c r="C298" s="35" t="s">
        <v>179</v>
      </c>
      <c r="D298" s="48">
        <v>90</v>
      </c>
      <c r="E298" s="38">
        <v>58.18</v>
      </c>
      <c r="F298" s="43">
        <v>5236.2</v>
      </c>
      <c r="G298" s="39">
        <f t="shared" si="11"/>
        <v>503.83879999999999</v>
      </c>
      <c r="H298" s="39">
        <f t="shared" si="12"/>
        <v>45345.491999999998</v>
      </c>
      <c r="I298" s="40">
        <v>8.66</v>
      </c>
      <c r="J298" s="78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1"/>
      <c r="Z298" s="22"/>
    </row>
    <row r="299" spans="1:26" customFormat="1" ht="36" hidden="1" x14ac:dyDescent="0.25">
      <c r="A299" s="35" t="s">
        <v>755</v>
      </c>
      <c r="B299" s="36" t="s">
        <v>887</v>
      </c>
      <c r="C299" s="35" t="s">
        <v>12</v>
      </c>
      <c r="D299" s="48">
        <v>1</v>
      </c>
      <c r="E299" s="43">
        <v>5211.38</v>
      </c>
      <c r="F299" s="43">
        <v>5211.38</v>
      </c>
      <c r="G299" s="39">
        <f t="shared" si="11"/>
        <v>45130.550800000005</v>
      </c>
      <c r="H299" s="39">
        <f t="shared" si="12"/>
        <v>45130.550800000005</v>
      </c>
      <c r="I299" s="40">
        <v>8.66</v>
      </c>
      <c r="J299" s="78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1"/>
      <c r="Z299" s="22"/>
    </row>
    <row r="300" spans="1:26" customFormat="1" ht="36" hidden="1" x14ac:dyDescent="0.25">
      <c r="A300" s="35" t="s">
        <v>755</v>
      </c>
      <c r="B300" s="36" t="s">
        <v>861</v>
      </c>
      <c r="C300" s="35" t="s">
        <v>12</v>
      </c>
      <c r="D300" s="48">
        <v>2</v>
      </c>
      <c r="E300" s="43">
        <v>2573.41</v>
      </c>
      <c r="F300" s="43">
        <v>5146.82</v>
      </c>
      <c r="G300" s="39">
        <f t="shared" si="11"/>
        <v>22285.730599999999</v>
      </c>
      <c r="H300" s="39">
        <f t="shared" si="12"/>
        <v>44571.461199999998</v>
      </c>
      <c r="I300" s="40">
        <v>8.66</v>
      </c>
      <c r="J300" s="78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1"/>
      <c r="Z300" s="22"/>
    </row>
    <row r="301" spans="1:26" customFormat="1" ht="36" x14ac:dyDescent="0.25">
      <c r="A301" s="35" t="s">
        <v>755</v>
      </c>
      <c r="B301" s="75" t="s">
        <v>802</v>
      </c>
      <c r="C301" s="35" t="s">
        <v>12</v>
      </c>
      <c r="D301" s="48">
        <v>4</v>
      </c>
      <c r="E301" s="43">
        <v>1276.95</v>
      </c>
      <c r="F301" s="43">
        <v>5107.8</v>
      </c>
      <c r="G301" s="39">
        <f t="shared" si="11"/>
        <v>11058.387000000001</v>
      </c>
      <c r="H301" s="39">
        <f t="shared" si="12"/>
        <v>44233.548000000003</v>
      </c>
      <c r="I301" s="40">
        <v>8.66</v>
      </c>
      <c r="J301" s="78">
        <f>21668/1.2</f>
        <v>18056.666666666668</v>
      </c>
      <c r="K301" s="79">
        <f>D301*J301</f>
        <v>72226.666666666672</v>
      </c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1"/>
      <c r="Z301" s="22"/>
    </row>
    <row r="302" spans="1:26" customFormat="1" ht="36" hidden="1" x14ac:dyDescent="0.25">
      <c r="A302" s="35" t="s">
        <v>600</v>
      </c>
      <c r="B302" s="36" t="s">
        <v>602</v>
      </c>
      <c r="C302" s="35" t="s">
        <v>12</v>
      </c>
      <c r="D302" s="48">
        <v>12</v>
      </c>
      <c r="E302" s="38">
        <v>423.25</v>
      </c>
      <c r="F302" s="43">
        <v>5079</v>
      </c>
      <c r="G302" s="39">
        <f t="shared" si="11"/>
        <v>3665.3450000000003</v>
      </c>
      <c r="H302" s="39">
        <f t="shared" si="12"/>
        <v>43984.14</v>
      </c>
      <c r="I302" s="40">
        <v>8.66</v>
      </c>
      <c r="J302" s="78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1"/>
      <c r="Z302" s="22"/>
    </row>
    <row r="303" spans="1:26" customFormat="1" ht="36" hidden="1" x14ac:dyDescent="0.25">
      <c r="A303" s="35" t="s">
        <v>755</v>
      </c>
      <c r="B303" s="36" t="s">
        <v>821</v>
      </c>
      <c r="C303" s="35" t="s">
        <v>12</v>
      </c>
      <c r="D303" s="48">
        <v>2</v>
      </c>
      <c r="E303" s="43">
        <v>2534.5500000000002</v>
      </c>
      <c r="F303" s="43">
        <v>5069.1000000000004</v>
      </c>
      <c r="G303" s="39">
        <f t="shared" si="11"/>
        <v>21949.203000000001</v>
      </c>
      <c r="H303" s="39">
        <f t="shared" si="12"/>
        <v>43898.406000000003</v>
      </c>
      <c r="I303" s="40">
        <v>8.66</v>
      </c>
      <c r="J303" s="78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1"/>
      <c r="Z303" s="22"/>
    </row>
    <row r="304" spans="1:26" customFormat="1" ht="36" hidden="1" x14ac:dyDescent="0.25">
      <c r="A304" s="35" t="s">
        <v>707</v>
      </c>
      <c r="B304" s="36" t="s">
        <v>710</v>
      </c>
      <c r="C304" s="35" t="s">
        <v>179</v>
      </c>
      <c r="D304" s="48">
        <v>32</v>
      </c>
      <c r="E304" s="38">
        <v>157.04</v>
      </c>
      <c r="F304" s="43">
        <v>5025.28</v>
      </c>
      <c r="G304" s="39">
        <f t="shared" si="11"/>
        <v>1359.9664</v>
      </c>
      <c r="H304" s="39">
        <f t="shared" si="12"/>
        <v>43518.924800000001</v>
      </c>
      <c r="I304" s="40">
        <v>8.66</v>
      </c>
      <c r="J304" s="78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1"/>
      <c r="Z304" s="22"/>
    </row>
    <row r="305" spans="1:26" customFormat="1" ht="15" hidden="1" x14ac:dyDescent="0.25">
      <c r="A305" s="35" t="s">
        <v>44</v>
      </c>
      <c r="B305" s="36" t="s">
        <v>45</v>
      </c>
      <c r="C305" s="35" t="s">
        <v>22</v>
      </c>
      <c r="D305" s="42">
        <v>0.46650049999999998</v>
      </c>
      <c r="E305" s="43">
        <v>10700</v>
      </c>
      <c r="F305" s="43">
        <v>4991.53</v>
      </c>
      <c r="G305" s="39">
        <f t="shared" si="11"/>
        <v>92662</v>
      </c>
      <c r="H305" s="39">
        <f t="shared" si="12"/>
        <v>43226.649799999999</v>
      </c>
      <c r="I305" s="40">
        <v>8.66</v>
      </c>
      <c r="J305" s="78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1"/>
      <c r="Z305" s="22"/>
    </row>
    <row r="306" spans="1:26" customFormat="1" ht="15" hidden="1" x14ac:dyDescent="0.25">
      <c r="A306" s="35" t="s">
        <v>217</v>
      </c>
      <c r="B306" s="36" t="s">
        <v>218</v>
      </c>
      <c r="C306" s="35" t="s">
        <v>219</v>
      </c>
      <c r="D306" s="41">
        <v>28.19</v>
      </c>
      <c r="E306" s="38">
        <v>175.53</v>
      </c>
      <c r="F306" s="43">
        <v>4948.1899999999996</v>
      </c>
      <c r="G306" s="39">
        <f t="shared" si="11"/>
        <v>1520.0898</v>
      </c>
      <c r="H306" s="39">
        <f t="shared" si="12"/>
        <v>42851.325399999994</v>
      </c>
      <c r="I306" s="40">
        <v>8.66</v>
      </c>
      <c r="J306" s="78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1"/>
      <c r="Z306" s="22"/>
    </row>
    <row r="307" spans="1:26" customFormat="1" ht="36" hidden="1" x14ac:dyDescent="0.25">
      <c r="A307" s="35" t="s">
        <v>755</v>
      </c>
      <c r="B307" s="36" t="s">
        <v>1011</v>
      </c>
      <c r="C307" s="35" t="s">
        <v>179</v>
      </c>
      <c r="D307" s="48">
        <v>1</v>
      </c>
      <c r="E307" s="43">
        <v>4920.18</v>
      </c>
      <c r="F307" s="43">
        <v>4920.18</v>
      </c>
      <c r="G307" s="39">
        <f t="shared" si="11"/>
        <v>42608.758800000003</v>
      </c>
      <c r="H307" s="39">
        <f t="shared" si="12"/>
        <v>42608.758800000003</v>
      </c>
      <c r="I307" s="40">
        <v>8.66</v>
      </c>
      <c r="J307" s="78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1"/>
      <c r="Z307" s="22"/>
    </row>
    <row r="308" spans="1:26" customFormat="1" ht="36" hidden="1" x14ac:dyDescent="0.25">
      <c r="A308" s="35" t="s">
        <v>360</v>
      </c>
      <c r="B308" s="36" t="s">
        <v>362</v>
      </c>
      <c r="C308" s="35" t="s">
        <v>12</v>
      </c>
      <c r="D308" s="48">
        <v>11</v>
      </c>
      <c r="E308" s="38">
        <v>443.44</v>
      </c>
      <c r="F308" s="43">
        <v>4877.84</v>
      </c>
      <c r="G308" s="39">
        <f t="shared" si="11"/>
        <v>3840.1904</v>
      </c>
      <c r="H308" s="39">
        <f t="shared" si="12"/>
        <v>42242.094400000002</v>
      </c>
      <c r="I308" s="40">
        <v>8.66</v>
      </c>
      <c r="J308" s="78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1"/>
      <c r="Z308" s="22"/>
    </row>
    <row r="309" spans="1:26" customFormat="1" ht="36" hidden="1" x14ac:dyDescent="0.25">
      <c r="A309" s="35" t="s">
        <v>1164</v>
      </c>
      <c r="B309" s="36" t="s">
        <v>1203</v>
      </c>
      <c r="C309" s="35" t="s">
        <v>12</v>
      </c>
      <c r="D309" s="48">
        <v>2</v>
      </c>
      <c r="E309" s="43">
        <v>2435.61</v>
      </c>
      <c r="F309" s="43">
        <v>4871</v>
      </c>
      <c r="G309" s="39">
        <f t="shared" si="11"/>
        <v>21092.382600000001</v>
      </c>
      <c r="H309" s="39">
        <f t="shared" si="12"/>
        <v>42182.86</v>
      </c>
      <c r="I309" s="40">
        <v>8.66</v>
      </c>
      <c r="J309" s="78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1"/>
      <c r="Z309" s="22"/>
    </row>
    <row r="310" spans="1:26" customFormat="1" ht="36" hidden="1" x14ac:dyDescent="0.25">
      <c r="A310" s="35" t="s">
        <v>1164</v>
      </c>
      <c r="B310" s="36" t="s">
        <v>1176</v>
      </c>
      <c r="C310" s="35" t="s">
        <v>12</v>
      </c>
      <c r="D310" s="48">
        <v>2</v>
      </c>
      <c r="E310" s="43">
        <v>2411.79</v>
      </c>
      <c r="F310" s="43">
        <v>4824</v>
      </c>
      <c r="G310" s="39">
        <f t="shared" si="11"/>
        <v>20886.1014</v>
      </c>
      <c r="H310" s="39">
        <f t="shared" si="12"/>
        <v>41775.840000000004</v>
      </c>
      <c r="I310" s="40">
        <v>8.66</v>
      </c>
      <c r="J310" s="78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1"/>
      <c r="Z310" s="22"/>
    </row>
    <row r="311" spans="1:26" customFormat="1" ht="36" hidden="1" x14ac:dyDescent="0.25">
      <c r="A311" s="35" t="s">
        <v>755</v>
      </c>
      <c r="B311" s="36" t="s">
        <v>875</v>
      </c>
      <c r="C311" s="35" t="s">
        <v>12</v>
      </c>
      <c r="D311" s="48">
        <v>7</v>
      </c>
      <c r="E311" s="38">
        <v>688.29</v>
      </c>
      <c r="F311" s="43">
        <v>4818.03</v>
      </c>
      <c r="G311" s="39">
        <f t="shared" si="11"/>
        <v>5960.5913999999993</v>
      </c>
      <c r="H311" s="39">
        <f t="shared" si="12"/>
        <v>41724.139799999997</v>
      </c>
      <c r="I311" s="40">
        <v>8.66</v>
      </c>
      <c r="J311" s="78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1"/>
      <c r="Z311" s="22"/>
    </row>
    <row r="312" spans="1:26" customFormat="1" ht="24" hidden="1" x14ac:dyDescent="0.25">
      <c r="A312" s="35" t="s">
        <v>257</v>
      </c>
      <c r="B312" s="36" t="s">
        <v>258</v>
      </c>
      <c r="C312" s="35" t="s">
        <v>174</v>
      </c>
      <c r="D312" s="48">
        <v>330</v>
      </c>
      <c r="E312" s="38">
        <v>14.46</v>
      </c>
      <c r="F312" s="43">
        <v>4771.8</v>
      </c>
      <c r="G312" s="39">
        <f t="shared" si="11"/>
        <v>125.2236</v>
      </c>
      <c r="H312" s="39">
        <f t="shared" si="12"/>
        <v>41323.788</v>
      </c>
      <c r="I312" s="40">
        <v>8.66</v>
      </c>
      <c r="J312" s="78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1"/>
      <c r="Z312" s="22"/>
    </row>
    <row r="313" spans="1:26" customFormat="1" ht="36" hidden="1" x14ac:dyDescent="0.25">
      <c r="A313" s="35" t="s">
        <v>755</v>
      </c>
      <c r="B313" s="36" t="s">
        <v>836</v>
      </c>
      <c r="C313" s="35" t="s">
        <v>12</v>
      </c>
      <c r="D313" s="48">
        <v>1</v>
      </c>
      <c r="E313" s="43">
        <v>4707.95</v>
      </c>
      <c r="F313" s="43">
        <v>4707.95</v>
      </c>
      <c r="G313" s="39">
        <f t="shared" si="11"/>
        <v>40770.847000000002</v>
      </c>
      <c r="H313" s="39">
        <f t="shared" si="12"/>
        <v>40770.847000000002</v>
      </c>
      <c r="I313" s="40">
        <v>8.66</v>
      </c>
      <c r="J313" s="78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1"/>
      <c r="Z313" s="22"/>
    </row>
    <row r="314" spans="1:26" customFormat="1" ht="36" hidden="1" x14ac:dyDescent="0.25">
      <c r="A314" s="35" t="s">
        <v>755</v>
      </c>
      <c r="B314" s="36" t="s">
        <v>844</v>
      </c>
      <c r="C314" s="35" t="s">
        <v>12</v>
      </c>
      <c r="D314" s="48">
        <v>1</v>
      </c>
      <c r="E314" s="43">
        <v>4707.95</v>
      </c>
      <c r="F314" s="43">
        <v>4707.95</v>
      </c>
      <c r="G314" s="39">
        <f t="shared" si="11"/>
        <v>40770.847000000002</v>
      </c>
      <c r="H314" s="39">
        <f t="shared" si="12"/>
        <v>40770.847000000002</v>
      </c>
      <c r="I314" s="40">
        <v>8.66</v>
      </c>
      <c r="J314" s="78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1"/>
      <c r="Z314" s="22"/>
    </row>
    <row r="315" spans="1:26" customFormat="1" ht="36" hidden="1" x14ac:dyDescent="0.25">
      <c r="A315" s="35" t="s">
        <v>1043</v>
      </c>
      <c r="B315" s="36" t="s">
        <v>1060</v>
      </c>
      <c r="C315" s="35" t="s">
        <v>179</v>
      </c>
      <c r="D315" s="48">
        <v>20</v>
      </c>
      <c r="E315" s="38">
        <v>232.21</v>
      </c>
      <c r="F315" s="43">
        <v>4644.2</v>
      </c>
      <c r="G315" s="39">
        <f t="shared" si="11"/>
        <v>2010.9386000000002</v>
      </c>
      <c r="H315" s="39">
        <f t="shared" si="12"/>
        <v>40218.771999999997</v>
      </c>
      <c r="I315" s="40">
        <v>8.66</v>
      </c>
      <c r="J315" s="78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1"/>
      <c r="Z315" s="22"/>
    </row>
    <row r="316" spans="1:26" customFormat="1" ht="36" hidden="1" x14ac:dyDescent="0.25">
      <c r="A316" s="35" t="s">
        <v>755</v>
      </c>
      <c r="B316" s="36" t="s">
        <v>837</v>
      </c>
      <c r="C316" s="35" t="s">
        <v>12</v>
      </c>
      <c r="D316" s="48">
        <v>1</v>
      </c>
      <c r="E316" s="43">
        <v>4632.6000000000004</v>
      </c>
      <c r="F316" s="43">
        <v>4632.6000000000004</v>
      </c>
      <c r="G316" s="39">
        <f t="shared" si="11"/>
        <v>40118.316000000006</v>
      </c>
      <c r="H316" s="39">
        <f t="shared" si="12"/>
        <v>40118.316000000006</v>
      </c>
      <c r="I316" s="40">
        <v>8.66</v>
      </c>
      <c r="J316" s="78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1"/>
      <c r="Z316" s="22"/>
    </row>
    <row r="317" spans="1:26" customFormat="1" ht="15" hidden="1" x14ac:dyDescent="0.25">
      <c r="A317" s="35" t="s">
        <v>44</v>
      </c>
      <c r="B317" s="36" t="s">
        <v>46</v>
      </c>
      <c r="C317" s="35" t="s">
        <v>22</v>
      </c>
      <c r="D317" s="42">
        <v>0.43258049999999998</v>
      </c>
      <c r="E317" s="43">
        <v>10700</v>
      </c>
      <c r="F317" s="43">
        <v>4628.59</v>
      </c>
      <c r="G317" s="39">
        <f t="shared" si="11"/>
        <v>92662</v>
      </c>
      <c r="H317" s="39">
        <f t="shared" si="12"/>
        <v>40083.589400000004</v>
      </c>
      <c r="I317" s="40">
        <v>8.66</v>
      </c>
      <c r="J317" s="78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1"/>
      <c r="Z317" s="22"/>
    </row>
    <row r="318" spans="1:26" customFormat="1" ht="36" hidden="1" x14ac:dyDescent="0.25">
      <c r="A318" s="35" t="s">
        <v>1164</v>
      </c>
      <c r="B318" s="36" t="s">
        <v>1216</v>
      </c>
      <c r="C318" s="35" t="s">
        <v>12</v>
      </c>
      <c r="D318" s="48">
        <v>1</v>
      </c>
      <c r="E318" s="43">
        <v>4604.2700000000004</v>
      </c>
      <c r="F318" s="43">
        <v>4604</v>
      </c>
      <c r="G318" s="39">
        <f t="shared" si="11"/>
        <v>39872.978200000005</v>
      </c>
      <c r="H318" s="39">
        <f t="shared" si="12"/>
        <v>39870.639999999999</v>
      </c>
      <c r="I318" s="40">
        <v>8.66</v>
      </c>
      <c r="J318" s="78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1"/>
      <c r="Z318" s="22"/>
    </row>
    <row r="319" spans="1:26" customFormat="1" ht="36" hidden="1" x14ac:dyDescent="0.25">
      <c r="A319" s="35" t="s">
        <v>755</v>
      </c>
      <c r="B319" s="36" t="s">
        <v>848</v>
      </c>
      <c r="C319" s="35" t="s">
        <v>12</v>
      </c>
      <c r="D319" s="48">
        <v>1</v>
      </c>
      <c r="E319" s="43">
        <v>4552.92</v>
      </c>
      <c r="F319" s="43">
        <v>4552.92</v>
      </c>
      <c r="G319" s="39">
        <f t="shared" si="11"/>
        <v>39428.287199999999</v>
      </c>
      <c r="H319" s="39">
        <f t="shared" si="12"/>
        <v>39428.287199999999</v>
      </c>
      <c r="I319" s="40">
        <v>8.66</v>
      </c>
      <c r="J319" s="78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1"/>
      <c r="Z319" s="22"/>
    </row>
    <row r="320" spans="1:26" customFormat="1" ht="36" hidden="1" x14ac:dyDescent="0.25">
      <c r="A320" s="35" t="s">
        <v>755</v>
      </c>
      <c r="B320" s="36" t="s">
        <v>857</v>
      </c>
      <c r="C320" s="35" t="s">
        <v>12</v>
      </c>
      <c r="D320" s="48">
        <v>1</v>
      </c>
      <c r="E320" s="43">
        <v>4552.92</v>
      </c>
      <c r="F320" s="43">
        <v>4552.92</v>
      </c>
      <c r="G320" s="39">
        <f t="shared" si="11"/>
        <v>39428.287199999999</v>
      </c>
      <c r="H320" s="39">
        <f t="shared" si="12"/>
        <v>39428.287199999999</v>
      </c>
      <c r="I320" s="40">
        <v>8.66</v>
      </c>
      <c r="J320" s="78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1"/>
      <c r="Z320" s="22"/>
    </row>
    <row r="321" spans="1:26" customFormat="1" ht="36" hidden="1" x14ac:dyDescent="0.25">
      <c r="A321" s="35" t="s">
        <v>640</v>
      </c>
      <c r="B321" s="36" t="s">
        <v>644</v>
      </c>
      <c r="C321" s="35" t="s">
        <v>12</v>
      </c>
      <c r="D321" s="48">
        <v>3</v>
      </c>
      <c r="E321" s="43">
        <v>1515.39</v>
      </c>
      <c r="F321" s="43">
        <v>4546</v>
      </c>
      <c r="G321" s="39">
        <f t="shared" si="11"/>
        <v>13123.277400000001</v>
      </c>
      <c r="H321" s="39">
        <f t="shared" si="12"/>
        <v>39368.36</v>
      </c>
      <c r="I321" s="40">
        <v>8.66</v>
      </c>
      <c r="J321" s="78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1"/>
      <c r="Z321" s="22"/>
    </row>
    <row r="322" spans="1:26" customFormat="1" ht="36" hidden="1" x14ac:dyDescent="0.25">
      <c r="A322" s="35" t="s">
        <v>755</v>
      </c>
      <c r="B322" s="36" t="s">
        <v>767</v>
      </c>
      <c r="C322" s="35" t="s">
        <v>12</v>
      </c>
      <c r="D322" s="48">
        <v>5</v>
      </c>
      <c r="E322" s="38">
        <v>907.98</v>
      </c>
      <c r="F322" s="43">
        <v>4539.8999999999996</v>
      </c>
      <c r="G322" s="39">
        <f t="shared" si="11"/>
        <v>7863.1068000000005</v>
      </c>
      <c r="H322" s="39">
        <f t="shared" si="12"/>
        <v>39315.534</v>
      </c>
      <c r="I322" s="40">
        <v>8.66</v>
      </c>
      <c r="J322" s="78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1"/>
      <c r="Z322" s="22"/>
    </row>
    <row r="323" spans="1:26" customFormat="1" ht="36" hidden="1" x14ac:dyDescent="0.25">
      <c r="A323" s="35" t="s">
        <v>755</v>
      </c>
      <c r="B323" s="36" t="s">
        <v>908</v>
      </c>
      <c r="C323" s="35" t="s">
        <v>12</v>
      </c>
      <c r="D323" s="48">
        <v>2</v>
      </c>
      <c r="E323" s="43">
        <v>2262.31</v>
      </c>
      <c r="F323" s="43">
        <v>4524.62</v>
      </c>
      <c r="G323" s="39">
        <f t="shared" si="11"/>
        <v>19591.604599999999</v>
      </c>
      <c r="H323" s="39">
        <f t="shared" si="12"/>
        <v>39183.209199999998</v>
      </c>
      <c r="I323" s="40">
        <v>8.66</v>
      </c>
      <c r="J323" s="78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1"/>
      <c r="Z323" s="22"/>
    </row>
    <row r="324" spans="1:26" customFormat="1" ht="36" hidden="1" x14ac:dyDescent="0.25">
      <c r="A324" s="35" t="s">
        <v>645</v>
      </c>
      <c r="B324" s="36" t="s">
        <v>648</v>
      </c>
      <c r="C324" s="35" t="s">
        <v>12</v>
      </c>
      <c r="D324" s="48">
        <v>3</v>
      </c>
      <c r="E324" s="43">
        <v>1496.43</v>
      </c>
      <c r="F324" s="43">
        <v>4489</v>
      </c>
      <c r="G324" s="39">
        <f t="shared" si="11"/>
        <v>12959.0838</v>
      </c>
      <c r="H324" s="39">
        <f t="shared" si="12"/>
        <v>38874.74</v>
      </c>
      <c r="I324" s="40">
        <v>8.66</v>
      </c>
      <c r="J324" s="78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1"/>
      <c r="Z324" s="22"/>
    </row>
    <row r="325" spans="1:26" customFormat="1" ht="15" hidden="1" x14ac:dyDescent="0.25">
      <c r="A325" s="35" t="s">
        <v>334</v>
      </c>
      <c r="B325" s="36" t="s">
        <v>335</v>
      </c>
      <c r="C325" s="35" t="s">
        <v>22</v>
      </c>
      <c r="D325" s="45">
        <v>4.3200000000000002E-2</v>
      </c>
      <c r="E325" s="43">
        <v>103411.4</v>
      </c>
      <c r="F325" s="43">
        <v>4466.99</v>
      </c>
      <c r="G325" s="39">
        <f t="shared" si="11"/>
        <v>895542.72399999993</v>
      </c>
      <c r="H325" s="39">
        <f t="shared" si="12"/>
        <v>38684.133399999999</v>
      </c>
      <c r="I325" s="40">
        <v>8.66</v>
      </c>
      <c r="J325" s="78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1"/>
      <c r="Z325" s="22"/>
    </row>
    <row r="326" spans="1:26" customFormat="1" ht="36" hidden="1" x14ac:dyDescent="0.25">
      <c r="A326" s="35" t="s">
        <v>1085</v>
      </c>
      <c r="B326" s="36" t="s">
        <v>1099</v>
      </c>
      <c r="C326" s="35" t="s">
        <v>179</v>
      </c>
      <c r="D326" s="48">
        <v>13</v>
      </c>
      <c r="E326" s="38">
        <v>343.29</v>
      </c>
      <c r="F326" s="43">
        <v>4463</v>
      </c>
      <c r="G326" s="39">
        <f t="shared" si="11"/>
        <v>2972.8914000000004</v>
      </c>
      <c r="H326" s="39">
        <f t="shared" si="12"/>
        <v>38649.58</v>
      </c>
      <c r="I326" s="40">
        <v>8.66</v>
      </c>
      <c r="J326" s="78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1"/>
      <c r="Z326" s="22"/>
    </row>
    <row r="327" spans="1:26" customFormat="1" ht="36" x14ac:dyDescent="0.25">
      <c r="A327" s="35" t="s">
        <v>741</v>
      </c>
      <c r="B327" s="75" t="s">
        <v>744</v>
      </c>
      <c r="C327" s="35" t="s">
        <v>12</v>
      </c>
      <c r="D327" s="48">
        <v>1</v>
      </c>
      <c r="E327" s="43">
        <v>4440.41</v>
      </c>
      <c r="F327" s="43">
        <v>4440</v>
      </c>
      <c r="G327" s="39">
        <f t="shared" si="11"/>
        <v>38453.950599999996</v>
      </c>
      <c r="H327" s="39">
        <f t="shared" si="12"/>
        <v>38450.400000000001</v>
      </c>
      <c r="I327" s="40">
        <v>8.66</v>
      </c>
      <c r="J327" s="78">
        <f>55528/1.2</f>
        <v>46273.333333333336</v>
      </c>
      <c r="K327" s="79">
        <f>D327*J327</f>
        <v>46273.333333333336</v>
      </c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1"/>
      <c r="Z327" s="22"/>
    </row>
    <row r="328" spans="1:26" customFormat="1" ht="36" hidden="1" x14ac:dyDescent="0.25">
      <c r="A328" s="35" t="s">
        <v>755</v>
      </c>
      <c r="B328" s="36" t="s">
        <v>927</v>
      </c>
      <c r="C328" s="35" t="s">
        <v>12</v>
      </c>
      <c r="D328" s="48">
        <v>1</v>
      </c>
      <c r="E328" s="43">
        <v>4437.4399999999996</v>
      </c>
      <c r="F328" s="43">
        <v>4437.4399999999996</v>
      </c>
      <c r="G328" s="39">
        <f t="shared" si="11"/>
        <v>38428.2304</v>
      </c>
      <c r="H328" s="39">
        <f t="shared" si="12"/>
        <v>38428.2304</v>
      </c>
      <c r="I328" s="40">
        <v>8.66</v>
      </c>
      <c r="J328" s="78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1"/>
      <c r="Z328" s="22"/>
    </row>
    <row r="329" spans="1:26" customFormat="1" ht="36" hidden="1" x14ac:dyDescent="0.25">
      <c r="A329" s="35" t="s">
        <v>755</v>
      </c>
      <c r="B329" s="36" t="s">
        <v>928</v>
      </c>
      <c r="C329" s="35" t="s">
        <v>12</v>
      </c>
      <c r="D329" s="48">
        <v>1</v>
      </c>
      <c r="E329" s="43">
        <v>4437.4399999999996</v>
      </c>
      <c r="F329" s="43">
        <v>4437.4399999999996</v>
      </c>
      <c r="G329" s="39">
        <f t="shared" ref="G329:G392" si="14">E329*I329</f>
        <v>38428.2304</v>
      </c>
      <c r="H329" s="39">
        <f t="shared" ref="H329:H392" si="15">F329*I329</f>
        <v>38428.2304</v>
      </c>
      <c r="I329" s="40">
        <v>8.66</v>
      </c>
      <c r="J329" s="78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1"/>
      <c r="Z329" s="22"/>
    </row>
    <row r="330" spans="1:26" customFormat="1" ht="36" hidden="1" x14ac:dyDescent="0.25">
      <c r="A330" s="35" t="s">
        <v>439</v>
      </c>
      <c r="B330" s="36" t="s">
        <v>441</v>
      </c>
      <c r="C330" s="35" t="s">
        <v>12</v>
      </c>
      <c r="D330" s="48">
        <v>3</v>
      </c>
      <c r="E330" s="43">
        <v>1467.38</v>
      </c>
      <c r="F330" s="43">
        <v>4402.1400000000003</v>
      </c>
      <c r="G330" s="39">
        <f t="shared" si="14"/>
        <v>12707.510800000002</v>
      </c>
      <c r="H330" s="39">
        <f t="shared" si="15"/>
        <v>38122.532400000004</v>
      </c>
      <c r="I330" s="40">
        <v>8.66</v>
      </c>
      <c r="J330" s="78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1"/>
      <c r="Z330" s="22"/>
    </row>
    <row r="331" spans="1:26" customFormat="1" ht="36" hidden="1" x14ac:dyDescent="0.25">
      <c r="A331" s="35" t="s">
        <v>755</v>
      </c>
      <c r="B331" s="36" t="s">
        <v>820</v>
      </c>
      <c r="C331" s="35" t="s">
        <v>12</v>
      </c>
      <c r="D331" s="48">
        <v>3</v>
      </c>
      <c r="E331" s="43">
        <v>1454.5</v>
      </c>
      <c r="F331" s="43">
        <v>4363.5</v>
      </c>
      <c r="G331" s="39">
        <f t="shared" si="14"/>
        <v>12595.97</v>
      </c>
      <c r="H331" s="39">
        <f t="shared" si="15"/>
        <v>37787.910000000003</v>
      </c>
      <c r="I331" s="40">
        <v>8.66</v>
      </c>
      <c r="J331" s="78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1"/>
      <c r="Z331" s="22"/>
    </row>
    <row r="332" spans="1:26" customFormat="1" ht="36" hidden="1" x14ac:dyDescent="0.25">
      <c r="A332" s="35" t="s">
        <v>741</v>
      </c>
      <c r="B332" s="36" t="s">
        <v>747</v>
      </c>
      <c r="C332" s="35" t="s">
        <v>12</v>
      </c>
      <c r="D332" s="48">
        <v>1</v>
      </c>
      <c r="E332" s="43">
        <v>4356.2299999999996</v>
      </c>
      <c r="F332" s="43">
        <v>4356</v>
      </c>
      <c r="G332" s="39">
        <f t="shared" si="14"/>
        <v>37724.951799999995</v>
      </c>
      <c r="H332" s="39">
        <f t="shared" si="15"/>
        <v>37722.959999999999</v>
      </c>
      <c r="I332" s="40">
        <v>8.66</v>
      </c>
      <c r="J332" s="78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1"/>
      <c r="Z332" s="22"/>
    </row>
    <row r="333" spans="1:26" customFormat="1" ht="36" hidden="1" x14ac:dyDescent="0.25">
      <c r="A333" s="35" t="s">
        <v>1085</v>
      </c>
      <c r="B333" s="36" t="s">
        <v>1111</v>
      </c>
      <c r="C333" s="35" t="s">
        <v>179</v>
      </c>
      <c r="D333" s="47">
        <v>7.5</v>
      </c>
      <c r="E333" s="38">
        <v>580.54999999999995</v>
      </c>
      <c r="F333" s="43">
        <v>4354</v>
      </c>
      <c r="G333" s="39">
        <f t="shared" si="14"/>
        <v>5027.5630000000001</v>
      </c>
      <c r="H333" s="39">
        <f t="shared" si="15"/>
        <v>37705.64</v>
      </c>
      <c r="I333" s="40">
        <v>8.66</v>
      </c>
      <c r="J333" s="78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1"/>
      <c r="Z333" s="22"/>
    </row>
    <row r="334" spans="1:26" customFormat="1" ht="36" hidden="1" x14ac:dyDescent="0.25">
      <c r="A334" s="35" t="s">
        <v>1632</v>
      </c>
      <c r="B334" s="36" t="s">
        <v>1633</v>
      </c>
      <c r="C334" s="35" t="s">
        <v>179</v>
      </c>
      <c r="D334" s="48">
        <v>110</v>
      </c>
      <c r="E334" s="38">
        <v>39.56</v>
      </c>
      <c r="F334" s="43">
        <v>4352</v>
      </c>
      <c r="G334" s="39">
        <f t="shared" si="14"/>
        <v>342.58960000000002</v>
      </c>
      <c r="H334" s="39">
        <f t="shared" si="15"/>
        <v>37688.32</v>
      </c>
      <c r="I334" s="40">
        <v>8.66</v>
      </c>
      <c r="J334" s="78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1"/>
      <c r="Z334" s="22"/>
    </row>
    <row r="335" spans="1:26" customFormat="1" ht="36" hidden="1" x14ac:dyDescent="0.25">
      <c r="A335" s="35" t="s">
        <v>1688</v>
      </c>
      <c r="B335" s="36" t="s">
        <v>11</v>
      </c>
      <c r="C335" s="35" t="s">
        <v>12</v>
      </c>
      <c r="D335" s="48">
        <v>2</v>
      </c>
      <c r="E335" s="49"/>
      <c r="F335" s="43">
        <v>4266.24</v>
      </c>
      <c r="G335" s="39">
        <f t="shared" si="14"/>
        <v>0</v>
      </c>
      <c r="H335" s="39">
        <f t="shared" si="15"/>
        <v>36945.638399999996</v>
      </c>
      <c r="I335" s="40">
        <v>8.66</v>
      </c>
      <c r="J335" s="78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1"/>
      <c r="Z335" s="22"/>
    </row>
    <row r="336" spans="1:26" customFormat="1" ht="36" hidden="1" x14ac:dyDescent="0.25">
      <c r="A336" s="35" t="s">
        <v>755</v>
      </c>
      <c r="B336" s="36" t="s">
        <v>910</v>
      </c>
      <c r="C336" s="35" t="s">
        <v>12</v>
      </c>
      <c r="D336" s="48">
        <v>1</v>
      </c>
      <c r="E336" s="43">
        <v>4253.0600000000004</v>
      </c>
      <c r="F336" s="43">
        <v>4253.0600000000004</v>
      </c>
      <c r="G336" s="39">
        <f t="shared" si="14"/>
        <v>36831.499600000003</v>
      </c>
      <c r="H336" s="39">
        <f t="shared" si="15"/>
        <v>36831.499600000003</v>
      </c>
      <c r="I336" s="40">
        <v>8.66</v>
      </c>
      <c r="J336" s="78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1"/>
      <c r="Z336" s="22"/>
    </row>
    <row r="337" spans="1:26" customFormat="1" ht="36" hidden="1" x14ac:dyDescent="0.25">
      <c r="A337" s="35" t="s">
        <v>1427</v>
      </c>
      <c r="B337" s="36" t="s">
        <v>1429</v>
      </c>
      <c r="C337" s="35" t="s">
        <v>179</v>
      </c>
      <c r="D337" s="47">
        <v>453.9</v>
      </c>
      <c r="E337" s="49"/>
      <c r="F337" s="43">
        <v>4235.3100000000004</v>
      </c>
      <c r="G337" s="39">
        <f t="shared" si="14"/>
        <v>0</v>
      </c>
      <c r="H337" s="39">
        <f t="shared" si="15"/>
        <v>36677.784600000006</v>
      </c>
      <c r="I337" s="40">
        <v>8.66</v>
      </c>
      <c r="J337" s="78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1"/>
      <c r="Z337" s="22"/>
    </row>
    <row r="338" spans="1:26" customFormat="1" ht="36" hidden="1" x14ac:dyDescent="0.25">
      <c r="A338" s="35" t="s">
        <v>755</v>
      </c>
      <c r="B338" s="36" t="s">
        <v>951</v>
      </c>
      <c r="C338" s="35" t="s">
        <v>179</v>
      </c>
      <c r="D338" s="47">
        <v>1.5</v>
      </c>
      <c r="E338" s="43">
        <v>2822.55</v>
      </c>
      <c r="F338" s="43">
        <v>4233.83</v>
      </c>
      <c r="G338" s="39">
        <f t="shared" si="14"/>
        <v>24443.283000000003</v>
      </c>
      <c r="H338" s="39">
        <f t="shared" si="15"/>
        <v>36664.967799999999</v>
      </c>
      <c r="I338" s="40">
        <v>8.66</v>
      </c>
      <c r="J338" s="78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1"/>
      <c r="Z338" s="22"/>
    </row>
    <row r="339" spans="1:26" customFormat="1" ht="36" hidden="1" x14ac:dyDescent="0.25">
      <c r="A339" s="35" t="s">
        <v>755</v>
      </c>
      <c r="B339" s="36" t="s">
        <v>953</v>
      </c>
      <c r="C339" s="35" t="s">
        <v>179</v>
      </c>
      <c r="D339" s="47">
        <v>1.5</v>
      </c>
      <c r="E339" s="43">
        <v>2822.55</v>
      </c>
      <c r="F339" s="43">
        <v>4233.83</v>
      </c>
      <c r="G339" s="39">
        <f t="shared" si="14"/>
        <v>24443.283000000003</v>
      </c>
      <c r="H339" s="39">
        <f t="shared" si="15"/>
        <v>36664.967799999999</v>
      </c>
      <c r="I339" s="40">
        <v>8.66</v>
      </c>
      <c r="J339" s="78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1"/>
      <c r="Z339" s="22"/>
    </row>
    <row r="340" spans="1:26" customFormat="1" ht="36" hidden="1" x14ac:dyDescent="0.25">
      <c r="A340" s="35" t="s">
        <v>662</v>
      </c>
      <c r="B340" s="36" t="s">
        <v>667</v>
      </c>
      <c r="C340" s="35" t="s">
        <v>12</v>
      </c>
      <c r="D340" s="48">
        <v>3</v>
      </c>
      <c r="E340" s="43">
        <v>1409.08</v>
      </c>
      <c r="F340" s="43">
        <v>4227.24</v>
      </c>
      <c r="G340" s="39">
        <f t="shared" si="14"/>
        <v>12202.632799999999</v>
      </c>
      <c r="H340" s="39">
        <f t="shared" si="15"/>
        <v>36607.898399999998</v>
      </c>
      <c r="I340" s="40">
        <v>8.66</v>
      </c>
      <c r="J340" s="78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1"/>
      <c r="Z340" s="22"/>
    </row>
    <row r="341" spans="1:26" customFormat="1" ht="36" hidden="1" x14ac:dyDescent="0.25">
      <c r="A341" s="35" t="s">
        <v>755</v>
      </c>
      <c r="B341" s="36" t="s">
        <v>996</v>
      </c>
      <c r="C341" s="35" t="s">
        <v>179</v>
      </c>
      <c r="D341" s="47">
        <v>0.5</v>
      </c>
      <c r="E341" s="43">
        <v>8444.93</v>
      </c>
      <c r="F341" s="43">
        <v>4222.47</v>
      </c>
      <c r="G341" s="39">
        <f t="shared" si="14"/>
        <v>73133.093800000002</v>
      </c>
      <c r="H341" s="39">
        <f t="shared" si="15"/>
        <v>36566.590200000006</v>
      </c>
      <c r="I341" s="40">
        <v>8.66</v>
      </c>
      <c r="J341" s="78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1"/>
      <c r="Z341" s="22"/>
    </row>
    <row r="342" spans="1:26" customFormat="1" ht="36" hidden="1" x14ac:dyDescent="0.25">
      <c r="A342" s="35" t="s">
        <v>755</v>
      </c>
      <c r="B342" s="36" t="s">
        <v>913</v>
      </c>
      <c r="C342" s="35" t="s">
        <v>12</v>
      </c>
      <c r="D342" s="48">
        <v>1</v>
      </c>
      <c r="E342" s="43">
        <v>4211.66</v>
      </c>
      <c r="F342" s="43">
        <v>4211.66</v>
      </c>
      <c r="G342" s="39">
        <f t="shared" si="14"/>
        <v>36472.975599999998</v>
      </c>
      <c r="H342" s="39">
        <f t="shared" si="15"/>
        <v>36472.975599999998</v>
      </c>
      <c r="I342" s="40">
        <v>8.66</v>
      </c>
      <c r="J342" s="78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1"/>
      <c r="Z342" s="22"/>
    </row>
    <row r="343" spans="1:26" customFormat="1" ht="36" hidden="1" x14ac:dyDescent="0.25">
      <c r="A343" s="35" t="s">
        <v>1373</v>
      </c>
      <c r="B343" s="36" t="s">
        <v>1375</v>
      </c>
      <c r="C343" s="35" t="s">
        <v>12</v>
      </c>
      <c r="D343" s="48">
        <v>1</v>
      </c>
      <c r="E343" s="43">
        <v>4191.1000000000004</v>
      </c>
      <c r="F343" s="43">
        <v>4191.1000000000004</v>
      </c>
      <c r="G343" s="39">
        <f t="shared" si="14"/>
        <v>36294.926000000007</v>
      </c>
      <c r="H343" s="39">
        <f t="shared" si="15"/>
        <v>36294.926000000007</v>
      </c>
      <c r="I343" s="40">
        <v>8.66</v>
      </c>
      <c r="J343" s="78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1"/>
      <c r="Z343" s="22"/>
    </row>
    <row r="344" spans="1:26" customFormat="1" ht="36" hidden="1" x14ac:dyDescent="0.25">
      <c r="A344" s="35" t="s">
        <v>755</v>
      </c>
      <c r="B344" s="36" t="s">
        <v>1009</v>
      </c>
      <c r="C344" s="35" t="s">
        <v>179</v>
      </c>
      <c r="D344" s="47">
        <v>0.5</v>
      </c>
      <c r="E344" s="43">
        <v>8340.93</v>
      </c>
      <c r="F344" s="43">
        <v>4170.47</v>
      </c>
      <c r="G344" s="39">
        <f t="shared" si="14"/>
        <v>72232.453800000003</v>
      </c>
      <c r="H344" s="39">
        <f t="shared" si="15"/>
        <v>36116.270200000006</v>
      </c>
      <c r="I344" s="40">
        <v>8.66</v>
      </c>
      <c r="J344" s="78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1"/>
      <c r="Z344" s="22"/>
    </row>
    <row r="345" spans="1:26" customFormat="1" ht="36" hidden="1" x14ac:dyDescent="0.25">
      <c r="A345" s="35" t="s">
        <v>605</v>
      </c>
      <c r="B345" s="36" t="s">
        <v>609</v>
      </c>
      <c r="C345" s="35" t="s">
        <v>12</v>
      </c>
      <c r="D345" s="48">
        <v>4</v>
      </c>
      <c r="E345" s="43">
        <v>1026.56</v>
      </c>
      <c r="F345" s="43">
        <v>4106.24</v>
      </c>
      <c r="G345" s="39">
        <f t="shared" si="14"/>
        <v>8890.0095999999994</v>
      </c>
      <c r="H345" s="39">
        <f t="shared" si="15"/>
        <v>35560.038399999998</v>
      </c>
      <c r="I345" s="40">
        <v>8.66</v>
      </c>
      <c r="J345" s="78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1"/>
      <c r="Z345" s="22"/>
    </row>
    <row r="346" spans="1:26" customFormat="1" ht="36" hidden="1" x14ac:dyDescent="0.25">
      <c r="A346" s="35" t="s">
        <v>755</v>
      </c>
      <c r="B346" s="36" t="s">
        <v>1002</v>
      </c>
      <c r="C346" s="35" t="s">
        <v>179</v>
      </c>
      <c r="D346" s="47">
        <v>0.5</v>
      </c>
      <c r="E346" s="43">
        <v>8082.79</v>
      </c>
      <c r="F346" s="43">
        <v>4041.4</v>
      </c>
      <c r="G346" s="39">
        <f t="shared" si="14"/>
        <v>69996.9614</v>
      </c>
      <c r="H346" s="39">
        <f t="shared" si="15"/>
        <v>34998.524000000005</v>
      </c>
      <c r="I346" s="40">
        <v>8.66</v>
      </c>
      <c r="J346" s="78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1"/>
      <c r="Z346" s="22"/>
    </row>
    <row r="347" spans="1:26" customFormat="1" ht="36" hidden="1" x14ac:dyDescent="0.25">
      <c r="A347" s="35" t="s">
        <v>355</v>
      </c>
      <c r="B347" s="36" t="s">
        <v>357</v>
      </c>
      <c r="C347" s="35" t="s">
        <v>12</v>
      </c>
      <c r="D347" s="48">
        <v>5</v>
      </c>
      <c r="E347" s="38">
        <v>804.85</v>
      </c>
      <c r="F347" s="43">
        <v>4024.25</v>
      </c>
      <c r="G347" s="39">
        <f t="shared" si="14"/>
        <v>6970.0010000000002</v>
      </c>
      <c r="H347" s="39">
        <f t="shared" si="15"/>
        <v>34850.004999999997</v>
      </c>
      <c r="I347" s="40">
        <v>8.66</v>
      </c>
      <c r="J347" s="78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1"/>
      <c r="Z347" s="22"/>
    </row>
    <row r="348" spans="1:26" customFormat="1" ht="15" hidden="1" x14ac:dyDescent="0.25">
      <c r="A348" s="35" t="s">
        <v>161</v>
      </c>
      <c r="B348" s="36" t="s">
        <v>162</v>
      </c>
      <c r="C348" s="35" t="s">
        <v>22</v>
      </c>
      <c r="D348" s="45">
        <v>0.18659999999999999</v>
      </c>
      <c r="E348" s="43">
        <v>21509.51</v>
      </c>
      <c r="F348" s="43">
        <v>4013.67</v>
      </c>
      <c r="G348" s="39">
        <f t="shared" si="14"/>
        <v>186272.3566</v>
      </c>
      <c r="H348" s="39">
        <f t="shared" si="15"/>
        <v>34758.3822</v>
      </c>
      <c r="I348" s="40">
        <v>8.66</v>
      </c>
      <c r="J348" s="78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1"/>
      <c r="Z348" s="22"/>
    </row>
    <row r="349" spans="1:26" customFormat="1" ht="36" hidden="1" x14ac:dyDescent="0.25">
      <c r="A349" s="35" t="s">
        <v>1444</v>
      </c>
      <c r="B349" s="36" t="s">
        <v>1450</v>
      </c>
      <c r="C349" s="35" t="s">
        <v>179</v>
      </c>
      <c r="D349" s="47">
        <v>40.799999999999997</v>
      </c>
      <c r="E349" s="38">
        <v>98.21</v>
      </c>
      <c r="F349" s="43">
        <v>4006.97</v>
      </c>
      <c r="G349" s="39">
        <f t="shared" si="14"/>
        <v>850.49860000000001</v>
      </c>
      <c r="H349" s="39">
        <f t="shared" si="15"/>
        <v>34700.360199999996</v>
      </c>
      <c r="I349" s="40">
        <v>8.66</v>
      </c>
      <c r="J349" s="78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1"/>
      <c r="Z349" s="22"/>
    </row>
    <row r="350" spans="1:26" customFormat="1" ht="15" hidden="1" x14ac:dyDescent="0.25">
      <c r="A350" s="35" t="s">
        <v>106</v>
      </c>
      <c r="B350" s="36" t="s">
        <v>107</v>
      </c>
      <c r="C350" s="35" t="s">
        <v>22</v>
      </c>
      <c r="D350" s="42">
        <v>0.41412939999999998</v>
      </c>
      <c r="E350" s="43">
        <v>9670.5400000000009</v>
      </c>
      <c r="F350" s="43">
        <v>4004.86</v>
      </c>
      <c r="G350" s="39">
        <f t="shared" si="14"/>
        <v>83746.876400000008</v>
      </c>
      <c r="H350" s="39">
        <f t="shared" si="15"/>
        <v>34682.087599999999</v>
      </c>
      <c r="I350" s="40">
        <v>8.66</v>
      </c>
      <c r="J350" s="78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1"/>
      <c r="Z350" s="22"/>
    </row>
    <row r="351" spans="1:26" customFormat="1" ht="36" hidden="1" x14ac:dyDescent="0.25">
      <c r="A351" s="35" t="s">
        <v>582</v>
      </c>
      <c r="B351" s="36" t="s">
        <v>584</v>
      </c>
      <c r="C351" s="35" t="s">
        <v>12</v>
      </c>
      <c r="D351" s="48">
        <v>2</v>
      </c>
      <c r="E351" s="43">
        <v>1989.55</v>
      </c>
      <c r="F351" s="43">
        <v>3979</v>
      </c>
      <c r="G351" s="39">
        <f t="shared" si="14"/>
        <v>17229.503000000001</v>
      </c>
      <c r="H351" s="39">
        <f t="shared" si="15"/>
        <v>34458.14</v>
      </c>
      <c r="I351" s="40">
        <v>8.66</v>
      </c>
      <c r="J351" s="78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1"/>
      <c r="Z351" s="22"/>
    </row>
    <row r="352" spans="1:26" customFormat="1" ht="36" hidden="1" x14ac:dyDescent="0.25">
      <c r="A352" s="35" t="s">
        <v>755</v>
      </c>
      <c r="B352" s="36" t="s">
        <v>986</v>
      </c>
      <c r="C352" s="35" t="s">
        <v>179</v>
      </c>
      <c r="D352" s="48">
        <v>11</v>
      </c>
      <c r="E352" s="38">
        <v>360.96</v>
      </c>
      <c r="F352" s="43">
        <v>3970.56</v>
      </c>
      <c r="G352" s="39">
        <f t="shared" si="14"/>
        <v>3125.9135999999999</v>
      </c>
      <c r="H352" s="39">
        <f t="shared" si="15"/>
        <v>34385.049599999998</v>
      </c>
      <c r="I352" s="40">
        <v>8.66</v>
      </c>
      <c r="J352" s="78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1"/>
      <c r="Z352" s="22"/>
    </row>
    <row r="353" spans="1:26" customFormat="1" ht="36" hidden="1" x14ac:dyDescent="0.25">
      <c r="A353" s="35" t="s">
        <v>755</v>
      </c>
      <c r="B353" s="36" t="s">
        <v>906</v>
      </c>
      <c r="C353" s="35" t="s">
        <v>12</v>
      </c>
      <c r="D353" s="48">
        <v>2</v>
      </c>
      <c r="E353" s="43">
        <v>1983.72</v>
      </c>
      <c r="F353" s="43">
        <v>3967.44</v>
      </c>
      <c r="G353" s="39">
        <f t="shared" si="14"/>
        <v>17179.015200000002</v>
      </c>
      <c r="H353" s="39">
        <f t="shared" si="15"/>
        <v>34358.030400000003</v>
      </c>
      <c r="I353" s="40">
        <v>8.66</v>
      </c>
      <c r="J353" s="78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1"/>
      <c r="Z353" s="22"/>
    </row>
    <row r="354" spans="1:26" customFormat="1" ht="36" hidden="1" x14ac:dyDescent="0.25">
      <c r="A354" s="35" t="s">
        <v>755</v>
      </c>
      <c r="B354" s="36" t="s">
        <v>900</v>
      </c>
      <c r="C354" s="35" t="s">
        <v>12</v>
      </c>
      <c r="D354" s="48">
        <v>2</v>
      </c>
      <c r="E354" s="43">
        <v>1972.37</v>
      </c>
      <c r="F354" s="43">
        <v>3944.74</v>
      </c>
      <c r="G354" s="39">
        <f t="shared" si="14"/>
        <v>17080.724200000001</v>
      </c>
      <c r="H354" s="39">
        <f t="shared" si="15"/>
        <v>34161.448400000001</v>
      </c>
      <c r="I354" s="40">
        <v>8.66</v>
      </c>
      <c r="J354" s="78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1"/>
      <c r="Z354" s="22"/>
    </row>
    <row r="355" spans="1:26" customFormat="1" ht="36" hidden="1" x14ac:dyDescent="0.25">
      <c r="A355" s="35" t="s">
        <v>755</v>
      </c>
      <c r="B355" s="36" t="s">
        <v>839</v>
      </c>
      <c r="C355" s="35" t="s">
        <v>12</v>
      </c>
      <c r="D355" s="48">
        <v>1</v>
      </c>
      <c r="E355" s="43">
        <v>3914.29</v>
      </c>
      <c r="F355" s="43">
        <v>3914.29</v>
      </c>
      <c r="G355" s="39">
        <f t="shared" si="14"/>
        <v>33897.751400000001</v>
      </c>
      <c r="H355" s="39">
        <f t="shared" si="15"/>
        <v>33897.751400000001</v>
      </c>
      <c r="I355" s="40">
        <v>8.66</v>
      </c>
      <c r="J355" s="78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1"/>
      <c r="Z355" s="22"/>
    </row>
    <row r="356" spans="1:26" customFormat="1" ht="36" hidden="1" x14ac:dyDescent="0.25">
      <c r="A356" s="35" t="s">
        <v>1043</v>
      </c>
      <c r="B356" s="36" t="s">
        <v>1058</v>
      </c>
      <c r="C356" s="35" t="s">
        <v>179</v>
      </c>
      <c r="D356" s="48">
        <v>19</v>
      </c>
      <c r="E356" s="38">
        <v>205.84</v>
      </c>
      <c r="F356" s="43">
        <v>3910.96</v>
      </c>
      <c r="G356" s="39">
        <f t="shared" si="14"/>
        <v>1782.5744</v>
      </c>
      <c r="H356" s="39">
        <f t="shared" si="15"/>
        <v>33868.9136</v>
      </c>
      <c r="I356" s="40">
        <v>8.66</v>
      </c>
      <c r="J356" s="78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1"/>
      <c r="Z356" s="22"/>
    </row>
    <row r="357" spans="1:26" customFormat="1" ht="36" hidden="1" x14ac:dyDescent="0.25">
      <c r="A357" s="35" t="s">
        <v>1164</v>
      </c>
      <c r="B357" s="36" t="s">
        <v>1209</v>
      </c>
      <c r="C357" s="35" t="s">
        <v>12</v>
      </c>
      <c r="D357" s="48">
        <v>1</v>
      </c>
      <c r="E357" s="43">
        <v>3858.02</v>
      </c>
      <c r="F357" s="43">
        <v>3858</v>
      </c>
      <c r="G357" s="39">
        <f t="shared" si="14"/>
        <v>33410.453200000004</v>
      </c>
      <c r="H357" s="39">
        <f t="shared" si="15"/>
        <v>33410.28</v>
      </c>
      <c r="I357" s="40">
        <v>8.66</v>
      </c>
      <c r="J357" s="78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1"/>
      <c r="Z357" s="22"/>
    </row>
    <row r="358" spans="1:26" customFormat="1" ht="36" hidden="1" x14ac:dyDescent="0.25">
      <c r="A358" s="35" t="s">
        <v>1614</v>
      </c>
      <c r="B358" s="36" t="s">
        <v>1615</v>
      </c>
      <c r="C358" s="35" t="s">
        <v>179</v>
      </c>
      <c r="D358" s="48">
        <v>1</v>
      </c>
      <c r="E358" s="43">
        <v>3852.08</v>
      </c>
      <c r="F358" s="43">
        <v>3852.08</v>
      </c>
      <c r="G358" s="39">
        <f t="shared" si="14"/>
        <v>33359.012799999997</v>
      </c>
      <c r="H358" s="39">
        <f t="shared" si="15"/>
        <v>33359.012799999997</v>
      </c>
      <c r="I358" s="40">
        <v>8.66</v>
      </c>
      <c r="J358" s="78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1"/>
      <c r="Z358" s="22"/>
    </row>
    <row r="359" spans="1:26" customFormat="1" ht="36" hidden="1" x14ac:dyDescent="0.25">
      <c r="A359" s="35" t="s">
        <v>461</v>
      </c>
      <c r="B359" s="36" t="s">
        <v>462</v>
      </c>
      <c r="C359" s="35" t="s">
        <v>179</v>
      </c>
      <c r="D359" s="48">
        <v>90</v>
      </c>
      <c r="E359" s="38">
        <v>42.75</v>
      </c>
      <c r="F359" s="43">
        <v>3847.5</v>
      </c>
      <c r="G359" s="39">
        <f t="shared" si="14"/>
        <v>370.21500000000003</v>
      </c>
      <c r="H359" s="39">
        <f t="shared" si="15"/>
        <v>33319.35</v>
      </c>
      <c r="I359" s="40">
        <v>8.66</v>
      </c>
      <c r="J359" s="78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1"/>
      <c r="Z359" s="22"/>
    </row>
    <row r="360" spans="1:26" customFormat="1" ht="36" hidden="1" x14ac:dyDescent="0.25">
      <c r="A360" s="35" t="s">
        <v>1373</v>
      </c>
      <c r="B360" s="36" t="s">
        <v>1374</v>
      </c>
      <c r="C360" s="35" t="s">
        <v>12</v>
      </c>
      <c r="D360" s="48">
        <v>4</v>
      </c>
      <c r="E360" s="38">
        <v>942.26</v>
      </c>
      <c r="F360" s="43">
        <v>3769.04</v>
      </c>
      <c r="G360" s="39">
        <f t="shared" si="14"/>
        <v>8159.9715999999999</v>
      </c>
      <c r="H360" s="39">
        <f t="shared" si="15"/>
        <v>32639.886399999999</v>
      </c>
      <c r="I360" s="40">
        <v>8.66</v>
      </c>
      <c r="J360" s="78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1"/>
      <c r="Z360" s="22"/>
    </row>
    <row r="361" spans="1:26" customFormat="1" ht="36" hidden="1" x14ac:dyDescent="0.25">
      <c r="A361" s="35" t="s">
        <v>755</v>
      </c>
      <c r="B361" s="36" t="s">
        <v>980</v>
      </c>
      <c r="C361" s="35" t="s">
        <v>179</v>
      </c>
      <c r="D361" s="48">
        <v>11</v>
      </c>
      <c r="E361" s="38">
        <v>342.35</v>
      </c>
      <c r="F361" s="43">
        <v>3765.85</v>
      </c>
      <c r="G361" s="39">
        <f t="shared" si="14"/>
        <v>2964.7510000000002</v>
      </c>
      <c r="H361" s="39">
        <f t="shared" si="15"/>
        <v>32612.260999999999</v>
      </c>
      <c r="I361" s="40">
        <v>8.66</v>
      </c>
      <c r="J361" s="78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1"/>
      <c r="Z361" s="22"/>
    </row>
    <row r="362" spans="1:26" customFormat="1" ht="36" hidden="1" x14ac:dyDescent="0.25">
      <c r="A362" s="35" t="s">
        <v>407</v>
      </c>
      <c r="B362" s="36" t="s">
        <v>430</v>
      </c>
      <c r="C362" s="35" t="s">
        <v>179</v>
      </c>
      <c r="D362" s="48">
        <v>27</v>
      </c>
      <c r="E362" s="38">
        <v>139.36000000000001</v>
      </c>
      <c r="F362" s="43">
        <v>3763</v>
      </c>
      <c r="G362" s="39">
        <f t="shared" si="14"/>
        <v>1206.8576</v>
      </c>
      <c r="H362" s="39">
        <f t="shared" si="15"/>
        <v>32587.58</v>
      </c>
      <c r="I362" s="40">
        <v>8.66</v>
      </c>
      <c r="J362" s="78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1"/>
      <c r="Z362" s="22"/>
    </row>
    <row r="363" spans="1:26" customFormat="1" ht="36" hidden="1" x14ac:dyDescent="0.25">
      <c r="A363" s="35" t="s">
        <v>600</v>
      </c>
      <c r="B363" s="36" t="s">
        <v>603</v>
      </c>
      <c r="C363" s="35" t="s">
        <v>12</v>
      </c>
      <c r="D363" s="48">
        <v>10</v>
      </c>
      <c r="E363" s="38">
        <v>374.2</v>
      </c>
      <c r="F363" s="43">
        <v>3742</v>
      </c>
      <c r="G363" s="39">
        <f t="shared" si="14"/>
        <v>3240.5720000000001</v>
      </c>
      <c r="H363" s="39">
        <f t="shared" si="15"/>
        <v>32405.72</v>
      </c>
      <c r="I363" s="40">
        <v>8.66</v>
      </c>
      <c r="J363" s="78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1"/>
      <c r="Z363" s="22"/>
    </row>
    <row r="364" spans="1:26" customFormat="1" ht="36" hidden="1" x14ac:dyDescent="0.25">
      <c r="A364" s="35" t="s">
        <v>590</v>
      </c>
      <c r="B364" s="36" t="s">
        <v>591</v>
      </c>
      <c r="C364" s="35" t="s">
        <v>12</v>
      </c>
      <c r="D364" s="48">
        <v>3</v>
      </c>
      <c r="E364" s="43">
        <v>1240.45</v>
      </c>
      <c r="F364" s="43">
        <v>3721</v>
      </c>
      <c r="G364" s="39">
        <f t="shared" si="14"/>
        <v>10742.297</v>
      </c>
      <c r="H364" s="39">
        <f t="shared" si="15"/>
        <v>32223.86</v>
      </c>
      <c r="I364" s="40">
        <v>8.66</v>
      </c>
      <c r="J364" s="78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1"/>
      <c r="Z364" s="22"/>
    </row>
    <row r="365" spans="1:26" customFormat="1" ht="36" hidden="1" x14ac:dyDescent="0.25">
      <c r="A365" s="35" t="s">
        <v>1281</v>
      </c>
      <c r="B365" s="36" t="s">
        <v>1283</v>
      </c>
      <c r="C365" s="35" t="s">
        <v>12</v>
      </c>
      <c r="D365" s="48">
        <v>2</v>
      </c>
      <c r="E365" s="43">
        <v>1860.09</v>
      </c>
      <c r="F365" s="43">
        <v>3720.18</v>
      </c>
      <c r="G365" s="39">
        <f t="shared" si="14"/>
        <v>16108.3794</v>
      </c>
      <c r="H365" s="39">
        <f t="shared" si="15"/>
        <v>32216.7588</v>
      </c>
      <c r="I365" s="40">
        <v>8.66</v>
      </c>
      <c r="J365" s="78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1"/>
      <c r="Z365" s="22"/>
    </row>
    <row r="366" spans="1:26" customFormat="1" ht="36" hidden="1" x14ac:dyDescent="0.25">
      <c r="A366" s="35" t="s">
        <v>1670</v>
      </c>
      <c r="B366" s="36" t="s">
        <v>1671</v>
      </c>
      <c r="C366" s="35" t="s">
        <v>12</v>
      </c>
      <c r="D366" s="48">
        <v>40</v>
      </c>
      <c r="E366" s="38">
        <v>92.1</v>
      </c>
      <c r="F366" s="43">
        <v>3685</v>
      </c>
      <c r="G366" s="39">
        <f t="shared" si="14"/>
        <v>797.58600000000001</v>
      </c>
      <c r="H366" s="39">
        <f t="shared" si="15"/>
        <v>31912.100000000002</v>
      </c>
      <c r="I366" s="40">
        <v>8.66</v>
      </c>
      <c r="J366" s="78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1"/>
      <c r="Z366" s="22"/>
    </row>
    <row r="367" spans="1:26" customFormat="1" ht="36" hidden="1" x14ac:dyDescent="0.25">
      <c r="A367" s="35" t="s">
        <v>1656</v>
      </c>
      <c r="B367" s="36" t="s">
        <v>1659</v>
      </c>
      <c r="C367" s="35" t="s">
        <v>12</v>
      </c>
      <c r="D367" s="48">
        <v>6</v>
      </c>
      <c r="E367" s="38">
        <v>610</v>
      </c>
      <c r="F367" s="43">
        <v>3660</v>
      </c>
      <c r="G367" s="39">
        <f t="shared" si="14"/>
        <v>5282.6</v>
      </c>
      <c r="H367" s="39">
        <f t="shared" si="15"/>
        <v>31695.600000000002</v>
      </c>
      <c r="I367" s="40">
        <v>8.66</v>
      </c>
      <c r="J367" s="78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1"/>
      <c r="Z367" s="22"/>
    </row>
    <row r="368" spans="1:26" customFormat="1" ht="36" hidden="1" x14ac:dyDescent="0.25">
      <c r="A368" s="35" t="s">
        <v>560</v>
      </c>
      <c r="B368" s="36" t="s">
        <v>568</v>
      </c>
      <c r="C368" s="35" t="s">
        <v>12</v>
      </c>
      <c r="D368" s="48">
        <v>16</v>
      </c>
      <c r="E368" s="38">
        <v>228.59</v>
      </c>
      <c r="F368" s="43">
        <v>3658</v>
      </c>
      <c r="G368" s="39">
        <f t="shared" si="14"/>
        <v>1979.5894000000001</v>
      </c>
      <c r="H368" s="39">
        <f t="shared" si="15"/>
        <v>31678.28</v>
      </c>
      <c r="I368" s="40">
        <v>8.66</v>
      </c>
      <c r="J368" s="78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1"/>
      <c r="Z368" s="22"/>
    </row>
    <row r="369" spans="1:26" customFormat="1" ht="36" hidden="1" x14ac:dyDescent="0.25">
      <c r="A369" s="35" t="s">
        <v>1579</v>
      </c>
      <c r="B369" s="36" t="s">
        <v>1580</v>
      </c>
      <c r="C369" s="35" t="s">
        <v>12</v>
      </c>
      <c r="D369" s="48">
        <v>2350</v>
      </c>
      <c r="E369" s="38">
        <v>1.55</v>
      </c>
      <c r="F369" s="43">
        <v>3642.5</v>
      </c>
      <c r="G369" s="39">
        <f t="shared" si="14"/>
        <v>13.423</v>
      </c>
      <c r="H369" s="39">
        <f t="shared" si="15"/>
        <v>31544.05</v>
      </c>
      <c r="I369" s="40">
        <v>8.66</v>
      </c>
      <c r="J369" s="78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1"/>
      <c r="Z369" s="22"/>
    </row>
    <row r="370" spans="1:26" customFormat="1" ht="36" hidden="1" x14ac:dyDescent="0.25">
      <c r="A370" s="35" t="s">
        <v>407</v>
      </c>
      <c r="B370" s="36" t="s">
        <v>422</v>
      </c>
      <c r="C370" s="35" t="s">
        <v>179</v>
      </c>
      <c r="D370" s="47">
        <v>0.5</v>
      </c>
      <c r="E370" s="43">
        <v>7274.74</v>
      </c>
      <c r="F370" s="43">
        <v>3637</v>
      </c>
      <c r="G370" s="39">
        <f t="shared" si="14"/>
        <v>62999.248399999997</v>
      </c>
      <c r="H370" s="39">
        <f t="shared" si="15"/>
        <v>31496.420000000002</v>
      </c>
      <c r="I370" s="40">
        <v>8.66</v>
      </c>
      <c r="J370" s="78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1"/>
      <c r="Z370" s="22"/>
    </row>
    <row r="371" spans="1:26" customFormat="1" ht="36" hidden="1" x14ac:dyDescent="0.25">
      <c r="A371" s="35" t="s">
        <v>755</v>
      </c>
      <c r="B371" s="36" t="s">
        <v>930</v>
      </c>
      <c r="C371" s="35" t="s">
        <v>12</v>
      </c>
      <c r="D371" s="48">
        <v>1</v>
      </c>
      <c r="E371" s="43">
        <v>3630.53</v>
      </c>
      <c r="F371" s="43">
        <v>3630.53</v>
      </c>
      <c r="G371" s="39">
        <f t="shared" si="14"/>
        <v>31440.389800000001</v>
      </c>
      <c r="H371" s="39">
        <f t="shared" si="15"/>
        <v>31440.389800000001</v>
      </c>
      <c r="I371" s="40">
        <v>8.66</v>
      </c>
      <c r="J371" s="78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1"/>
      <c r="Z371" s="22"/>
    </row>
    <row r="372" spans="1:26" customFormat="1" ht="36" hidden="1" x14ac:dyDescent="0.25">
      <c r="A372" s="35" t="s">
        <v>1427</v>
      </c>
      <c r="B372" s="36" t="s">
        <v>1430</v>
      </c>
      <c r="C372" s="35" t="s">
        <v>179</v>
      </c>
      <c r="D372" s="47">
        <v>387.6</v>
      </c>
      <c r="E372" s="38">
        <v>9.33</v>
      </c>
      <c r="F372" s="43">
        <v>3616.31</v>
      </c>
      <c r="G372" s="39">
        <f t="shared" si="14"/>
        <v>80.797799999999995</v>
      </c>
      <c r="H372" s="39">
        <f t="shared" si="15"/>
        <v>31317.244600000002</v>
      </c>
      <c r="I372" s="40">
        <v>8.66</v>
      </c>
      <c r="J372" s="78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1"/>
      <c r="Z372" s="22"/>
    </row>
    <row r="373" spans="1:26" customFormat="1" ht="36" hidden="1" x14ac:dyDescent="0.25">
      <c r="A373" s="35" t="s">
        <v>1534</v>
      </c>
      <c r="B373" s="36" t="s">
        <v>1535</v>
      </c>
      <c r="C373" s="35" t="s">
        <v>179</v>
      </c>
      <c r="D373" s="48">
        <v>40</v>
      </c>
      <c r="E373" s="38">
        <v>90.4</v>
      </c>
      <c r="F373" s="43">
        <v>3616</v>
      </c>
      <c r="G373" s="39">
        <f t="shared" si="14"/>
        <v>782.86400000000003</v>
      </c>
      <c r="H373" s="39">
        <f t="shared" si="15"/>
        <v>31314.560000000001</v>
      </c>
      <c r="I373" s="40">
        <v>8.66</v>
      </c>
      <c r="J373" s="78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1"/>
      <c r="Z373" s="22"/>
    </row>
    <row r="374" spans="1:26" customFormat="1" ht="36" hidden="1" x14ac:dyDescent="0.25">
      <c r="A374" s="35" t="s">
        <v>547</v>
      </c>
      <c r="B374" s="36" t="s">
        <v>549</v>
      </c>
      <c r="C374" s="35" t="s">
        <v>179</v>
      </c>
      <c r="D374" s="48">
        <v>62</v>
      </c>
      <c r="E374" s="38">
        <v>57.71</v>
      </c>
      <c r="F374" s="43">
        <v>3578.02</v>
      </c>
      <c r="G374" s="39">
        <f t="shared" si="14"/>
        <v>499.76859999999999</v>
      </c>
      <c r="H374" s="39">
        <f t="shared" si="15"/>
        <v>30985.653200000001</v>
      </c>
      <c r="I374" s="40">
        <v>8.66</v>
      </c>
      <c r="J374" s="78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1"/>
      <c r="Z374" s="22"/>
    </row>
    <row r="375" spans="1:26" customFormat="1" ht="36" hidden="1" x14ac:dyDescent="0.25">
      <c r="A375" s="35" t="s">
        <v>620</v>
      </c>
      <c r="B375" s="36" t="s">
        <v>621</v>
      </c>
      <c r="C375" s="35" t="s">
        <v>12</v>
      </c>
      <c r="D375" s="48">
        <v>24</v>
      </c>
      <c r="E375" s="38">
        <v>148.88</v>
      </c>
      <c r="F375" s="43">
        <v>3573.12</v>
      </c>
      <c r="G375" s="39">
        <f t="shared" si="14"/>
        <v>1289.3008</v>
      </c>
      <c r="H375" s="39">
        <f t="shared" si="15"/>
        <v>30943.2192</v>
      </c>
      <c r="I375" s="40">
        <v>8.66</v>
      </c>
      <c r="J375" s="78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1"/>
      <c r="Z375" s="22"/>
    </row>
    <row r="376" spans="1:26" customFormat="1" ht="36" hidden="1" x14ac:dyDescent="0.25">
      <c r="A376" s="35" t="s">
        <v>540</v>
      </c>
      <c r="B376" s="36" t="s">
        <v>541</v>
      </c>
      <c r="C376" s="35" t="s">
        <v>19</v>
      </c>
      <c r="D376" s="47">
        <v>404.2</v>
      </c>
      <c r="E376" s="49"/>
      <c r="F376" s="43">
        <v>3568.76</v>
      </c>
      <c r="G376" s="39">
        <f t="shared" si="14"/>
        <v>0</v>
      </c>
      <c r="H376" s="39">
        <f t="shared" si="15"/>
        <v>30905.461600000002</v>
      </c>
      <c r="I376" s="40">
        <v>8.66</v>
      </c>
      <c r="J376" s="78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1"/>
      <c r="Z376" s="22"/>
    </row>
    <row r="377" spans="1:26" customFormat="1" ht="36" hidden="1" x14ac:dyDescent="0.25">
      <c r="A377" s="35" t="s">
        <v>1164</v>
      </c>
      <c r="B377" s="36" t="s">
        <v>1208</v>
      </c>
      <c r="C377" s="35" t="s">
        <v>12</v>
      </c>
      <c r="D377" s="48">
        <v>1</v>
      </c>
      <c r="E377" s="43">
        <v>3564.63</v>
      </c>
      <c r="F377" s="43">
        <v>3565</v>
      </c>
      <c r="G377" s="39">
        <f t="shared" si="14"/>
        <v>30869.695800000001</v>
      </c>
      <c r="H377" s="39">
        <f t="shared" si="15"/>
        <v>30872.9</v>
      </c>
      <c r="I377" s="40">
        <v>8.66</v>
      </c>
      <c r="J377" s="78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1"/>
      <c r="Z377" s="22"/>
    </row>
    <row r="378" spans="1:26" customFormat="1" ht="36" hidden="1" x14ac:dyDescent="0.25">
      <c r="A378" s="35" t="s">
        <v>657</v>
      </c>
      <c r="B378" s="36" t="s">
        <v>658</v>
      </c>
      <c r="C378" s="35" t="s">
        <v>12</v>
      </c>
      <c r="D378" s="48">
        <v>1</v>
      </c>
      <c r="E378" s="43">
        <v>3563.13</v>
      </c>
      <c r="F378" s="43">
        <v>3563.13</v>
      </c>
      <c r="G378" s="39">
        <f t="shared" si="14"/>
        <v>30856.7058</v>
      </c>
      <c r="H378" s="39">
        <f t="shared" si="15"/>
        <v>30856.7058</v>
      </c>
      <c r="I378" s="40">
        <v>8.66</v>
      </c>
      <c r="J378" s="78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1"/>
      <c r="Z378" s="22"/>
    </row>
    <row r="379" spans="1:26" customFormat="1" ht="36" hidden="1" x14ac:dyDescent="0.25">
      <c r="A379" s="35" t="s">
        <v>1684</v>
      </c>
      <c r="B379" s="36" t="s">
        <v>1687</v>
      </c>
      <c r="C379" s="35" t="s">
        <v>12</v>
      </c>
      <c r="D379" s="48">
        <v>1</v>
      </c>
      <c r="E379" s="43">
        <v>3563.13</v>
      </c>
      <c r="F379" s="43">
        <v>3563</v>
      </c>
      <c r="G379" s="39">
        <f t="shared" si="14"/>
        <v>30856.7058</v>
      </c>
      <c r="H379" s="39">
        <f t="shared" si="15"/>
        <v>30855.58</v>
      </c>
      <c r="I379" s="40">
        <v>8.66</v>
      </c>
      <c r="J379" s="78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1"/>
      <c r="Z379" s="22"/>
    </row>
    <row r="380" spans="1:26" customFormat="1" ht="36" hidden="1" x14ac:dyDescent="0.25">
      <c r="A380" s="35" t="s">
        <v>1656</v>
      </c>
      <c r="B380" s="36" t="s">
        <v>1659</v>
      </c>
      <c r="C380" s="35" t="s">
        <v>12</v>
      </c>
      <c r="D380" s="48">
        <v>7</v>
      </c>
      <c r="E380" s="38">
        <v>508.33</v>
      </c>
      <c r="F380" s="43">
        <v>3558.31</v>
      </c>
      <c r="G380" s="39">
        <f t="shared" si="14"/>
        <v>4402.1377999999995</v>
      </c>
      <c r="H380" s="39">
        <f t="shared" si="15"/>
        <v>30814.964599999999</v>
      </c>
      <c r="I380" s="40">
        <v>8.66</v>
      </c>
      <c r="J380" s="78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1"/>
      <c r="Z380" s="22"/>
    </row>
    <row r="381" spans="1:26" customFormat="1" ht="36" hidden="1" x14ac:dyDescent="0.25">
      <c r="A381" s="35" t="s">
        <v>1581</v>
      </c>
      <c r="B381" s="36" t="s">
        <v>1582</v>
      </c>
      <c r="C381" s="35" t="s">
        <v>12</v>
      </c>
      <c r="D381" s="48">
        <v>2700</v>
      </c>
      <c r="E381" s="38">
        <v>1.31</v>
      </c>
      <c r="F381" s="43">
        <v>3537</v>
      </c>
      <c r="G381" s="39">
        <f t="shared" si="14"/>
        <v>11.3446</v>
      </c>
      <c r="H381" s="39">
        <f t="shared" si="15"/>
        <v>30630.420000000002</v>
      </c>
      <c r="I381" s="40">
        <v>8.66</v>
      </c>
      <c r="J381" s="78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1"/>
      <c r="Z381" s="22"/>
    </row>
    <row r="382" spans="1:26" customFormat="1" ht="36" hidden="1" x14ac:dyDescent="0.25">
      <c r="A382" s="35" t="s">
        <v>1421</v>
      </c>
      <c r="B382" s="36" t="s">
        <v>1423</v>
      </c>
      <c r="C382" s="35" t="s">
        <v>179</v>
      </c>
      <c r="D382" s="41">
        <v>2550.2399999999998</v>
      </c>
      <c r="E382" s="38">
        <v>1.38</v>
      </c>
      <c r="F382" s="43">
        <v>3519.34</v>
      </c>
      <c r="G382" s="39">
        <f t="shared" si="14"/>
        <v>11.950799999999999</v>
      </c>
      <c r="H382" s="39">
        <f t="shared" si="15"/>
        <v>30477.484400000001</v>
      </c>
      <c r="I382" s="40">
        <v>8.66</v>
      </c>
      <c r="J382" s="78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1"/>
      <c r="Z382" s="22"/>
    </row>
    <row r="383" spans="1:26" customFormat="1" ht="36" hidden="1" x14ac:dyDescent="0.25">
      <c r="A383" s="35" t="s">
        <v>755</v>
      </c>
      <c r="B383" s="36" t="s">
        <v>901</v>
      </c>
      <c r="C383" s="35" t="s">
        <v>12</v>
      </c>
      <c r="D383" s="48">
        <v>2</v>
      </c>
      <c r="E383" s="43">
        <v>1754.92</v>
      </c>
      <c r="F383" s="43">
        <v>3509.84</v>
      </c>
      <c r="G383" s="39">
        <f t="shared" si="14"/>
        <v>15197.6072</v>
      </c>
      <c r="H383" s="39">
        <f t="shared" si="15"/>
        <v>30395.214400000001</v>
      </c>
      <c r="I383" s="40">
        <v>8.66</v>
      </c>
      <c r="J383" s="78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1"/>
      <c r="Z383" s="22"/>
    </row>
    <row r="384" spans="1:26" customFormat="1" ht="36" hidden="1" x14ac:dyDescent="0.25">
      <c r="A384" s="35" t="s">
        <v>755</v>
      </c>
      <c r="B384" s="36" t="s">
        <v>1006</v>
      </c>
      <c r="C384" s="35" t="s">
        <v>179</v>
      </c>
      <c r="D384" s="48">
        <v>1</v>
      </c>
      <c r="E384" s="43">
        <v>3508.9</v>
      </c>
      <c r="F384" s="43">
        <v>3508.9</v>
      </c>
      <c r="G384" s="39">
        <f t="shared" si="14"/>
        <v>30387.074000000001</v>
      </c>
      <c r="H384" s="39">
        <f t="shared" si="15"/>
        <v>30387.074000000001</v>
      </c>
      <c r="I384" s="40">
        <v>8.66</v>
      </c>
      <c r="J384" s="78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1"/>
      <c r="Z384" s="22"/>
    </row>
    <row r="385" spans="1:26" customFormat="1" ht="36" hidden="1" x14ac:dyDescent="0.25">
      <c r="A385" s="35" t="s">
        <v>755</v>
      </c>
      <c r="B385" s="36" t="s">
        <v>902</v>
      </c>
      <c r="C385" s="35" t="s">
        <v>12</v>
      </c>
      <c r="D385" s="48">
        <v>2</v>
      </c>
      <c r="E385" s="43">
        <v>1739.56</v>
      </c>
      <c r="F385" s="43">
        <v>3479.12</v>
      </c>
      <c r="G385" s="39">
        <f t="shared" si="14"/>
        <v>15064.589599999999</v>
      </c>
      <c r="H385" s="39">
        <f t="shared" si="15"/>
        <v>30129.179199999999</v>
      </c>
      <c r="I385" s="40">
        <v>8.66</v>
      </c>
      <c r="J385" s="78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1"/>
      <c r="Z385" s="22"/>
    </row>
    <row r="386" spans="1:26" customFormat="1" ht="36" hidden="1" x14ac:dyDescent="0.25">
      <c r="A386" s="35" t="s">
        <v>605</v>
      </c>
      <c r="B386" s="36" t="s">
        <v>608</v>
      </c>
      <c r="C386" s="35" t="s">
        <v>12</v>
      </c>
      <c r="D386" s="48">
        <v>4</v>
      </c>
      <c r="E386" s="38">
        <v>860.02</v>
      </c>
      <c r="F386" s="43">
        <v>3440.08</v>
      </c>
      <c r="G386" s="39">
        <f t="shared" si="14"/>
        <v>7447.7731999999996</v>
      </c>
      <c r="H386" s="39">
        <f t="shared" si="15"/>
        <v>29791.092799999999</v>
      </c>
      <c r="I386" s="40">
        <v>8.66</v>
      </c>
      <c r="J386" s="78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1"/>
      <c r="Z386" s="22"/>
    </row>
    <row r="387" spans="1:26" customFormat="1" ht="36" hidden="1" x14ac:dyDescent="0.25">
      <c r="A387" s="35" t="s">
        <v>741</v>
      </c>
      <c r="B387" s="36" t="s">
        <v>746</v>
      </c>
      <c r="C387" s="35" t="s">
        <v>12</v>
      </c>
      <c r="D387" s="48">
        <v>2</v>
      </c>
      <c r="E387" s="43">
        <v>1713.36</v>
      </c>
      <c r="F387" s="43">
        <v>3427</v>
      </c>
      <c r="G387" s="39">
        <f t="shared" si="14"/>
        <v>14837.6976</v>
      </c>
      <c r="H387" s="39">
        <f t="shared" si="15"/>
        <v>29677.82</v>
      </c>
      <c r="I387" s="40">
        <v>8.66</v>
      </c>
      <c r="J387" s="78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1"/>
      <c r="Z387" s="22"/>
    </row>
    <row r="388" spans="1:26" customFormat="1" ht="36" hidden="1" x14ac:dyDescent="0.25">
      <c r="A388" s="35" t="s">
        <v>662</v>
      </c>
      <c r="B388" s="36" t="s">
        <v>672</v>
      </c>
      <c r="C388" s="35" t="s">
        <v>12</v>
      </c>
      <c r="D388" s="48">
        <v>2</v>
      </c>
      <c r="E388" s="43">
        <v>1684.3</v>
      </c>
      <c r="F388" s="43">
        <v>3368.6</v>
      </c>
      <c r="G388" s="39">
        <f t="shared" si="14"/>
        <v>14586.038</v>
      </c>
      <c r="H388" s="39">
        <f t="shared" si="15"/>
        <v>29172.076000000001</v>
      </c>
      <c r="I388" s="40">
        <v>8.66</v>
      </c>
      <c r="J388" s="78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1"/>
      <c r="Z388" s="22"/>
    </row>
    <row r="389" spans="1:26" customFormat="1" ht="36" hidden="1" x14ac:dyDescent="0.25">
      <c r="A389" s="35" t="s">
        <v>755</v>
      </c>
      <c r="B389" s="36" t="s">
        <v>1014</v>
      </c>
      <c r="C389" s="35" t="s">
        <v>179</v>
      </c>
      <c r="D389" s="47">
        <v>4.5</v>
      </c>
      <c r="E389" s="38">
        <v>748.39</v>
      </c>
      <c r="F389" s="43">
        <v>3367.76</v>
      </c>
      <c r="G389" s="39">
        <f t="shared" si="14"/>
        <v>6481.0573999999997</v>
      </c>
      <c r="H389" s="39">
        <f t="shared" si="15"/>
        <v>29164.801600000003</v>
      </c>
      <c r="I389" s="40">
        <v>8.66</v>
      </c>
      <c r="J389" s="78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1"/>
      <c r="Z389" s="22"/>
    </row>
    <row r="390" spans="1:26" customFormat="1" ht="36" hidden="1" x14ac:dyDescent="0.25">
      <c r="A390" s="35" t="s">
        <v>377</v>
      </c>
      <c r="B390" s="36" t="s">
        <v>380</v>
      </c>
      <c r="C390" s="35" t="s">
        <v>13</v>
      </c>
      <c r="D390" s="48">
        <v>53</v>
      </c>
      <c r="E390" s="38">
        <v>63.41</v>
      </c>
      <c r="F390" s="43">
        <v>3361</v>
      </c>
      <c r="G390" s="39">
        <f t="shared" si="14"/>
        <v>549.13059999999996</v>
      </c>
      <c r="H390" s="39">
        <f t="shared" si="15"/>
        <v>29106.260000000002</v>
      </c>
      <c r="I390" s="40">
        <v>8.66</v>
      </c>
      <c r="J390" s="78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1"/>
      <c r="Z390" s="22"/>
    </row>
    <row r="391" spans="1:26" customFormat="1" ht="36" hidden="1" x14ac:dyDescent="0.25">
      <c r="A391" s="35" t="s">
        <v>407</v>
      </c>
      <c r="B391" s="36" t="s">
        <v>423</v>
      </c>
      <c r="C391" s="35" t="s">
        <v>179</v>
      </c>
      <c r="D391" s="48">
        <v>1</v>
      </c>
      <c r="E391" s="43">
        <v>3342.34</v>
      </c>
      <c r="F391" s="43">
        <v>3342</v>
      </c>
      <c r="G391" s="39">
        <f t="shared" si="14"/>
        <v>28944.664400000001</v>
      </c>
      <c r="H391" s="39">
        <f t="shared" si="15"/>
        <v>28941.72</v>
      </c>
      <c r="I391" s="40">
        <v>8.66</v>
      </c>
      <c r="J391" s="78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1"/>
      <c r="Z391" s="22"/>
    </row>
    <row r="392" spans="1:26" customFormat="1" ht="36" hidden="1" x14ac:dyDescent="0.25">
      <c r="A392" s="35" t="s">
        <v>698</v>
      </c>
      <c r="B392" s="36" t="s">
        <v>701</v>
      </c>
      <c r="C392" s="35" t="s">
        <v>12</v>
      </c>
      <c r="D392" s="48">
        <v>4</v>
      </c>
      <c r="E392" s="38">
        <v>834.55</v>
      </c>
      <c r="F392" s="43">
        <v>3338.2</v>
      </c>
      <c r="G392" s="39">
        <f t="shared" si="14"/>
        <v>7227.2029999999995</v>
      </c>
      <c r="H392" s="39">
        <f t="shared" si="15"/>
        <v>28908.811999999998</v>
      </c>
      <c r="I392" s="40">
        <v>8.66</v>
      </c>
      <c r="J392" s="78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1"/>
      <c r="Z392" s="22"/>
    </row>
    <row r="393" spans="1:26" customFormat="1" ht="36" hidden="1" x14ac:dyDescent="0.25">
      <c r="A393" s="35" t="s">
        <v>560</v>
      </c>
      <c r="B393" s="36" t="s">
        <v>563</v>
      </c>
      <c r="C393" s="35" t="s">
        <v>12</v>
      </c>
      <c r="D393" s="48">
        <v>2</v>
      </c>
      <c r="E393" s="43">
        <v>1667.2</v>
      </c>
      <c r="F393" s="43">
        <v>3334</v>
      </c>
      <c r="G393" s="39">
        <f t="shared" ref="G393:G456" si="16">E393*I393</f>
        <v>14437.952000000001</v>
      </c>
      <c r="H393" s="39">
        <f t="shared" ref="H393:H456" si="17">F393*I393</f>
        <v>28872.44</v>
      </c>
      <c r="I393" s="40">
        <v>8.66</v>
      </c>
      <c r="J393" s="78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1"/>
      <c r="Z393" s="22"/>
    </row>
    <row r="394" spans="1:26" customFormat="1" ht="36" hidden="1" x14ac:dyDescent="0.25">
      <c r="A394" s="35" t="s">
        <v>1444</v>
      </c>
      <c r="B394" s="36" t="s">
        <v>1453</v>
      </c>
      <c r="C394" s="35" t="s">
        <v>179</v>
      </c>
      <c r="D394" s="47">
        <v>107.1</v>
      </c>
      <c r="E394" s="38">
        <v>31.13</v>
      </c>
      <c r="F394" s="43">
        <v>3334</v>
      </c>
      <c r="G394" s="39">
        <f t="shared" si="16"/>
        <v>269.58580000000001</v>
      </c>
      <c r="H394" s="39">
        <f t="shared" si="17"/>
        <v>28872.44</v>
      </c>
      <c r="I394" s="40">
        <v>8.66</v>
      </c>
      <c r="J394" s="78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1"/>
      <c r="Z394" s="22"/>
    </row>
    <row r="395" spans="1:26" customFormat="1" ht="36" hidden="1" x14ac:dyDescent="0.25">
      <c r="A395" s="35" t="s">
        <v>588</v>
      </c>
      <c r="B395" s="36" t="s">
        <v>589</v>
      </c>
      <c r="C395" s="35" t="s">
        <v>12</v>
      </c>
      <c r="D395" s="48">
        <v>2</v>
      </c>
      <c r="E395" s="43">
        <v>1638.91</v>
      </c>
      <c r="F395" s="43">
        <v>3277.82</v>
      </c>
      <c r="G395" s="39">
        <f t="shared" si="16"/>
        <v>14192.9606</v>
      </c>
      <c r="H395" s="39">
        <f t="shared" si="17"/>
        <v>28385.921200000001</v>
      </c>
      <c r="I395" s="40">
        <v>8.66</v>
      </c>
      <c r="J395" s="78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1"/>
      <c r="Z395" s="22"/>
    </row>
    <row r="396" spans="1:26" customFormat="1" ht="36" hidden="1" x14ac:dyDescent="0.25">
      <c r="A396" s="35" t="s">
        <v>689</v>
      </c>
      <c r="B396" s="36" t="s">
        <v>690</v>
      </c>
      <c r="C396" s="35" t="s">
        <v>12</v>
      </c>
      <c r="D396" s="48">
        <v>2</v>
      </c>
      <c r="E396" s="43">
        <v>1615.69</v>
      </c>
      <c r="F396" s="43">
        <v>3231.38</v>
      </c>
      <c r="G396" s="39">
        <f t="shared" si="16"/>
        <v>13991.875400000001</v>
      </c>
      <c r="H396" s="39">
        <f t="shared" si="17"/>
        <v>27983.750800000002</v>
      </c>
      <c r="I396" s="40">
        <v>8.66</v>
      </c>
      <c r="J396" s="78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1"/>
      <c r="Z396" s="22"/>
    </row>
    <row r="397" spans="1:26" customFormat="1" ht="36" hidden="1" x14ac:dyDescent="0.25">
      <c r="A397" s="35" t="s">
        <v>560</v>
      </c>
      <c r="B397" s="36" t="s">
        <v>577</v>
      </c>
      <c r="C397" s="35" t="s">
        <v>12</v>
      </c>
      <c r="D397" s="48">
        <v>2</v>
      </c>
      <c r="E397" s="43">
        <v>1614.13</v>
      </c>
      <c r="F397" s="43">
        <v>3228</v>
      </c>
      <c r="G397" s="39">
        <f t="shared" si="16"/>
        <v>13978.365800000001</v>
      </c>
      <c r="H397" s="39">
        <f t="shared" si="17"/>
        <v>27954.48</v>
      </c>
      <c r="I397" s="40">
        <v>8.66</v>
      </c>
      <c r="J397" s="78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1"/>
      <c r="Z397" s="22"/>
    </row>
    <row r="398" spans="1:26" customFormat="1" ht="36" hidden="1" x14ac:dyDescent="0.25">
      <c r="A398" s="35" t="s">
        <v>741</v>
      </c>
      <c r="B398" s="36" t="s">
        <v>743</v>
      </c>
      <c r="C398" s="35" t="s">
        <v>12</v>
      </c>
      <c r="D398" s="48">
        <v>1</v>
      </c>
      <c r="E398" s="43">
        <v>3215.94</v>
      </c>
      <c r="F398" s="43">
        <v>3216</v>
      </c>
      <c r="G398" s="39">
        <f t="shared" si="16"/>
        <v>27850.040400000002</v>
      </c>
      <c r="H398" s="39">
        <f t="shared" si="17"/>
        <v>27850.560000000001</v>
      </c>
      <c r="I398" s="40">
        <v>8.66</v>
      </c>
      <c r="J398" s="78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1"/>
      <c r="Z398" s="22"/>
    </row>
    <row r="399" spans="1:26" customFormat="1" ht="36" hidden="1" x14ac:dyDescent="0.25">
      <c r="A399" s="35" t="s">
        <v>605</v>
      </c>
      <c r="B399" s="36" t="s">
        <v>612</v>
      </c>
      <c r="C399" s="35" t="s">
        <v>12</v>
      </c>
      <c r="D399" s="48">
        <v>4</v>
      </c>
      <c r="E399" s="38">
        <v>803.13</v>
      </c>
      <c r="F399" s="43">
        <v>3212.52</v>
      </c>
      <c r="G399" s="39">
        <f t="shared" si="16"/>
        <v>6955.1058000000003</v>
      </c>
      <c r="H399" s="39">
        <f t="shared" si="17"/>
        <v>27820.423200000001</v>
      </c>
      <c r="I399" s="40">
        <v>8.66</v>
      </c>
      <c r="J399" s="78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1"/>
      <c r="Z399" s="22"/>
    </row>
    <row r="400" spans="1:26" customFormat="1" ht="36" hidden="1" x14ac:dyDescent="0.25">
      <c r="A400" s="35" t="s">
        <v>1637</v>
      </c>
      <c r="B400" s="36" t="s">
        <v>1638</v>
      </c>
      <c r="C400" s="35" t="s">
        <v>179</v>
      </c>
      <c r="D400" s="48">
        <v>80</v>
      </c>
      <c r="E400" s="38">
        <v>39.56</v>
      </c>
      <c r="F400" s="43">
        <v>3164.8</v>
      </c>
      <c r="G400" s="39">
        <f t="shared" si="16"/>
        <v>342.58960000000002</v>
      </c>
      <c r="H400" s="39">
        <f t="shared" si="17"/>
        <v>27407.168000000001</v>
      </c>
      <c r="I400" s="40">
        <v>8.66</v>
      </c>
      <c r="J400" s="78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1"/>
      <c r="Z400" s="22"/>
    </row>
    <row r="401" spans="1:26" customFormat="1" ht="36" hidden="1" x14ac:dyDescent="0.25">
      <c r="A401" s="35" t="s">
        <v>662</v>
      </c>
      <c r="B401" s="36" t="s">
        <v>664</v>
      </c>
      <c r="C401" s="35" t="s">
        <v>12</v>
      </c>
      <c r="D401" s="48">
        <v>3</v>
      </c>
      <c r="E401" s="43">
        <v>1040.81</v>
      </c>
      <c r="F401" s="43">
        <v>3122.43</v>
      </c>
      <c r="G401" s="39">
        <f t="shared" si="16"/>
        <v>9013.4146000000001</v>
      </c>
      <c r="H401" s="39">
        <f t="shared" si="17"/>
        <v>27040.2438</v>
      </c>
      <c r="I401" s="40">
        <v>8.66</v>
      </c>
      <c r="J401" s="78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1"/>
      <c r="Z401" s="22"/>
    </row>
    <row r="402" spans="1:26" customFormat="1" ht="36" hidden="1" x14ac:dyDescent="0.25">
      <c r="A402" s="35" t="s">
        <v>755</v>
      </c>
      <c r="B402" s="36" t="s">
        <v>897</v>
      </c>
      <c r="C402" s="35" t="s">
        <v>12</v>
      </c>
      <c r="D402" s="48">
        <v>1</v>
      </c>
      <c r="E402" s="43">
        <v>3119.75</v>
      </c>
      <c r="F402" s="43">
        <v>3119.75</v>
      </c>
      <c r="G402" s="39">
        <f t="shared" si="16"/>
        <v>27017.035</v>
      </c>
      <c r="H402" s="39">
        <f t="shared" si="17"/>
        <v>27017.035</v>
      </c>
      <c r="I402" s="40">
        <v>8.66</v>
      </c>
      <c r="J402" s="78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1"/>
      <c r="Z402" s="22"/>
    </row>
    <row r="403" spans="1:26" customFormat="1" ht="36" hidden="1" x14ac:dyDescent="0.25">
      <c r="A403" s="35" t="s">
        <v>755</v>
      </c>
      <c r="B403" s="36" t="s">
        <v>911</v>
      </c>
      <c r="C403" s="35" t="s">
        <v>12</v>
      </c>
      <c r="D403" s="48">
        <v>1</v>
      </c>
      <c r="E403" s="43">
        <v>3108.76</v>
      </c>
      <c r="F403" s="43">
        <v>3108.76</v>
      </c>
      <c r="G403" s="39">
        <f t="shared" si="16"/>
        <v>26921.861600000004</v>
      </c>
      <c r="H403" s="39">
        <f t="shared" si="17"/>
        <v>26921.861600000004</v>
      </c>
      <c r="I403" s="40">
        <v>8.66</v>
      </c>
      <c r="J403" s="78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1"/>
      <c r="Z403" s="22"/>
    </row>
    <row r="404" spans="1:26" customFormat="1" ht="36" hidden="1" x14ac:dyDescent="0.25">
      <c r="A404" s="35" t="s">
        <v>1157</v>
      </c>
      <c r="B404" s="36" t="s">
        <v>1158</v>
      </c>
      <c r="C404" s="35" t="s">
        <v>12</v>
      </c>
      <c r="D404" s="48">
        <v>1</v>
      </c>
      <c r="E404" s="43">
        <v>3103.51</v>
      </c>
      <c r="F404" s="43">
        <v>3103.51</v>
      </c>
      <c r="G404" s="39">
        <f t="shared" si="16"/>
        <v>26876.396600000004</v>
      </c>
      <c r="H404" s="39">
        <f t="shared" si="17"/>
        <v>26876.396600000004</v>
      </c>
      <c r="I404" s="40">
        <v>8.66</v>
      </c>
      <c r="J404" s="78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1"/>
      <c r="Z404" s="22"/>
    </row>
    <row r="405" spans="1:26" customFormat="1" ht="36" hidden="1" x14ac:dyDescent="0.25">
      <c r="A405" s="35" t="s">
        <v>755</v>
      </c>
      <c r="B405" s="36" t="s">
        <v>975</v>
      </c>
      <c r="C405" s="35" t="s">
        <v>179</v>
      </c>
      <c r="D405" s="48">
        <v>35</v>
      </c>
      <c r="E405" s="38">
        <v>88.44</v>
      </c>
      <c r="F405" s="43">
        <v>3095.4</v>
      </c>
      <c r="G405" s="39">
        <f t="shared" si="16"/>
        <v>765.8904</v>
      </c>
      <c r="H405" s="39">
        <f t="shared" si="17"/>
        <v>26806.164000000001</v>
      </c>
      <c r="I405" s="40">
        <v>8.66</v>
      </c>
      <c r="J405" s="78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1"/>
      <c r="Z405" s="22"/>
    </row>
    <row r="406" spans="1:26" customFormat="1" ht="36" hidden="1" x14ac:dyDescent="0.25">
      <c r="A406" s="35" t="s">
        <v>1352</v>
      </c>
      <c r="B406" s="36" t="s">
        <v>1353</v>
      </c>
      <c r="C406" s="35" t="s">
        <v>12</v>
      </c>
      <c r="D406" s="48">
        <v>4</v>
      </c>
      <c r="E406" s="38">
        <v>754.99</v>
      </c>
      <c r="F406" s="43">
        <v>3019.96</v>
      </c>
      <c r="G406" s="39">
        <f t="shared" si="16"/>
        <v>6538.2134000000005</v>
      </c>
      <c r="H406" s="39">
        <f t="shared" si="17"/>
        <v>26152.853600000002</v>
      </c>
      <c r="I406" s="40">
        <v>8.66</v>
      </c>
      <c r="J406" s="78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1"/>
      <c r="Z406" s="22"/>
    </row>
    <row r="407" spans="1:26" customFormat="1" ht="36" hidden="1" x14ac:dyDescent="0.25">
      <c r="A407" s="35" t="s">
        <v>1062</v>
      </c>
      <c r="B407" s="36" t="s">
        <v>1073</v>
      </c>
      <c r="C407" s="35" t="s">
        <v>12</v>
      </c>
      <c r="D407" s="48">
        <v>2</v>
      </c>
      <c r="E407" s="43">
        <v>1494.72</v>
      </c>
      <c r="F407" s="43">
        <v>2989.44</v>
      </c>
      <c r="G407" s="39">
        <f t="shared" si="16"/>
        <v>12944.2752</v>
      </c>
      <c r="H407" s="39">
        <f t="shared" si="17"/>
        <v>25888.5504</v>
      </c>
      <c r="I407" s="40">
        <v>8.66</v>
      </c>
      <c r="J407" s="78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1"/>
      <c r="Z407" s="22"/>
    </row>
    <row r="408" spans="1:26" customFormat="1" ht="36" hidden="1" x14ac:dyDescent="0.25">
      <c r="A408" s="35" t="s">
        <v>1426</v>
      </c>
      <c r="B408" s="36" t="s">
        <v>1422</v>
      </c>
      <c r="C408" s="35" t="s">
        <v>179</v>
      </c>
      <c r="D408" s="41">
        <v>1932.92</v>
      </c>
      <c r="E408" s="38">
        <v>1.54</v>
      </c>
      <c r="F408" s="43">
        <v>2976.7</v>
      </c>
      <c r="G408" s="39">
        <f t="shared" si="16"/>
        <v>13.336400000000001</v>
      </c>
      <c r="H408" s="39">
        <f t="shared" si="17"/>
        <v>25778.221999999998</v>
      </c>
      <c r="I408" s="40">
        <v>8.66</v>
      </c>
      <c r="J408" s="78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1"/>
      <c r="Z408" s="22"/>
    </row>
    <row r="409" spans="1:26" customFormat="1" ht="36" hidden="1" x14ac:dyDescent="0.25">
      <c r="A409" s="35" t="s">
        <v>1033</v>
      </c>
      <c r="B409" s="36" t="s">
        <v>1034</v>
      </c>
      <c r="C409" s="35" t="s">
        <v>12</v>
      </c>
      <c r="D409" s="48">
        <v>2</v>
      </c>
      <c r="E409" s="43">
        <v>1486.96</v>
      </c>
      <c r="F409" s="43">
        <v>2973.92</v>
      </c>
      <c r="G409" s="39">
        <f t="shared" si="16"/>
        <v>12877.0736</v>
      </c>
      <c r="H409" s="39">
        <f t="shared" si="17"/>
        <v>25754.147199999999</v>
      </c>
      <c r="I409" s="40">
        <v>8.66</v>
      </c>
      <c r="J409" s="78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1"/>
      <c r="Z409" s="22"/>
    </row>
    <row r="410" spans="1:26" customFormat="1" ht="36" hidden="1" x14ac:dyDescent="0.25">
      <c r="A410" s="35" t="s">
        <v>755</v>
      </c>
      <c r="B410" s="36" t="s">
        <v>758</v>
      </c>
      <c r="C410" s="35" t="s">
        <v>12</v>
      </c>
      <c r="D410" s="48">
        <v>2</v>
      </c>
      <c r="E410" s="43">
        <v>1486.38</v>
      </c>
      <c r="F410" s="43">
        <v>2972.76</v>
      </c>
      <c r="G410" s="39">
        <f t="shared" si="16"/>
        <v>12872.050800000001</v>
      </c>
      <c r="H410" s="39">
        <f t="shared" si="17"/>
        <v>25744.101600000002</v>
      </c>
      <c r="I410" s="40">
        <v>8.66</v>
      </c>
      <c r="J410" s="78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1"/>
      <c r="Z410" s="22"/>
    </row>
    <row r="411" spans="1:26" customFormat="1" ht="36" hidden="1" x14ac:dyDescent="0.25">
      <c r="A411" s="35" t="s">
        <v>526</v>
      </c>
      <c r="B411" s="36" t="s">
        <v>527</v>
      </c>
      <c r="C411" s="35" t="s">
        <v>13</v>
      </c>
      <c r="D411" s="47">
        <v>42.5</v>
      </c>
      <c r="E411" s="38">
        <v>69.88</v>
      </c>
      <c r="F411" s="43">
        <v>2970</v>
      </c>
      <c r="G411" s="39">
        <f t="shared" si="16"/>
        <v>605.16079999999999</v>
      </c>
      <c r="H411" s="39">
        <f t="shared" si="17"/>
        <v>25720.2</v>
      </c>
      <c r="I411" s="40">
        <v>8.66</v>
      </c>
      <c r="J411" s="78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1"/>
      <c r="Z411" s="22"/>
    </row>
    <row r="412" spans="1:26" customFormat="1" ht="36" hidden="1" x14ac:dyDescent="0.25">
      <c r="A412" s="35" t="s">
        <v>1444</v>
      </c>
      <c r="B412" s="36" t="s">
        <v>1451</v>
      </c>
      <c r="C412" s="35" t="s">
        <v>179</v>
      </c>
      <c r="D412" s="47">
        <v>20.399999999999999</v>
      </c>
      <c r="E412" s="38">
        <v>144.55000000000001</v>
      </c>
      <c r="F412" s="43">
        <v>2949</v>
      </c>
      <c r="G412" s="39">
        <f t="shared" si="16"/>
        <v>1251.8030000000001</v>
      </c>
      <c r="H412" s="39">
        <f t="shared" si="17"/>
        <v>25538.34</v>
      </c>
      <c r="I412" s="40">
        <v>8.66</v>
      </c>
      <c r="J412" s="78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1"/>
      <c r="Z412" s="22"/>
    </row>
    <row r="413" spans="1:26" customFormat="1" ht="36" hidden="1" x14ac:dyDescent="0.25">
      <c r="A413" s="35" t="s">
        <v>1281</v>
      </c>
      <c r="B413" s="36" t="s">
        <v>1286</v>
      </c>
      <c r="C413" s="35" t="s">
        <v>12</v>
      </c>
      <c r="D413" s="48">
        <v>2</v>
      </c>
      <c r="E413" s="43">
        <v>1465.71</v>
      </c>
      <c r="F413" s="43">
        <v>2931.42</v>
      </c>
      <c r="G413" s="39">
        <f t="shared" si="16"/>
        <v>12693.0486</v>
      </c>
      <c r="H413" s="39">
        <f t="shared" si="17"/>
        <v>25386.0972</v>
      </c>
      <c r="I413" s="40">
        <v>8.66</v>
      </c>
      <c r="J413" s="78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1"/>
      <c r="Z413" s="22"/>
    </row>
    <row r="414" spans="1:26" customFormat="1" ht="36" hidden="1" x14ac:dyDescent="0.25">
      <c r="A414" s="35" t="s">
        <v>363</v>
      </c>
      <c r="B414" s="36" t="s">
        <v>364</v>
      </c>
      <c r="C414" s="35" t="s">
        <v>179</v>
      </c>
      <c r="D414" s="47">
        <v>31.4</v>
      </c>
      <c r="E414" s="38">
        <v>92.67</v>
      </c>
      <c r="F414" s="43">
        <v>2910</v>
      </c>
      <c r="G414" s="39">
        <f t="shared" si="16"/>
        <v>802.5222</v>
      </c>
      <c r="H414" s="39">
        <f t="shared" si="17"/>
        <v>25200.600000000002</v>
      </c>
      <c r="I414" s="40">
        <v>8.66</v>
      </c>
      <c r="J414" s="78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1"/>
      <c r="Z414" s="22"/>
    </row>
    <row r="415" spans="1:26" customFormat="1" ht="36" hidden="1" x14ac:dyDescent="0.25">
      <c r="A415" s="35" t="s">
        <v>755</v>
      </c>
      <c r="B415" s="36" t="s">
        <v>914</v>
      </c>
      <c r="C415" s="35" t="s">
        <v>12</v>
      </c>
      <c r="D415" s="48">
        <v>6</v>
      </c>
      <c r="E415" s="38">
        <v>481.41</v>
      </c>
      <c r="F415" s="43">
        <v>2888.46</v>
      </c>
      <c r="G415" s="39">
        <f t="shared" si="16"/>
        <v>4169.0106000000005</v>
      </c>
      <c r="H415" s="39">
        <f t="shared" si="17"/>
        <v>25014.063600000001</v>
      </c>
      <c r="I415" s="40">
        <v>8.66</v>
      </c>
      <c r="J415" s="78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1"/>
      <c r="Z415" s="22"/>
    </row>
    <row r="416" spans="1:26" customFormat="1" ht="36" hidden="1" x14ac:dyDescent="0.25">
      <c r="A416" s="35" t="s">
        <v>1444</v>
      </c>
      <c r="B416" s="36" t="s">
        <v>1446</v>
      </c>
      <c r="C416" s="35" t="s">
        <v>179</v>
      </c>
      <c r="D416" s="47">
        <v>61.2</v>
      </c>
      <c r="E416" s="38">
        <v>46.86</v>
      </c>
      <c r="F416" s="43">
        <v>2868</v>
      </c>
      <c r="G416" s="39">
        <f t="shared" si="16"/>
        <v>405.80759999999998</v>
      </c>
      <c r="H416" s="39">
        <f t="shared" si="17"/>
        <v>24836.880000000001</v>
      </c>
      <c r="I416" s="40">
        <v>8.66</v>
      </c>
      <c r="J416" s="78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1"/>
      <c r="Z416" s="22"/>
    </row>
    <row r="417" spans="1:26" customFormat="1" ht="36" hidden="1" x14ac:dyDescent="0.25">
      <c r="A417" s="35" t="s">
        <v>605</v>
      </c>
      <c r="B417" s="36" t="s">
        <v>614</v>
      </c>
      <c r="C417" s="35" t="s">
        <v>12</v>
      </c>
      <c r="D417" s="48">
        <v>22</v>
      </c>
      <c r="E417" s="38">
        <v>129.44</v>
      </c>
      <c r="F417" s="43">
        <v>2847.68</v>
      </c>
      <c r="G417" s="39">
        <f t="shared" si="16"/>
        <v>1120.9503999999999</v>
      </c>
      <c r="H417" s="39">
        <f t="shared" si="17"/>
        <v>24660.908799999997</v>
      </c>
      <c r="I417" s="40">
        <v>8.66</v>
      </c>
      <c r="J417" s="78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1"/>
      <c r="Z417" s="22"/>
    </row>
    <row r="418" spans="1:26" customFormat="1" ht="36" hidden="1" x14ac:dyDescent="0.25">
      <c r="A418" s="35" t="s">
        <v>662</v>
      </c>
      <c r="B418" s="36" t="s">
        <v>671</v>
      </c>
      <c r="C418" s="35" t="s">
        <v>12</v>
      </c>
      <c r="D418" s="48">
        <v>2</v>
      </c>
      <c r="E418" s="43">
        <v>1409.08</v>
      </c>
      <c r="F418" s="43">
        <v>2818.16</v>
      </c>
      <c r="G418" s="39">
        <f t="shared" si="16"/>
        <v>12202.632799999999</v>
      </c>
      <c r="H418" s="39">
        <f t="shared" si="17"/>
        <v>24405.265599999999</v>
      </c>
      <c r="I418" s="40">
        <v>8.66</v>
      </c>
      <c r="J418" s="78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1"/>
      <c r="Z418" s="22"/>
    </row>
    <row r="419" spans="1:26" customFormat="1" ht="15" hidden="1" x14ac:dyDescent="0.25">
      <c r="A419" s="35" t="s">
        <v>320</v>
      </c>
      <c r="B419" s="36" t="s">
        <v>321</v>
      </c>
      <c r="C419" s="35" t="s">
        <v>19</v>
      </c>
      <c r="D419" s="47">
        <v>55.8</v>
      </c>
      <c r="E419" s="38">
        <v>50.47</v>
      </c>
      <c r="F419" s="43">
        <v>2816.14</v>
      </c>
      <c r="G419" s="39">
        <f t="shared" si="16"/>
        <v>437.0702</v>
      </c>
      <c r="H419" s="39">
        <f t="shared" si="17"/>
        <v>24387.772399999998</v>
      </c>
      <c r="I419" s="40">
        <v>8.66</v>
      </c>
      <c r="J419" s="78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1"/>
      <c r="Z419" s="22"/>
    </row>
    <row r="420" spans="1:26" customFormat="1" ht="15" hidden="1" x14ac:dyDescent="0.25">
      <c r="A420" s="35" t="s">
        <v>110</v>
      </c>
      <c r="B420" s="36" t="s">
        <v>111</v>
      </c>
      <c r="C420" s="35" t="s">
        <v>22</v>
      </c>
      <c r="D420" s="46">
        <v>0.31341999999999998</v>
      </c>
      <c r="E420" s="43">
        <v>8970.59</v>
      </c>
      <c r="F420" s="43">
        <v>2811.57</v>
      </c>
      <c r="G420" s="39">
        <f t="shared" si="16"/>
        <v>77685.309399999998</v>
      </c>
      <c r="H420" s="39">
        <f t="shared" si="17"/>
        <v>24348.196200000002</v>
      </c>
      <c r="I420" s="40">
        <v>8.66</v>
      </c>
      <c r="J420" s="78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1"/>
      <c r="Z420" s="22"/>
    </row>
    <row r="421" spans="1:26" customFormat="1" ht="36" hidden="1" x14ac:dyDescent="0.25">
      <c r="A421" s="35" t="s">
        <v>755</v>
      </c>
      <c r="B421" s="36" t="s">
        <v>907</v>
      </c>
      <c r="C421" s="35" t="s">
        <v>12</v>
      </c>
      <c r="D421" s="48">
        <v>1</v>
      </c>
      <c r="E421" s="43">
        <v>2808.06</v>
      </c>
      <c r="F421" s="43">
        <v>2808.06</v>
      </c>
      <c r="G421" s="39">
        <f t="shared" si="16"/>
        <v>24317.799599999998</v>
      </c>
      <c r="H421" s="39">
        <f t="shared" si="17"/>
        <v>24317.799599999998</v>
      </c>
      <c r="I421" s="40">
        <v>8.66</v>
      </c>
      <c r="J421" s="78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1"/>
      <c r="Z421" s="22"/>
    </row>
    <row r="422" spans="1:26" customFormat="1" ht="36" hidden="1" x14ac:dyDescent="0.25">
      <c r="A422" s="35" t="s">
        <v>707</v>
      </c>
      <c r="B422" s="36" t="s">
        <v>709</v>
      </c>
      <c r="C422" s="35" t="s">
        <v>179</v>
      </c>
      <c r="D422" s="48">
        <v>15</v>
      </c>
      <c r="E422" s="38">
        <v>186.49</v>
      </c>
      <c r="F422" s="43">
        <v>2797.35</v>
      </c>
      <c r="G422" s="39">
        <f t="shared" si="16"/>
        <v>1615.0034000000001</v>
      </c>
      <c r="H422" s="39">
        <f t="shared" si="17"/>
        <v>24225.050999999999</v>
      </c>
      <c r="I422" s="40">
        <v>8.66</v>
      </c>
      <c r="J422" s="78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1"/>
      <c r="Z422" s="22"/>
    </row>
    <row r="423" spans="1:26" customFormat="1" ht="36" hidden="1" x14ac:dyDescent="0.25">
      <c r="A423" s="35" t="s">
        <v>407</v>
      </c>
      <c r="B423" s="36" t="s">
        <v>418</v>
      </c>
      <c r="C423" s="35" t="s">
        <v>12</v>
      </c>
      <c r="D423" s="48">
        <v>1</v>
      </c>
      <c r="E423" s="43">
        <v>2786.49</v>
      </c>
      <c r="F423" s="43">
        <v>2786</v>
      </c>
      <c r="G423" s="39">
        <f t="shared" si="16"/>
        <v>24131.003399999998</v>
      </c>
      <c r="H423" s="39">
        <f t="shared" si="17"/>
        <v>24126.760000000002</v>
      </c>
      <c r="I423" s="40">
        <v>8.66</v>
      </c>
      <c r="J423" s="78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1"/>
      <c r="Z423" s="22"/>
    </row>
    <row r="424" spans="1:26" customFormat="1" ht="24" hidden="1" x14ac:dyDescent="0.25">
      <c r="A424" s="35" t="s">
        <v>259</v>
      </c>
      <c r="B424" s="36" t="s">
        <v>260</v>
      </c>
      <c r="C424" s="35" t="s">
        <v>174</v>
      </c>
      <c r="D424" s="48">
        <v>84</v>
      </c>
      <c r="E424" s="38">
        <v>32.659999999999997</v>
      </c>
      <c r="F424" s="43">
        <v>2743.44</v>
      </c>
      <c r="G424" s="39">
        <f t="shared" si="16"/>
        <v>282.8356</v>
      </c>
      <c r="H424" s="39">
        <f t="shared" si="17"/>
        <v>23758.190399999999</v>
      </c>
      <c r="I424" s="40">
        <v>8.66</v>
      </c>
      <c r="J424" s="78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1"/>
      <c r="Z424" s="22"/>
    </row>
    <row r="425" spans="1:26" customFormat="1" ht="36" hidden="1" x14ac:dyDescent="0.25">
      <c r="A425" s="35" t="s">
        <v>540</v>
      </c>
      <c r="B425" s="36" t="s">
        <v>542</v>
      </c>
      <c r="C425" s="35" t="s">
        <v>19</v>
      </c>
      <c r="D425" s="47">
        <v>306.2</v>
      </c>
      <c r="E425" s="38">
        <v>8.83</v>
      </c>
      <c r="F425" s="43">
        <v>2703.76</v>
      </c>
      <c r="G425" s="39">
        <f t="shared" si="16"/>
        <v>76.467799999999997</v>
      </c>
      <c r="H425" s="39">
        <f t="shared" si="17"/>
        <v>23414.561600000001</v>
      </c>
      <c r="I425" s="40">
        <v>8.66</v>
      </c>
      <c r="J425" s="78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1"/>
      <c r="Z425" s="22"/>
    </row>
    <row r="426" spans="1:26" customFormat="1" ht="36" hidden="1" x14ac:dyDescent="0.25">
      <c r="A426" s="35" t="s">
        <v>755</v>
      </c>
      <c r="B426" s="36" t="s">
        <v>915</v>
      </c>
      <c r="C426" s="35" t="s">
        <v>12</v>
      </c>
      <c r="D426" s="48">
        <v>2</v>
      </c>
      <c r="E426" s="43">
        <v>1334.08</v>
      </c>
      <c r="F426" s="43">
        <v>2668.16</v>
      </c>
      <c r="G426" s="39">
        <f t="shared" si="16"/>
        <v>11553.132799999999</v>
      </c>
      <c r="H426" s="39">
        <f t="shared" si="17"/>
        <v>23106.265599999999</v>
      </c>
      <c r="I426" s="40">
        <v>8.66</v>
      </c>
      <c r="J426" s="78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1"/>
      <c r="Z426" s="22"/>
    </row>
    <row r="427" spans="1:26" customFormat="1" ht="36" hidden="1" x14ac:dyDescent="0.25">
      <c r="A427" s="35" t="s">
        <v>560</v>
      </c>
      <c r="B427" s="36" t="s">
        <v>564</v>
      </c>
      <c r="C427" s="35" t="s">
        <v>12</v>
      </c>
      <c r="D427" s="48">
        <v>2</v>
      </c>
      <c r="E427" s="43">
        <v>1331.54</v>
      </c>
      <c r="F427" s="43">
        <v>2663</v>
      </c>
      <c r="G427" s="39">
        <f t="shared" si="16"/>
        <v>11531.136399999999</v>
      </c>
      <c r="H427" s="39">
        <f t="shared" si="17"/>
        <v>23061.58</v>
      </c>
      <c r="I427" s="40">
        <v>8.66</v>
      </c>
      <c r="J427" s="78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1"/>
      <c r="Z427" s="22"/>
    </row>
    <row r="428" spans="1:26" customFormat="1" ht="36" hidden="1" x14ac:dyDescent="0.25">
      <c r="A428" s="35" t="s">
        <v>586</v>
      </c>
      <c r="B428" s="36" t="s">
        <v>587</v>
      </c>
      <c r="C428" s="35" t="s">
        <v>12</v>
      </c>
      <c r="D428" s="48">
        <v>2</v>
      </c>
      <c r="E428" s="43">
        <v>1309.48</v>
      </c>
      <c r="F428" s="43">
        <v>2619</v>
      </c>
      <c r="G428" s="39">
        <f t="shared" si="16"/>
        <v>11340.096800000001</v>
      </c>
      <c r="H428" s="39">
        <f t="shared" si="17"/>
        <v>22680.54</v>
      </c>
      <c r="I428" s="40">
        <v>8.66</v>
      </c>
      <c r="J428" s="78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1"/>
      <c r="Z428" s="22"/>
    </row>
    <row r="429" spans="1:26" customFormat="1" ht="36" hidden="1" x14ac:dyDescent="0.25">
      <c r="A429" s="35" t="s">
        <v>1483</v>
      </c>
      <c r="B429" s="36" t="s">
        <v>1484</v>
      </c>
      <c r="C429" s="35" t="s">
        <v>179</v>
      </c>
      <c r="D429" s="48">
        <v>60</v>
      </c>
      <c r="E429" s="38">
        <v>43.29</v>
      </c>
      <c r="F429" s="43">
        <v>2597.4</v>
      </c>
      <c r="G429" s="39">
        <f t="shared" si="16"/>
        <v>374.89139999999998</v>
      </c>
      <c r="H429" s="39">
        <f t="shared" si="17"/>
        <v>22493.484</v>
      </c>
      <c r="I429" s="40">
        <v>8.66</v>
      </c>
      <c r="J429" s="78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1"/>
      <c r="Z429" s="22"/>
    </row>
    <row r="430" spans="1:26" customFormat="1" ht="36" hidden="1" x14ac:dyDescent="0.25">
      <c r="A430" s="35" t="s">
        <v>1157</v>
      </c>
      <c r="B430" s="36" t="s">
        <v>1160</v>
      </c>
      <c r="C430" s="35" t="s">
        <v>12</v>
      </c>
      <c r="D430" s="48">
        <v>1</v>
      </c>
      <c r="E430" s="43">
        <v>2570.5500000000002</v>
      </c>
      <c r="F430" s="43">
        <v>2570.5500000000002</v>
      </c>
      <c r="G430" s="39">
        <f t="shared" si="16"/>
        <v>22260.963000000003</v>
      </c>
      <c r="H430" s="39">
        <f t="shared" si="17"/>
        <v>22260.963000000003</v>
      </c>
      <c r="I430" s="40">
        <v>8.66</v>
      </c>
      <c r="J430" s="78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1"/>
      <c r="Z430" s="22"/>
    </row>
    <row r="431" spans="1:26" customFormat="1" ht="36" hidden="1" x14ac:dyDescent="0.25">
      <c r="A431" s="35" t="s">
        <v>1085</v>
      </c>
      <c r="B431" s="36" t="s">
        <v>1001</v>
      </c>
      <c r="C431" s="35" t="s">
        <v>179</v>
      </c>
      <c r="D431" s="48">
        <v>1</v>
      </c>
      <c r="E431" s="43">
        <v>2559.5100000000002</v>
      </c>
      <c r="F431" s="43">
        <v>2560</v>
      </c>
      <c r="G431" s="39">
        <f t="shared" si="16"/>
        <v>22165.356600000003</v>
      </c>
      <c r="H431" s="39">
        <f t="shared" si="17"/>
        <v>22169.599999999999</v>
      </c>
      <c r="I431" s="40">
        <v>8.66</v>
      </c>
      <c r="J431" s="78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1"/>
      <c r="Z431" s="22"/>
    </row>
    <row r="432" spans="1:26" customFormat="1" ht="36" hidden="1" x14ac:dyDescent="0.25">
      <c r="A432" s="35" t="s">
        <v>365</v>
      </c>
      <c r="B432" s="36" t="s">
        <v>366</v>
      </c>
      <c r="C432" s="35" t="s">
        <v>179</v>
      </c>
      <c r="D432" s="48">
        <v>36</v>
      </c>
      <c r="E432" s="38">
        <v>70.319999999999993</v>
      </c>
      <c r="F432" s="43">
        <v>2532</v>
      </c>
      <c r="G432" s="39">
        <f t="shared" si="16"/>
        <v>608.97119999999995</v>
      </c>
      <c r="H432" s="39">
        <f t="shared" si="17"/>
        <v>21927.119999999999</v>
      </c>
      <c r="I432" s="40">
        <v>8.66</v>
      </c>
      <c r="J432" s="78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1"/>
      <c r="Z432" s="22"/>
    </row>
    <row r="433" spans="1:26" customFormat="1" ht="36" hidden="1" x14ac:dyDescent="0.25">
      <c r="A433" s="35" t="s">
        <v>1062</v>
      </c>
      <c r="B433" s="36" t="s">
        <v>1074</v>
      </c>
      <c r="C433" s="35" t="s">
        <v>12</v>
      </c>
      <c r="D433" s="48">
        <v>2</v>
      </c>
      <c r="E433" s="43">
        <v>1262.52</v>
      </c>
      <c r="F433" s="43">
        <v>2525.04</v>
      </c>
      <c r="G433" s="39">
        <f t="shared" si="16"/>
        <v>10933.423199999999</v>
      </c>
      <c r="H433" s="39">
        <f t="shared" si="17"/>
        <v>21866.846399999999</v>
      </c>
      <c r="I433" s="40">
        <v>8.66</v>
      </c>
      <c r="J433" s="78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1"/>
      <c r="Z433" s="22"/>
    </row>
    <row r="434" spans="1:26" customFormat="1" ht="36" hidden="1" x14ac:dyDescent="0.25">
      <c r="A434" s="35" t="s">
        <v>741</v>
      </c>
      <c r="B434" s="36" t="s">
        <v>748</v>
      </c>
      <c r="C434" s="35" t="s">
        <v>12</v>
      </c>
      <c r="D434" s="48">
        <v>1</v>
      </c>
      <c r="E434" s="43">
        <v>2513.83</v>
      </c>
      <c r="F434" s="43">
        <v>2514</v>
      </c>
      <c r="G434" s="39">
        <f t="shared" si="16"/>
        <v>21769.767800000001</v>
      </c>
      <c r="H434" s="39">
        <f t="shared" si="17"/>
        <v>21771.24</v>
      </c>
      <c r="I434" s="40">
        <v>8.66</v>
      </c>
      <c r="J434" s="78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1"/>
      <c r="Z434" s="22"/>
    </row>
    <row r="435" spans="1:26" customFormat="1" ht="36" hidden="1" x14ac:dyDescent="0.25">
      <c r="A435" s="35" t="s">
        <v>1164</v>
      </c>
      <c r="B435" s="36" t="s">
        <v>1179</v>
      </c>
      <c r="C435" s="35" t="s">
        <v>12</v>
      </c>
      <c r="D435" s="48">
        <v>89</v>
      </c>
      <c r="E435" s="38">
        <v>28.07</v>
      </c>
      <c r="F435" s="43">
        <v>2498.23</v>
      </c>
      <c r="G435" s="39">
        <f t="shared" si="16"/>
        <v>243.08620000000002</v>
      </c>
      <c r="H435" s="39">
        <f t="shared" si="17"/>
        <v>21634.6718</v>
      </c>
      <c r="I435" s="40">
        <v>8.66</v>
      </c>
      <c r="J435" s="78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1"/>
      <c r="Z435" s="22"/>
    </row>
    <row r="436" spans="1:26" customFormat="1" ht="36" hidden="1" x14ac:dyDescent="0.25">
      <c r="A436" s="35" t="s">
        <v>558</v>
      </c>
      <c r="B436" s="36" t="s">
        <v>557</v>
      </c>
      <c r="C436" s="35" t="s">
        <v>19</v>
      </c>
      <c r="D436" s="47">
        <v>25.5</v>
      </c>
      <c r="E436" s="49"/>
      <c r="F436" s="43">
        <v>2482.66</v>
      </c>
      <c r="G436" s="39">
        <f t="shared" si="16"/>
        <v>0</v>
      </c>
      <c r="H436" s="39">
        <f t="shared" si="17"/>
        <v>21499.835599999999</v>
      </c>
      <c r="I436" s="40">
        <v>8.66</v>
      </c>
      <c r="J436" s="78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1"/>
      <c r="Z436" s="22"/>
    </row>
    <row r="437" spans="1:26" customFormat="1" ht="36" hidden="1" x14ac:dyDescent="0.25">
      <c r="A437" s="35" t="s">
        <v>755</v>
      </c>
      <c r="B437" s="36" t="s">
        <v>904</v>
      </c>
      <c r="C437" s="35" t="s">
        <v>12</v>
      </c>
      <c r="D437" s="48">
        <v>1</v>
      </c>
      <c r="E437" s="43">
        <v>2471.0100000000002</v>
      </c>
      <c r="F437" s="43">
        <v>2471.0100000000002</v>
      </c>
      <c r="G437" s="39">
        <f t="shared" si="16"/>
        <v>21398.946600000003</v>
      </c>
      <c r="H437" s="39">
        <f t="shared" si="17"/>
        <v>21398.946600000003</v>
      </c>
      <c r="I437" s="40">
        <v>8.66</v>
      </c>
      <c r="J437" s="78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1"/>
      <c r="Z437" s="22"/>
    </row>
    <row r="438" spans="1:26" customFormat="1" ht="36" hidden="1" x14ac:dyDescent="0.25">
      <c r="A438" s="35" t="s">
        <v>560</v>
      </c>
      <c r="B438" s="36" t="s">
        <v>571</v>
      </c>
      <c r="C438" s="35" t="s">
        <v>12</v>
      </c>
      <c r="D438" s="48">
        <v>3</v>
      </c>
      <c r="E438" s="38">
        <v>823.35</v>
      </c>
      <c r="F438" s="43">
        <v>2470</v>
      </c>
      <c r="G438" s="39">
        <f t="shared" si="16"/>
        <v>7130.2110000000002</v>
      </c>
      <c r="H438" s="39">
        <f t="shared" si="17"/>
        <v>21390.2</v>
      </c>
      <c r="I438" s="40">
        <v>8.66</v>
      </c>
      <c r="J438" s="78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1"/>
      <c r="Z438" s="22"/>
    </row>
    <row r="439" spans="1:26" customFormat="1" ht="36" hidden="1" x14ac:dyDescent="0.25">
      <c r="A439" s="35" t="s">
        <v>755</v>
      </c>
      <c r="B439" s="36" t="s">
        <v>1022</v>
      </c>
      <c r="C439" s="35" t="s">
        <v>179</v>
      </c>
      <c r="D439" s="47">
        <v>0.5</v>
      </c>
      <c r="E439" s="43">
        <v>4920.18</v>
      </c>
      <c r="F439" s="43">
        <v>2460.09</v>
      </c>
      <c r="G439" s="39">
        <f t="shared" si="16"/>
        <v>42608.758800000003</v>
      </c>
      <c r="H439" s="39">
        <f t="shared" si="17"/>
        <v>21304.379400000002</v>
      </c>
      <c r="I439" s="40">
        <v>8.66</v>
      </c>
      <c r="J439" s="78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1"/>
      <c r="Z439" s="22"/>
    </row>
    <row r="440" spans="1:26" customFormat="1" ht="36" hidden="1" x14ac:dyDescent="0.25">
      <c r="A440" s="35" t="s">
        <v>649</v>
      </c>
      <c r="B440" s="36" t="s">
        <v>652</v>
      </c>
      <c r="C440" s="35" t="s">
        <v>12</v>
      </c>
      <c r="D440" s="48">
        <v>2</v>
      </c>
      <c r="E440" s="43">
        <v>1221.0899999999999</v>
      </c>
      <c r="F440" s="43">
        <v>2442.1799999999998</v>
      </c>
      <c r="G440" s="39">
        <f t="shared" si="16"/>
        <v>10574.6394</v>
      </c>
      <c r="H440" s="39">
        <f t="shared" si="17"/>
        <v>21149.2788</v>
      </c>
      <c r="I440" s="40">
        <v>8.66</v>
      </c>
      <c r="J440" s="78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1"/>
      <c r="Z440" s="22"/>
    </row>
    <row r="441" spans="1:26" customFormat="1" ht="36" hidden="1" x14ac:dyDescent="0.25">
      <c r="A441" s="35" t="s">
        <v>350</v>
      </c>
      <c r="B441" s="36" t="s">
        <v>352</v>
      </c>
      <c r="C441" s="35" t="s">
        <v>12</v>
      </c>
      <c r="D441" s="48">
        <v>12</v>
      </c>
      <c r="E441" s="49"/>
      <c r="F441" s="43">
        <v>2440.6999999999998</v>
      </c>
      <c r="G441" s="39">
        <f t="shared" si="16"/>
        <v>0</v>
      </c>
      <c r="H441" s="39">
        <f t="shared" si="17"/>
        <v>21136.462</v>
      </c>
      <c r="I441" s="40">
        <v>8.66</v>
      </c>
      <c r="J441" s="78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1"/>
      <c r="Z441" s="22"/>
    </row>
    <row r="442" spans="1:26" customFormat="1" ht="36" hidden="1" x14ac:dyDescent="0.25">
      <c r="A442" s="35" t="s">
        <v>1485</v>
      </c>
      <c r="B442" s="36" t="s">
        <v>1487</v>
      </c>
      <c r="C442" s="35" t="s">
        <v>179</v>
      </c>
      <c r="D442" s="48">
        <v>90</v>
      </c>
      <c r="E442" s="38">
        <v>27.04</v>
      </c>
      <c r="F442" s="43">
        <v>2433.6</v>
      </c>
      <c r="G442" s="39">
        <f t="shared" si="16"/>
        <v>234.16640000000001</v>
      </c>
      <c r="H442" s="39">
        <f t="shared" si="17"/>
        <v>21074.975999999999</v>
      </c>
      <c r="I442" s="40">
        <v>8.66</v>
      </c>
      <c r="J442" s="78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1"/>
      <c r="Z442" s="22"/>
    </row>
    <row r="443" spans="1:26" customFormat="1" ht="36" hidden="1" x14ac:dyDescent="0.25">
      <c r="A443" s="35" t="s">
        <v>526</v>
      </c>
      <c r="B443" s="36" t="s">
        <v>533</v>
      </c>
      <c r="C443" s="35" t="s">
        <v>12</v>
      </c>
      <c r="D443" s="48">
        <v>42</v>
      </c>
      <c r="E443" s="49"/>
      <c r="F443" s="43">
        <v>2424.0100000000002</v>
      </c>
      <c r="G443" s="39">
        <f t="shared" si="16"/>
        <v>0</v>
      </c>
      <c r="H443" s="39">
        <f t="shared" si="17"/>
        <v>20991.926600000003</v>
      </c>
      <c r="I443" s="40">
        <v>8.66</v>
      </c>
      <c r="J443" s="78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1"/>
      <c r="Z443" s="22"/>
    </row>
    <row r="444" spans="1:26" customFormat="1" ht="36" hidden="1" x14ac:dyDescent="0.25">
      <c r="A444" s="35" t="s">
        <v>1489</v>
      </c>
      <c r="B444" s="36" t="s">
        <v>1490</v>
      </c>
      <c r="C444" s="35" t="s">
        <v>179</v>
      </c>
      <c r="D444" s="48">
        <v>60</v>
      </c>
      <c r="E444" s="38">
        <v>40.049999999999997</v>
      </c>
      <c r="F444" s="43">
        <v>2403</v>
      </c>
      <c r="G444" s="39">
        <f t="shared" si="16"/>
        <v>346.83299999999997</v>
      </c>
      <c r="H444" s="39">
        <f t="shared" si="17"/>
        <v>20809.98</v>
      </c>
      <c r="I444" s="40">
        <v>8.66</v>
      </c>
      <c r="J444" s="78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1"/>
      <c r="Z444" s="22"/>
    </row>
    <row r="445" spans="1:26" customFormat="1" ht="36" hidden="1" x14ac:dyDescent="0.25">
      <c r="A445" s="35" t="s">
        <v>1252</v>
      </c>
      <c r="B445" s="36" t="s">
        <v>1253</v>
      </c>
      <c r="C445" s="35" t="s">
        <v>12</v>
      </c>
      <c r="D445" s="48">
        <v>1</v>
      </c>
      <c r="E445" s="43">
        <v>2369.9299999999998</v>
      </c>
      <c r="F445" s="43">
        <v>2370</v>
      </c>
      <c r="G445" s="39">
        <f t="shared" si="16"/>
        <v>20523.593799999999</v>
      </c>
      <c r="H445" s="39">
        <f t="shared" si="17"/>
        <v>20524.2</v>
      </c>
      <c r="I445" s="40">
        <v>8.66</v>
      </c>
      <c r="J445" s="78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1"/>
      <c r="Z445" s="22"/>
    </row>
    <row r="446" spans="1:26" customFormat="1" ht="36" hidden="1" x14ac:dyDescent="0.25">
      <c r="A446" s="35" t="s">
        <v>755</v>
      </c>
      <c r="B446" s="36" t="s">
        <v>847</v>
      </c>
      <c r="C446" s="35" t="s">
        <v>12</v>
      </c>
      <c r="D446" s="48">
        <v>1</v>
      </c>
      <c r="E446" s="43">
        <v>2361.8200000000002</v>
      </c>
      <c r="F446" s="43">
        <v>2361.8200000000002</v>
      </c>
      <c r="G446" s="39">
        <f t="shared" si="16"/>
        <v>20453.361200000003</v>
      </c>
      <c r="H446" s="39">
        <f t="shared" si="17"/>
        <v>20453.361200000003</v>
      </c>
      <c r="I446" s="40">
        <v>8.66</v>
      </c>
      <c r="J446" s="78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1"/>
      <c r="Z446" s="22"/>
    </row>
    <row r="447" spans="1:26" customFormat="1" ht="36" hidden="1" x14ac:dyDescent="0.25">
      <c r="A447" s="35" t="s">
        <v>659</v>
      </c>
      <c r="B447" s="36" t="s">
        <v>660</v>
      </c>
      <c r="C447" s="35" t="s">
        <v>12</v>
      </c>
      <c r="D447" s="48">
        <v>1</v>
      </c>
      <c r="E447" s="43">
        <v>2341.4299999999998</v>
      </c>
      <c r="F447" s="43">
        <v>2341.4299999999998</v>
      </c>
      <c r="G447" s="39">
        <f t="shared" si="16"/>
        <v>20276.783799999997</v>
      </c>
      <c r="H447" s="39">
        <f t="shared" si="17"/>
        <v>20276.783799999997</v>
      </c>
      <c r="I447" s="40">
        <v>8.66</v>
      </c>
      <c r="J447" s="78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1"/>
      <c r="Z447" s="22"/>
    </row>
    <row r="448" spans="1:26" customFormat="1" ht="36" hidden="1" x14ac:dyDescent="0.25">
      <c r="A448" s="35" t="s">
        <v>661</v>
      </c>
      <c r="B448" s="36" t="s">
        <v>660</v>
      </c>
      <c r="C448" s="35" t="s">
        <v>12</v>
      </c>
      <c r="D448" s="48">
        <v>1</v>
      </c>
      <c r="E448" s="43">
        <v>2341.4299999999998</v>
      </c>
      <c r="F448" s="43">
        <v>2341.4299999999998</v>
      </c>
      <c r="G448" s="39">
        <f t="shared" si="16"/>
        <v>20276.783799999997</v>
      </c>
      <c r="H448" s="39">
        <f t="shared" si="17"/>
        <v>20276.783799999997</v>
      </c>
      <c r="I448" s="40">
        <v>8.66</v>
      </c>
      <c r="J448" s="78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1"/>
      <c r="Z448" s="22"/>
    </row>
    <row r="449" spans="1:26" customFormat="1" ht="36" hidden="1" x14ac:dyDescent="0.25">
      <c r="A449" s="35" t="s">
        <v>560</v>
      </c>
      <c r="B449" s="36" t="s">
        <v>573</v>
      </c>
      <c r="C449" s="35" t="s">
        <v>12</v>
      </c>
      <c r="D449" s="48">
        <v>4</v>
      </c>
      <c r="E449" s="38">
        <v>581.36</v>
      </c>
      <c r="F449" s="43">
        <v>2325</v>
      </c>
      <c r="G449" s="39">
        <f t="shared" si="16"/>
        <v>5034.5776000000005</v>
      </c>
      <c r="H449" s="39">
        <f t="shared" si="17"/>
        <v>20134.5</v>
      </c>
      <c r="I449" s="40">
        <v>8.66</v>
      </c>
      <c r="J449" s="78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1"/>
      <c r="Z449" s="22"/>
    </row>
    <row r="450" spans="1:26" customFormat="1" ht="36" hidden="1" x14ac:dyDescent="0.25">
      <c r="A450" s="35" t="s">
        <v>755</v>
      </c>
      <c r="B450" s="36" t="s">
        <v>909</v>
      </c>
      <c r="C450" s="35" t="s">
        <v>12</v>
      </c>
      <c r="D450" s="48">
        <v>1</v>
      </c>
      <c r="E450" s="43">
        <v>2318.3000000000002</v>
      </c>
      <c r="F450" s="43">
        <v>2318.3000000000002</v>
      </c>
      <c r="G450" s="39">
        <f t="shared" si="16"/>
        <v>20076.478000000003</v>
      </c>
      <c r="H450" s="39">
        <f t="shared" si="17"/>
        <v>20076.478000000003</v>
      </c>
      <c r="I450" s="40">
        <v>8.66</v>
      </c>
      <c r="J450" s="78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1"/>
      <c r="Z450" s="22"/>
    </row>
    <row r="451" spans="1:26" customFormat="1" ht="36" hidden="1" x14ac:dyDescent="0.25">
      <c r="A451" s="35" t="s">
        <v>1043</v>
      </c>
      <c r="B451" s="36" t="s">
        <v>1048</v>
      </c>
      <c r="C451" s="35" t="s">
        <v>12</v>
      </c>
      <c r="D451" s="48">
        <v>1</v>
      </c>
      <c r="E451" s="43">
        <v>2293.4899999999998</v>
      </c>
      <c r="F451" s="43">
        <v>2293.4899999999998</v>
      </c>
      <c r="G451" s="39">
        <f t="shared" si="16"/>
        <v>19861.623399999997</v>
      </c>
      <c r="H451" s="39">
        <f t="shared" si="17"/>
        <v>19861.623399999997</v>
      </c>
      <c r="I451" s="40">
        <v>8.66</v>
      </c>
      <c r="J451" s="78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1"/>
      <c r="Z451" s="22"/>
    </row>
    <row r="452" spans="1:26" customFormat="1" ht="36" hidden="1" x14ac:dyDescent="0.25">
      <c r="A452" s="35" t="s">
        <v>720</v>
      </c>
      <c r="B452" s="36" t="s">
        <v>721</v>
      </c>
      <c r="C452" s="35" t="s">
        <v>179</v>
      </c>
      <c r="D452" s="47">
        <v>1.5</v>
      </c>
      <c r="E452" s="43">
        <v>1524.41</v>
      </c>
      <c r="F452" s="43">
        <v>2287</v>
      </c>
      <c r="G452" s="39">
        <f t="shared" si="16"/>
        <v>13201.390600000001</v>
      </c>
      <c r="H452" s="39">
        <f t="shared" si="17"/>
        <v>19805.420000000002</v>
      </c>
      <c r="I452" s="40">
        <v>8.66</v>
      </c>
      <c r="J452" s="78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1"/>
      <c r="Z452" s="22"/>
    </row>
    <row r="453" spans="1:26" customFormat="1" ht="36" hidden="1" x14ac:dyDescent="0.25">
      <c r="A453" s="35" t="s">
        <v>552</v>
      </c>
      <c r="B453" s="36" t="s">
        <v>553</v>
      </c>
      <c r="C453" s="35" t="s">
        <v>12</v>
      </c>
      <c r="D453" s="48">
        <v>23</v>
      </c>
      <c r="E453" s="49"/>
      <c r="F453" s="43">
        <v>2285.31</v>
      </c>
      <c r="G453" s="39">
        <f t="shared" si="16"/>
        <v>0</v>
      </c>
      <c r="H453" s="39">
        <f t="shared" si="17"/>
        <v>19790.784599999999</v>
      </c>
      <c r="I453" s="40">
        <v>8.66</v>
      </c>
      <c r="J453" s="78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1"/>
      <c r="Z453" s="22"/>
    </row>
    <row r="454" spans="1:26" customFormat="1" ht="36" hidden="1" x14ac:dyDescent="0.25">
      <c r="A454" s="35" t="s">
        <v>595</v>
      </c>
      <c r="B454" s="36" t="s">
        <v>598</v>
      </c>
      <c r="C454" s="35" t="s">
        <v>12</v>
      </c>
      <c r="D454" s="48">
        <v>6</v>
      </c>
      <c r="E454" s="38">
        <v>374.2</v>
      </c>
      <c r="F454" s="43">
        <v>2245</v>
      </c>
      <c r="G454" s="39">
        <f t="shared" si="16"/>
        <v>3240.5720000000001</v>
      </c>
      <c r="H454" s="39">
        <f t="shared" si="17"/>
        <v>19441.7</v>
      </c>
      <c r="I454" s="40">
        <v>8.66</v>
      </c>
      <c r="J454" s="78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1"/>
      <c r="Z454" s="22"/>
    </row>
    <row r="455" spans="1:26" customFormat="1" ht="36" hidden="1" x14ac:dyDescent="0.25">
      <c r="A455" s="35" t="s">
        <v>509</v>
      </c>
      <c r="B455" s="36" t="s">
        <v>512</v>
      </c>
      <c r="C455" s="35" t="s">
        <v>12</v>
      </c>
      <c r="D455" s="48">
        <v>25</v>
      </c>
      <c r="E455" s="38">
        <v>89.76</v>
      </c>
      <c r="F455" s="43">
        <v>2244</v>
      </c>
      <c r="G455" s="39">
        <f t="shared" si="16"/>
        <v>777.3216000000001</v>
      </c>
      <c r="H455" s="39">
        <f t="shared" si="17"/>
        <v>19433.04</v>
      </c>
      <c r="I455" s="40">
        <v>8.66</v>
      </c>
      <c r="J455" s="78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1"/>
      <c r="Z455" s="22"/>
    </row>
    <row r="456" spans="1:26" customFormat="1" ht="36" hidden="1" x14ac:dyDescent="0.25">
      <c r="A456" s="35" t="s">
        <v>755</v>
      </c>
      <c r="B456" s="36" t="s">
        <v>994</v>
      </c>
      <c r="C456" s="35" t="s">
        <v>179</v>
      </c>
      <c r="D456" s="48">
        <v>1</v>
      </c>
      <c r="E456" s="43">
        <v>2198.19</v>
      </c>
      <c r="F456" s="43">
        <v>2198.19</v>
      </c>
      <c r="G456" s="39">
        <f t="shared" si="16"/>
        <v>19036.325400000002</v>
      </c>
      <c r="H456" s="39">
        <f t="shared" si="17"/>
        <v>19036.325400000002</v>
      </c>
      <c r="I456" s="40">
        <v>8.66</v>
      </c>
      <c r="J456" s="78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1"/>
      <c r="Z456" s="22"/>
    </row>
    <row r="457" spans="1:26" customFormat="1" ht="36" hidden="1" x14ac:dyDescent="0.25">
      <c r="A457" s="35" t="s">
        <v>504</v>
      </c>
      <c r="B457" s="36" t="s">
        <v>506</v>
      </c>
      <c r="C457" s="35" t="s">
        <v>12</v>
      </c>
      <c r="D457" s="48">
        <v>40</v>
      </c>
      <c r="E457" s="38">
        <v>54.38</v>
      </c>
      <c r="F457" s="43">
        <v>2175.1999999999998</v>
      </c>
      <c r="G457" s="39">
        <f t="shared" ref="G457:G520" si="18">E457*I457</f>
        <v>470.93080000000003</v>
      </c>
      <c r="H457" s="39">
        <f t="shared" ref="H457:H520" si="19">F457*I457</f>
        <v>18837.232</v>
      </c>
      <c r="I457" s="40">
        <v>8.66</v>
      </c>
      <c r="J457" s="78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1"/>
      <c r="Z457" s="22"/>
    </row>
    <row r="458" spans="1:26" customFormat="1" ht="36" hidden="1" x14ac:dyDescent="0.25">
      <c r="A458" s="35" t="s">
        <v>1524</v>
      </c>
      <c r="B458" s="36" t="s">
        <v>1528</v>
      </c>
      <c r="C458" s="35" t="s">
        <v>179</v>
      </c>
      <c r="D458" s="48">
        <v>65</v>
      </c>
      <c r="E458" s="38">
        <v>33.270000000000003</v>
      </c>
      <c r="F458" s="43">
        <v>2163</v>
      </c>
      <c r="G458" s="39">
        <f t="shared" si="18"/>
        <v>288.11820000000006</v>
      </c>
      <c r="H458" s="39">
        <f t="shared" si="19"/>
        <v>18731.580000000002</v>
      </c>
      <c r="I458" s="40">
        <v>8.66</v>
      </c>
      <c r="J458" s="78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1"/>
      <c r="Z458" s="22"/>
    </row>
    <row r="459" spans="1:26" customFormat="1" ht="36" hidden="1" x14ac:dyDescent="0.25">
      <c r="A459" s="35" t="s">
        <v>1688</v>
      </c>
      <c r="B459" s="36" t="s">
        <v>1690</v>
      </c>
      <c r="C459" s="35" t="s">
        <v>12</v>
      </c>
      <c r="D459" s="48">
        <v>1</v>
      </c>
      <c r="E459" s="43">
        <v>2133.2399999999998</v>
      </c>
      <c r="F459" s="43">
        <v>2133.2399999999998</v>
      </c>
      <c r="G459" s="39">
        <f t="shared" si="18"/>
        <v>18473.858399999997</v>
      </c>
      <c r="H459" s="39">
        <f t="shared" si="19"/>
        <v>18473.858399999997</v>
      </c>
      <c r="I459" s="40">
        <v>8.66</v>
      </c>
      <c r="J459" s="78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1"/>
      <c r="Z459" s="22"/>
    </row>
    <row r="460" spans="1:26" customFormat="1" ht="36" hidden="1" x14ac:dyDescent="0.25">
      <c r="A460" s="35" t="s">
        <v>1688</v>
      </c>
      <c r="B460" s="36" t="s">
        <v>1689</v>
      </c>
      <c r="C460" s="35" t="s">
        <v>12</v>
      </c>
      <c r="D460" s="48">
        <v>1</v>
      </c>
      <c r="E460" s="43">
        <v>2133.2399999999998</v>
      </c>
      <c r="F460" s="43">
        <v>2133</v>
      </c>
      <c r="G460" s="39">
        <f t="shared" si="18"/>
        <v>18473.858399999997</v>
      </c>
      <c r="H460" s="39">
        <f t="shared" si="19"/>
        <v>18471.78</v>
      </c>
      <c r="I460" s="40">
        <v>8.66</v>
      </c>
      <c r="J460" s="78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1"/>
      <c r="Z460" s="22"/>
    </row>
    <row r="461" spans="1:26" customFormat="1" ht="15" hidden="1" x14ac:dyDescent="0.25">
      <c r="A461" s="35" t="s">
        <v>73</v>
      </c>
      <c r="B461" s="36" t="s">
        <v>74</v>
      </c>
      <c r="C461" s="35" t="s">
        <v>22</v>
      </c>
      <c r="D461" s="42">
        <v>0.15080979999999999</v>
      </c>
      <c r="E461" s="43">
        <v>14120.9</v>
      </c>
      <c r="F461" s="43">
        <v>2129.48</v>
      </c>
      <c r="G461" s="39">
        <f t="shared" si="18"/>
        <v>122286.99400000001</v>
      </c>
      <c r="H461" s="39">
        <f t="shared" si="19"/>
        <v>18441.2968</v>
      </c>
      <c r="I461" s="40">
        <v>8.66</v>
      </c>
      <c r="J461" s="78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1"/>
      <c r="Z461" s="22"/>
    </row>
    <row r="462" spans="1:26" customFormat="1" ht="36" hidden="1" x14ac:dyDescent="0.25">
      <c r="A462" s="35" t="s">
        <v>755</v>
      </c>
      <c r="B462" s="36" t="s">
        <v>771</v>
      </c>
      <c r="C462" s="35" t="s">
        <v>12</v>
      </c>
      <c r="D462" s="48">
        <v>2</v>
      </c>
      <c r="E462" s="43">
        <v>1058.75</v>
      </c>
      <c r="F462" s="43">
        <v>2117.5</v>
      </c>
      <c r="G462" s="39">
        <f t="shared" si="18"/>
        <v>9168.7749999999996</v>
      </c>
      <c r="H462" s="39">
        <f t="shared" si="19"/>
        <v>18337.55</v>
      </c>
      <c r="I462" s="40">
        <v>8.66</v>
      </c>
      <c r="J462" s="78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1"/>
      <c r="Z462" s="22"/>
    </row>
    <row r="463" spans="1:26" customFormat="1" ht="36" hidden="1" x14ac:dyDescent="0.25">
      <c r="A463" s="35" t="s">
        <v>755</v>
      </c>
      <c r="B463" s="36" t="s">
        <v>775</v>
      </c>
      <c r="C463" s="35" t="s">
        <v>12</v>
      </c>
      <c r="D463" s="48">
        <v>2</v>
      </c>
      <c r="E463" s="43">
        <v>1058.75</v>
      </c>
      <c r="F463" s="43">
        <v>2117.5</v>
      </c>
      <c r="G463" s="39">
        <f t="shared" si="18"/>
        <v>9168.7749999999996</v>
      </c>
      <c r="H463" s="39">
        <f t="shared" si="19"/>
        <v>18337.55</v>
      </c>
      <c r="I463" s="40">
        <v>8.66</v>
      </c>
      <c r="J463" s="78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1"/>
      <c r="Z463" s="22"/>
    </row>
    <row r="464" spans="1:26" customFormat="1" ht="36" hidden="1" x14ac:dyDescent="0.25">
      <c r="A464" s="35" t="s">
        <v>755</v>
      </c>
      <c r="B464" s="36" t="s">
        <v>776</v>
      </c>
      <c r="C464" s="35" t="s">
        <v>12</v>
      </c>
      <c r="D464" s="48">
        <v>2</v>
      </c>
      <c r="E464" s="43">
        <v>1058.75</v>
      </c>
      <c r="F464" s="43">
        <v>2117.5</v>
      </c>
      <c r="G464" s="39">
        <f t="shared" si="18"/>
        <v>9168.7749999999996</v>
      </c>
      <c r="H464" s="39">
        <f t="shared" si="19"/>
        <v>18337.55</v>
      </c>
      <c r="I464" s="40">
        <v>8.66</v>
      </c>
      <c r="J464" s="78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1"/>
      <c r="Z464" s="22"/>
    </row>
    <row r="465" spans="1:26" customFormat="1" ht="36" hidden="1" x14ac:dyDescent="0.25">
      <c r="A465" s="35" t="s">
        <v>755</v>
      </c>
      <c r="B465" s="36" t="s">
        <v>846</v>
      </c>
      <c r="C465" s="35" t="s">
        <v>12</v>
      </c>
      <c r="D465" s="48">
        <v>1</v>
      </c>
      <c r="E465" s="43">
        <v>2107.4899999999998</v>
      </c>
      <c r="F465" s="43">
        <v>2107.4899999999998</v>
      </c>
      <c r="G465" s="39">
        <f t="shared" si="18"/>
        <v>18250.863399999998</v>
      </c>
      <c r="H465" s="39">
        <f t="shared" si="19"/>
        <v>18250.863399999998</v>
      </c>
      <c r="I465" s="40">
        <v>8.66</v>
      </c>
      <c r="J465" s="78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1"/>
      <c r="Z465" s="22"/>
    </row>
    <row r="466" spans="1:26" customFormat="1" ht="36" hidden="1" x14ac:dyDescent="0.25">
      <c r="A466" s="35" t="s">
        <v>755</v>
      </c>
      <c r="B466" s="36" t="s">
        <v>896</v>
      </c>
      <c r="C466" s="35" t="s">
        <v>12</v>
      </c>
      <c r="D466" s="48">
        <v>1</v>
      </c>
      <c r="E466" s="43">
        <v>2100.52</v>
      </c>
      <c r="F466" s="43">
        <v>2100.52</v>
      </c>
      <c r="G466" s="39">
        <f t="shared" si="18"/>
        <v>18190.503199999999</v>
      </c>
      <c r="H466" s="39">
        <f t="shared" si="19"/>
        <v>18190.503199999999</v>
      </c>
      <c r="I466" s="40">
        <v>8.66</v>
      </c>
      <c r="J466" s="78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1"/>
      <c r="Z466" s="22"/>
    </row>
    <row r="467" spans="1:26" customFormat="1" ht="36" hidden="1" x14ac:dyDescent="0.25">
      <c r="A467" s="35" t="s">
        <v>755</v>
      </c>
      <c r="B467" s="36" t="s">
        <v>1007</v>
      </c>
      <c r="C467" s="35" t="s">
        <v>179</v>
      </c>
      <c r="D467" s="47">
        <v>0.5</v>
      </c>
      <c r="E467" s="43">
        <v>4195.26</v>
      </c>
      <c r="F467" s="43">
        <v>2097.63</v>
      </c>
      <c r="G467" s="39">
        <f t="shared" si="18"/>
        <v>36330.9516</v>
      </c>
      <c r="H467" s="39">
        <f t="shared" si="19"/>
        <v>18165.4758</v>
      </c>
      <c r="I467" s="40">
        <v>8.66</v>
      </c>
      <c r="J467" s="78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1"/>
      <c r="Z467" s="22"/>
    </row>
    <row r="468" spans="1:26" customFormat="1" ht="36" hidden="1" x14ac:dyDescent="0.25">
      <c r="A468" s="35" t="s">
        <v>526</v>
      </c>
      <c r="B468" s="36" t="s">
        <v>532</v>
      </c>
      <c r="C468" s="35" t="s">
        <v>179</v>
      </c>
      <c r="D468" s="47">
        <v>1081.5</v>
      </c>
      <c r="E468" s="38">
        <v>1.93</v>
      </c>
      <c r="F468" s="43">
        <v>2087.3000000000002</v>
      </c>
      <c r="G468" s="39">
        <f t="shared" si="18"/>
        <v>16.713799999999999</v>
      </c>
      <c r="H468" s="39">
        <f t="shared" si="19"/>
        <v>18076.018000000004</v>
      </c>
      <c r="I468" s="40">
        <v>8.66</v>
      </c>
      <c r="J468" s="78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1"/>
      <c r="Z468" s="22"/>
    </row>
    <row r="469" spans="1:26" customFormat="1" ht="36" hidden="1" x14ac:dyDescent="0.25">
      <c r="A469" s="35" t="s">
        <v>407</v>
      </c>
      <c r="B469" s="36" t="s">
        <v>417</v>
      </c>
      <c r="C469" s="35" t="s">
        <v>12</v>
      </c>
      <c r="D469" s="48">
        <v>1</v>
      </c>
      <c r="E469" s="43">
        <v>2080.79</v>
      </c>
      <c r="F469" s="43">
        <v>2081</v>
      </c>
      <c r="G469" s="39">
        <f t="shared" si="18"/>
        <v>18019.6414</v>
      </c>
      <c r="H469" s="39">
        <f t="shared" si="19"/>
        <v>18021.46</v>
      </c>
      <c r="I469" s="40">
        <v>8.66</v>
      </c>
      <c r="J469" s="78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1"/>
      <c r="Z469" s="22"/>
    </row>
    <row r="470" spans="1:26" customFormat="1" ht="36" hidden="1" x14ac:dyDescent="0.25">
      <c r="A470" s="35" t="s">
        <v>1035</v>
      </c>
      <c r="B470" s="36" t="s">
        <v>1041</v>
      </c>
      <c r="C470" s="35" t="s">
        <v>179</v>
      </c>
      <c r="D470" s="48">
        <v>31</v>
      </c>
      <c r="E470" s="38">
        <v>66.959999999999994</v>
      </c>
      <c r="F470" s="43">
        <v>2075.7600000000002</v>
      </c>
      <c r="G470" s="39">
        <f t="shared" si="18"/>
        <v>579.87360000000001</v>
      </c>
      <c r="H470" s="39">
        <f t="shared" si="19"/>
        <v>17976.081600000001</v>
      </c>
      <c r="I470" s="40">
        <v>8.66</v>
      </c>
      <c r="J470" s="78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1"/>
      <c r="Z470" s="22"/>
    </row>
    <row r="471" spans="1:26" customFormat="1" ht="36" hidden="1" x14ac:dyDescent="0.25">
      <c r="A471" s="35" t="s">
        <v>755</v>
      </c>
      <c r="B471" s="36" t="s">
        <v>991</v>
      </c>
      <c r="C471" s="35" t="s">
        <v>179</v>
      </c>
      <c r="D471" s="47">
        <v>3.5</v>
      </c>
      <c r="E471" s="38">
        <v>592.66</v>
      </c>
      <c r="F471" s="43">
        <v>2074.31</v>
      </c>
      <c r="G471" s="39">
        <f t="shared" si="18"/>
        <v>5132.4355999999998</v>
      </c>
      <c r="H471" s="39">
        <f t="shared" si="19"/>
        <v>17963.524600000001</v>
      </c>
      <c r="I471" s="40">
        <v>8.66</v>
      </c>
      <c r="J471" s="78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1"/>
      <c r="Z471" s="22"/>
    </row>
    <row r="472" spans="1:26" customFormat="1" ht="36" hidden="1" x14ac:dyDescent="0.25">
      <c r="A472" s="35" t="s">
        <v>1421</v>
      </c>
      <c r="B472" s="36" t="s">
        <v>1423</v>
      </c>
      <c r="C472" s="35" t="s">
        <v>179</v>
      </c>
      <c r="D472" s="41">
        <v>1502.82</v>
      </c>
      <c r="E472" s="49"/>
      <c r="F472" s="43">
        <v>2074.16</v>
      </c>
      <c r="G472" s="39">
        <f t="shared" si="18"/>
        <v>0</v>
      </c>
      <c r="H472" s="39">
        <f t="shared" si="19"/>
        <v>17962.225599999998</v>
      </c>
      <c r="I472" s="40">
        <v>8.66</v>
      </c>
      <c r="J472" s="78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1"/>
      <c r="Z472" s="22"/>
    </row>
    <row r="473" spans="1:26" customFormat="1" ht="36" hidden="1" x14ac:dyDescent="0.25">
      <c r="A473" s="35" t="s">
        <v>1608</v>
      </c>
      <c r="B473" s="36" t="s">
        <v>1611</v>
      </c>
      <c r="C473" s="35" t="s">
        <v>12</v>
      </c>
      <c r="D473" s="48">
        <v>22</v>
      </c>
      <c r="E473" s="38">
        <v>94.23</v>
      </c>
      <c r="F473" s="43">
        <v>2073</v>
      </c>
      <c r="G473" s="39">
        <f t="shared" si="18"/>
        <v>816.03180000000009</v>
      </c>
      <c r="H473" s="39">
        <f t="shared" si="19"/>
        <v>17952.18</v>
      </c>
      <c r="I473" s="40">
        <v>8.66</v>
      </c>
      <c r="J473" s="78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1"/>
      <c r="Z473" s="22"/>
    </row>
    <row r="474" spans="1:26" customFormat="1" ht="15" hidden="1" x14ac:dyDescent="0.25">
      <c r="A474" s="35" t="s">
        <v>163</v>
      </c>
      <c r="B474" s="36" t="s">
        <v>164</v>
      </c>
      <c r="C474" s="35" t="s">
        <v>22</v>
      </c>
      <c r="D474" s="46">
        <v>9.8159999999999997E-2</v>
      </c>
      <c r="E474" s="43">
        <v>20724.919999999998</v>
      </c>
      <c r="F474" s="43">
        <v>2034.35</v>
      </c>
      <c r="G474" s="39">
        <f t="shared" si="18"/>
        <v>179477.80719999998</v>
      </c>
      <c r="H474" s="39">
        <f t="shared" si="19"/>
        <v>17617.470999999998</v>
      </c>
      <c r="I474" s="40">
        <v>8.66</v>
      </c>
      <c r="J474" s="78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1"/>
      <c r="Z474" s="22"/>
    </row>
    <row r="475" spans="1:26" customFormat="1" ht="36" hidden="1" x14ac:dyDescent="0.25">
      <c r="A475" s="35" t="s">
        <v>407</v>
      </c>
      <c r="B475" s="36" t="s">
        <v>428</v>
      </c>
      <c r="C475" s="35" t="s">
        <v>179</v>
      </c>
      <c r="D475" s="48">
        <v>20</v>
      </c>
      <c r="E475" s="38">
        <v>101.72</v>
      </c>
      <c r="F475" s="43">
        <v>2034</v>
      </c>
      <c r="G475" s="39">
        <f t="shared" si="18"/>
        <v>880.89520000000005</v>
      </c>
      <c r="H475" s="39">
        <f t="shared" si="19"/>
        <v>17614.439999999999</v>
      </c>
      <c r="I475" s="40">
        <v>8.66</v>
      </c>
      <c r="J475" s="78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1"/>
      <c r="Z475" s="22"/>
    </row>
    <row r="476" spans="1:26" customFormat="1" ht="36" hidden="1" x14ac:dyDescent="0.25">
      <c r="A476" s="35" t="s">
        <v>350</v>
      </c>
      <c r="B476" s="36" t="s">
        <v>353</v>
      </c>
      <c r="C476" s="35" t="s">
        <v>12</v>
      </c>
      <c r="D476" s="48">
        <v>10</v>
      </c>
      <c r="E476" s="38">
        <v>203.37</v>
      </c>
      <c r="F476" s="43">
        <v>2033.7</v>
      </c>
      <c r="G476" s="39">
        <f t="shared" si="18"/>
        <v>1761.1842000000001</v>
      </c>
      <c r="H476" s="39">
        <f t="shared" si="19"/>
        <v>17611.842000000001</v>
      </c>
      <c r="I476" s="40">
        <v>8.66</v>
      </c>
      <c r="J476" s="78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1"/>
      <c r="Z476" s="22"/>
    </row>
    <row r="477" spans="1:26" customFormat="1" ht="36" hidden="1" x14ac:dyDescent="0.25">
      <c r="A477" s="35" t="s">
        <v>1656</v>
      </c>
      <c r="B477" s="36" t="s">
        <v>1660</v>
      </c>
      <c r="C477" s="35" t="s">
        <v>12</v>
      </c>
      <c r="D477" s="48">
        <v>4</v>
      </c>
      <c r="E477" s="38">
        <v>508.33</v>
      </c>
      <c r="F477" s="43">
        <v>2033.32</v>
      </c>
      <c r="G477" s="39">
        <f t="shared" si="18"/>
        <v>4402.1377999999995</v>
      </c>
      <c r="H477" s="39">
        <f t="shared" si="19"/>
        <v>17608.551199999998</v>
      </c>
      <c r="I477" s="40">
        <v>8.66</v>
      </c>
      <c r="J477" s="78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1"/>
      <c r="Z477" s="22"/>
    </row>
    <row r="478" spans="1:26" customFormat="1" ht="36" hidden="1" x14ac:dyDescent="0.25">
      <c r="A478" s="35" t="s">
        <v>513</v>
      </c>
      <c r="B478" s="36" t="s">
        <v>514</v>
      </c>
      <c r="C478" s="35" t="s">
        <v>12</v>
      </c>
      <c r="D478" s="48">
        <v>40</v>
      </c>
      <c r="E478" s="38">
        <v>50.66</v>
      </c>
      <c r="F478" s="43">
        <v>2026</v>
      </c>
      <c r="G478" s="39">
        <f t="shared" si="18"/>
        <v>438.71559999999999</v>
      </c>
      <c r="H478" s="39">
        <f t="shared" si="19"/>
        <v>17545.16</v>
      </c>
      <c r="I478" s="40">
        <v>8.66</v>
      </c>
      <c r="J478" s="78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1"/>
      <c r="Z478" s="22"/>
    </row>
    <row r="479" spans="1:26" customFormat="1" ht="36" hidden="1" x14ac:dyDescent="0.25">
      <c r="A479" s="35" t="s">
        <v>1085</v>
      </c>
      <c r="B479" s="36" t="s">
        <v>1108</v>
      </c>
      <c r="C479" s="35" t="s">
        <v>179</v>
      </c>
      <c r="D479" s="48">
        <v>1</v>
      </c>
      <c r="E479" s="43">
        <v>2008.5</v>
      </c>
      <c r="F479" s="43">
        <v>2009</v>
      </c>
      <c r="G479" s="39">
        <f t="shared" si="18"/>
        <v>17393.61</v>
      </c>
      <c r="H479" s="39">
        <f t="shared" si="19"/>
        <v>17397.939999999999</v>
      </c>
      <c r="I479" s="40">
        <v>8.66</v>
      </c>
      <c r="J479" s="78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1"/>
      <c r="Z479" s="22"/>
    </row>
    <row r="480" spans="1:26" customFormat="1" ht="24" hidden="1" x14ac:dyDescent="0.25">
      <c r="A480" s="35" t="s">
        <v>157</v>
      </c>
      <c r="B480" s="36" t="s">
        <v>158</v>
      </c>
      <c r="C480" s="35" t="s">
        <v>19</v>
      </c>
      <c r="D480" s="45">
        <v>20.152799999999999</v>
      </c>
      <c r="E480" s="38">
        <v>99.22</v>
      </c>
      <c r="F480" s="43">
        <v>1999.57</v>
      </c>
      <c r="G480" s="39">
        <f t="shared" si="18"/>
        <v>859.24519999999995</v>
      </c>
      <c r="H480" s="39">
        <f t="shared" si="19"/>
        <v>17316.2762</v>
      </c>
      <c r="I480" s="40">
        <v>8.66</v>
      </c>
      <c r="J480" s="78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1"/>
      <c r="Z480" s="22"/>
    </row>
    <row r="481" spans="1:26" customFormat="1" ht="36" hidden="1" x14ac:dyDescent="0.25">
      <c r="A481" s="35" t="s">
        <v>1581</v>
      </c>
      <c r="B481" s="36" t="s">
        <v>1582</v>
      </c>
      <c r="C481" s="35" t="s">
        <v>12</v>
      </c>
      <c r="D481" s="48">
        <v>1525</v>
      </c>
      <c r="E481" s="49"/>
      <c r="F481" s="43">
        <v>1997.75</v>
      </c>
      <c r="G481" s="39">
        <f t="shared" si="18"/>
        <v>0</v>
      </c>
      <c r="H481" s="39">
        <f t="shared" si="19"/>
        <v>17300.514999999999</v>
      </c>
      <c r="I481" s="40">
        <v>8.66</v>
      </c>
      <c r="J481" s="78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1"/>
      <c r="Z481" s="22"/>
    </row>
    <row r="482" spans="1:26" customFormat="1" ht="36" hidden="1" x14ac:dyDescent="0.25">
      <c r="A482" s="35" t="s">
        <v>526</v>
      </c>
      <c r="B482" s="36" t="s">
        <v>532</v>
      </c>
      <c r="C482" s="35" t="s">
        <v>179</v>
      </c>
      <c r="D482" s="47">
        <v>1027.5999999999999</v>
      </c>
      <c r="E482" s="38">
        <v>1.93</v>
      </c>
      <c r="F482" s="43">
        <v>1984</v>
      </c>
      <c r="G482" s="39">
        <f t="shared" si="18"/>
        <v>16.713799999999999</v>
      </c>
      <c r="H482" s="39">
        <f t="shared" si="19"/>
        <v>17181.439999999999</v>
      </c>
      <c r="I482" s="40">
        <v>8.66</v>
      </c>
      <c r="J482" s="78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1"/>
      <c r="Z482" s="22"/>
    </row>
    <row r="483" spans="1:26" customFormat="1" ht="36" hidden="1" x14ac:dyDescent="0.25">
      <c r="A483" s="35" t="s">
        <v>755</v>
      </c>
      <c r="B483" s="36" t="s">
        <v>894</v>
      </c>
      <c r="C483" s="35" t="s">
        <v>12</v>
      </c>
      <c r="D483" s="48">
        <v>1</v>
      </c>
      <c r="E483" s="43">
        <v>1975.77</v>
      </c>
      <c r="F483" s="43">
        <v>1975.77</v>
      </c>
      <c r="G483" s="39">
        <f t="shared" si="18"/>
        <v>17110.1682</v>
      </c>
      <c r="H483" s="39">
        <f t="shared" si="19"/>
        <v>17110.1682</v>
      </c>
      <c r="I483" s="40">
        <v>8.66</v>
      </c>
      <c r="J483" s="78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1"/>
      <c r="Z483" s="22"/>
    </row>
    <row r="484" spans="1:26" customFormat="1" ht="36" hidden="1" x14ac:dyDescent="0.25">
      <c r="A484" s="35" t="s">
        <v>1584</v>
      </c>
      <c r="B484" s="36" t="s">
        <v>1580</v>
      </c>
      <c r="C484" s="35" t="s">
        <v>12</v>
      </c>
      <c r="D484" s="48">
        <v>1500</v>
      </c>
      <c r="E484" s="38">
        <v>1.31</v>
      </c>
      <c r="F484" s="43">
        <v>1965</v>
      </c>
      <c r="G484" s="39">
        <f t="shared" si="18"/>
        <v>11.3446</v>
      </c>
      <c r="H484" s="39">
        <f t="shared" si="19"/>
        <v>17016.900000000001</v>
      </c>
      <c r="I484" s="40">
        <v>8.66</v>
      </c>
      <c r="J484" s="78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1"/>
      <c r="Z484" s="22"/>
    </row>
    <row r="485" spans="1:26" customFormat="1" ht="36" hidden="1" x14ac:dyDescent="0.25">
      <c r="A485" s="35" t="s">
        <v>1164</v>
      </c>
      <c r="B485" s="36" t="s">
        <v>1182</v>
      </c>
      <c r="C485" s="35" t="s">
        <v>12</v>
      </c>
      <c r="D485" s="48">
        <v>1</v>
      </c>
      <c r="E485" s="43">
        <v>1963.5</v>
      </c>
      <c r="F485" s="43">
        <v>1964</v>
      </c>
      <c r="G485" s="39">
        <f t="shared" si="18"/>
        <v>17003.91</v>
      </c>
      <c r="H485" s="39">
        <f t="shared" si="19"/>
        <v>17008.240000000002</v>
      </c>
      <c r="I485" s="40">
        <v>8.66</v>
      </c>
      <c r="J485" s="78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1"/>
      <c r="Z485" s="22"/>
    </row>
    <row r="486" spans="1:26" customFormat="1" ht="36" hidden="1" x14ac:dyDescent="0.25">
      <c r="A486" s="35" t="s">
        <v>1164</v>
      </c>
      <c r="B486" s="36" t="s">
        <v>1183</v>
      </c>
      <c r="C486" s="35" t="s">
        <v>12</v>
      </c>
      <c r="D486" s="48">
        <v>1</v>
      </c>
      <c r="E486" s="43">
        <v>1963.5</v>
      </c>
      <c r="F486" s="43">
        <v>1964</v>
      </c>
      <c r="G486" s="39">
        <f t="shared" si="18"/>
        <v>17003.91</v>
      </c>
      <c r="H486" s="39">
        <f t="shared" si="19"/>
        <v>17008.240000000002</v>
      </c>
      <c r="I486" s="40">
        <v>8.66</v>
      </c>
      <c r="J486" s="78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1"/>
      <c r="Z486" s="22"/>
    </row>
    <row r="487" spans="1:26" customFormat="1" ht="36" hidden="1" x14ac:dyDescent="0.25">
      <c r="A487" s="35" t="s">
        <v>1475</v>
      </c>
      <c r="B487" s="36" t="s">
        <v>1476</v>
      </c>
      <c r="C487" s="35" t="s">
        <v>12</v>
      </c>
      <c r="D487" s="48">
        <v>1</v>
      </c>
      <c r="E487" s="43">
        <v>1962.77</v>
      </c>
      <c r="F487" s="43">
        <v>1962.77</v>
      </c>
      <c r="G487" s="39">
        <f t="shared" si="18"/>
        <v>16997.588199999998</v>
      </c>
      <c r="H487" s="39">
        <f t="shared" si="19"/>
        <v>16997.588199999998</v>
      </c>
      <c r="I487" s="40">
        <v>8.66</v>
      </c>
      <c r="J487" s="78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1"/>
      <c r="Z487" s="22"/>
    </row>
    <row r="488" spans="1:26" customFormat="1" ht="36" hidden="1" x14ac:dyDescent="0.25">
      <c r="A488" s="35" t="s">
        <v>1113</v>
      </c>
      <c r="B488" s="36" t="s">
        <v>1126</v>
      </c>
      <c r="C488" s="35" t="s">
        <v>12</v>
      </c>
      <c r="D488" s="48">
        <v>1</v>
      </c>
      <c r="E488" s="43">
        <v>1953.55</v>
      </c>
      <c r="F488" s="43">
        <v>1953.55</v>
      </c>
      <c r="G488" s="39">
        <f t="shared" si="18"/>
        <v>16917.742999999999</v>
      </c>
      <c r="H488" s="39">
        <f t="shared" si="19"/>
        <v>16917.742999999999</v>
      </c>
      <c r="I488" s="40">
        <v>8.66</v>
      </c>
      <c r="J488" s="78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1"/>
      <c r="Z488" s="22"/>
    </row>
    <row r="489" spans="1:26" customFormat="1" ht="36" hidden="1" x14ac:dyDescent="0.25">
      <c r="A489" s="35" t="s">
        <v>755</v>
      </c>
      <c r="B489" s="36" t="s">
        <v>903</v>
      </c>
      <c r="C489" s="35" t="s">
        <v>12</v>
      </c>
      <c r="D489" s="48">
        <v>1</v>
      </c>
      <c r="E489" s="43">
        <v>1908.23</v>
      </c>
      <c r="F489" s="43">
        <v>1908.23</v>
      </c>
      <c r="G489" s="39">
        <f t="shared" si="18"/>
        <v>16525.271799999999</v>
      </c>
      <c r="H489" s="39">
        <f t="shared" si="19"/>
        <v>16525.271799999999</v>
      </c>
      <c r="I489" s="40">
        <v>8.66</v>
      </c>
      <c r="J489" s="78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1"/>
      <c r="Z489" s="22"/>
    </row>
    <row r="490" spans="1:26" customFormat="1" ht="15" hidden="1" x14ac:dyDescent="0.25">
      <c r="A490" s="35" t="s">
        <v>282</v>
      </c>
      <c r="B490" s="36" t="s">
        <v>283</v>
      </c>
      <c r="C490" s="35" t="s">
        <v>179</v>
      </c>
      <c r="D490" s="47">
        <v>176.7</v>
      </c>
      <c r="E490" s="38">
        <v>10.71</v>
      </c>
      <c r="F490" s="43">
        <v>1892.46</v>
      </c>
      <c r="G490" s="39">
        <f t="shared" si="18"/>
        <v>92.74860000000001</v>
      </c>
      <c r="H490" s="39">
        <f t="shared" si="19"/>
        <v>16388.703600000001</v>
      </c>
      <c r="I490" s="40">
        <v>8.66</v>
      </c>
      <c r="J490" s="78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1"/>
      <c r="Z490" s="22"/>
    </row>
    <row r="491" spans="1:26" customFormat="1" ht="36" hidden="1" x14ac:dyDescent="0.25">
      <c r="A491" s="35" t="s">
        <v>649</v>
      </c>
      <c r="B491" s="36" t="s">
        <v>651</v>
      </c>
      <c r="C491" s="35" t="s">
        <v>12</v>
      </c>
      <c r="D491" s="48">
        <v>2</v>
      </c>
      <c r="E491" s="38">
        <v>934.32</v>
      </c>
      <c r="F491" s="43">
        <v>1868.64</v>
      </c>
      <c r="G491" s="39">
        <f t="shared" si="18"/>
        <v>8091.2112000000006</v>
      </c>
      <c r="H491" s="39">
        <f t="shared" si="19"/>
        <v>16182.422400000001</v>
      </c>
      <c r="I491" s="40">
        <v>8.66</v>
      </c>
      <c r="J491" s="78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1"/>
      <c r="Z491" s="22"/>
    </row>
    <row r="492" spans="1:26" customFormat="1" ht="36" hidden="1" x14ac:dyDescent="0.25">
      <c r="A492" s="35" t="s">
        <v>1240</v>
      </c>
      <c r="B492" s="36" t="s">
        <v>1243</v>
      </c>
      <c r="C492" s="35" t="s">
        <v>12</v>
      </c>
      <c r="D492" s="48">
        <v>4</v>
      </c>
      <c r="E492" s="38">
        <v>462.3</v>
      </c>
      <c r="F492" s="43">
        <v>1849.2</v>
      </c>
      <c r="G492" s="39">
        <f t="shared" si="18"/>
        <v>4003.518</v>
      </c>
      <c r="H492" s="39">
        <f t="shared" si="19"/>
        <v>16014.072</v>
      </c>
      <c r="I492" s="40">
        <v>8.66</v>
      </c>
      <c r="J492" s="78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1"/>
      <c r="Z492" s="22"/>
    </row>
    <row r="493" spans="1:26" customFormat="1" ht="36" hidden="1" x14ac:dyDescent="0.25">
      <c r="A493" s="35" t="s">
        <v>526</v>
      </c>
      <c r="B493" s="36" t="s">
        <v>527</v>
      </c>
      <c r="C493" s="35" t="s">
        <v>13</v>
      </c>
      <c r="D493" s="47">
        <v>26.4</v>
      </c>
      <c r="E493" s="38">
        <v>69.88</v>
      </c>
      <c r="F493" s="43">
        <v>1844.83</v>
      </c>
      <c r="G493" s="39">
        <f t="shared" si="18"/>
        <v>605.16079999999999</v>
      </c>
      <c r="H493" s="39">
        <f t="shared" si="19"/>
        <v>15976.227799999999</v>
      </c>
      <c r="I493" s="40">
        <v>8.66</v>
      </c>
      <c r="J493" s="78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1"/>
      <c r="Z493" s="22"/>
    </row>
    <row r="494" spans="1:26" customFormat="1" ht="36" hidden="1" x14ac:dyDescent="0.25">
      <c r="A494" s="35" t="s">
        <v>1164</v>
      </c>
      <c r="B494" s="36" t="s">
        <v>1175</v>
      </c>
      <c r="C494" s="35" t="s">
        <v>12</v>
      </c>
      <c r="D494" s="48">
        <v>2</v>
      </c>
      <c r="E494" s="38">
        <v>920.51</v>
      </c>
      <c r="F494" s="43">
        <v>1841</v>
      </c>
      <c r="G494" s="39">
        <f t="shared" si="18"/>
        <v>7971.6166000000003</v>
      </c>
      <c r="H494" s="39">
        <f t="shared" si="19"/>
        <v>15943.06</v>
      </c>
      <c r="I494" s="40">
        <v>8.66</v>
      </c>
      <c r="J494" s="78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1"/>
      <c r="Z494" s="22"/>
    </row>
    <row r="495" spans="1:26" customFormat="1" ht="36" hidden="1" x14ac:dyDescent="0.25">
      <c r="A495" s="35" t="s">
        <v>755</v>
      </c>
      <c r="B495" s="36" t="s">
        <v>1010</v>
      </c>
      <c r="C495" s="35" t="s">
        <v>179</v>
      </c>
      <c r="D495" s="47">
        <v>0.5</v>
      </c>
      <c r="E495" s="43">
        <v>3680.49</v>
      </c>
      <c r="F495" s="43">
        <v>1840.25</v>
      </c>
      <c r="G495" s="39">
        <f t="shared" si="18"/>
        <v>31873.043399999999</v>
      </c>
      <c r="H495" s="39">
        <f t="shared" si="19"/>
        <v>15936.565000000001</v>
      </c>
      <c r="I495" s="40">
        <v>8.66</v>
      </c>
      <c r="J495" s="78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1"/>
      <c r="Z495" s="22"/>
    </row>
    <row r="496" spans="1:26" customFormat="1" ht="36" hidden="1" x14ac:dyDescent="0.25">
      <c r="A496" s="35" t="s">
        <v>1656</v>
      </c>
      <c r="B496" s="36" t="s">
        <v>1660</v>
      </c>
      <c r="C496" s="35" t="s">
        <v>12</v>
      </c>
      <c r="D496" s="48">
        <v>3</v>
      </c>
      <c r="E496" s="38">
        <v>610</v>
      </c>
      <c r="F496" s="43">
        <v>1830</v>
      </c>
      <c r="G496" s="39">
        <f t="shared" si="18"/>
        <v>5282.6</v>
      </c>
      <c r="H496" s="39">
        <f t="shared" si="19"/>
        <v>15847.800000000001</v>
      </c>
      <c r="I496" s="40">
        <v>8.66</v>
      </c>
      <c r="J496" s="78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1"/>
      <c r="Z496" s="22"/>
    </row>
    <row r="497" spans="1:26" customFormat="1" ht="36" hidden="1" x14ac:dyDescent="0.25">
      <c r="A497" s="35" t="s">
        <v>617</v>
      </c>
      <c r="B497" s="36" t="s">
        <v>618</v>
      </c>
      <c r="C497" s="35" t="s">
        <v>12</v>
      </c>
      <c r="D497" s="48">
        <v>4</v>
      </c>
      <c r="E497" s="38">
        <v>455.44</v>
      </c>
      <c r="F497" s="43">
        <v>1821.76</v>
      </c>
      <c r="G497" s="39">
        <f t="shared" si="18"/>
        <v>3944.1104</v>
      </c>
      <c r="H497" s="39">
        <f t="shared" si="19"/>
        <v>15776.4416</v>
      </c>
      <c r="I497" s="40">
        <v>8.66</v>
      </c>
      <c r="J497" s="78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1"/>
      <c r="Z497" s="22"/>
    </row>
    <row r="498" spans="1:26" customFormat="1" ht="36" hidden="1" x14ac:dyDescent="0.25">
      <c r="A498" s="35" t="s">
        <v>755</v>
      </c>
      <c r="B498" s="36" t="s">
        <v>768</v>
      </c>
      <c r="C498" s="35" t="s">
        <v>12</v>
      </c>
      <c r="D498" s="48">
        <v>2</v>
      </c>
      <c r="E498" s="38">
        <v>907.98</v>
      </c>
      <c r="F498" s="43">
        <v>1815.96</v>
      </c>
      <c r="G498" s="39">
        <f t="shared" si="18"/>
        <v>7863.1068000000005</v>
      </c>
      <c r="H498" s="39">
        <f t="shared" si="19"/>
        <v>15726.213600000001</v>
      </c>
      <c r="I498" s="40">
        <v>8.66</v>
      </c>
      <c r="J498" s="78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1"/>
      <c r="Z498" s="22"/>
    </row>
    <row r="499" spans="1:26" customFormat="1" ht="24" hidden="1" x14ac:dyDescent="0.25">
      <c r="A499" s="35" t="s">
        <v>238</v>
      </c>
      <c r="B499" s="36" t="s">
        <v>239</v>
      </c>
      <c r="C499" s="35" t="s">
        <v>179</v>
      </c>
      <c r="D499" s="48">
        <v>25</v>
      </c>
      <c r="E499" s="38">
        <v>71.91</v>
      </c>
      <c r="F499" s="43">
        <v>1797.75</v>
      </c>
      <c r="G499" s="39">
        <f t="shared" si="18"/>
        <v>622.74059999999997</v>
      </c>
      <c r="H499" s="39">
        <f t="shared" si="19"/>
        <v>15568.514999999999</v>
      </c>
      <c r="I499" s="40">
        <v>8.66</v>
      </c>
      <c r="J499" s="78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1"/>
      <c r="Z499" s="22"/>
    </row>
    <row r="500" spans="1:26" customFormat="1" ht="36" hidden="1" x14ac:dyDescent="0.25">
      <c r="A500" s="35" t="s">
        <v>526</v>
      </c>
      <c r="B500" s="36" t="s">
        <v>534</v>
      </c>
      <c r="C500" s="35" t="s">
        <v>12</v>
      </c>
      <c r="D500" s="48">
        <v>31</v>
      </c>
      <c r="E500" s="38">
        <v>57.71</v>
      </c>
      <c r="F500" s="43">
        <v>1789.01</v>
      </c>
      <c r="G500" s="39">
        <f t="shared" si="18"/>
        <v>499.76859999999999</v>
      </c>
      <c r="H500" s="39">
        <f t="shared" si="19"/>
        <v>15492.8266</v>
      </c>
      <c r="I500" s="40">
        <v>8.66</v>
      </c>
      <c r="J500" s="78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1"/>
      <c r="Z500" s="22"/>
    </row>
    <row r="501" spans="1:26" customFormat="1" ht="15" hidden="1" x14ac:dyDescent="0.25">
      <c r="A501" s="35" t="s">
        <v>189</v>
      </c>
      <c r="B501" s="36" t="s">
        <v>190</v>
      </c>
      <c r="C501" s="35" t="s">
        <v>169</v>
      </c>
      <c r="D501" s="45">
        <v>30.104600000000001</v>
      </c>
      <c r="E501" s="38">
        <v>58.42</v>
      </c>
      <c r="F501" s="43">
        <v>1758.7</v>
      </c>
      <c r="G501" s="39">
        <f t="shared" si="18"/>
        <v>505.91720000000004</v>
      </c>
      <c r="H501" s="39">
        <f t="shared" si="19"/>
        <v>15230.342000000001</v>
      </c>
      <c r="I501" s="40">
        <v>8.66</v>
      </c>
      <c r="J501" s="78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1"/>
      <c r="Z501" s="22"/>
    </row>
    <row r="502" spans="1:26" customFormat="1" ht="36" hidden="1" x14ac:dyDescent="0.25">
      <c r="A502" s="35" t="s">
        <v>558</v>
      </c>
      <c r="B502" s="36" t="s">
        <v>559</v>
      </c>
      <c r="C502" s="35" t="s">
        <v>19</v>
      </c>
      <c r="D502" s="48">
        <v>18</v>
      </c>
      <c r="E502" s="38">
        <v>97.37</v>
      </c>
      <c r="F502" s="43">
        <v>1752.66</v>
      </c>
      <c r="G502" s="39">
        <f t="shared" si="18"/>
        <v>843.22420000000011</v>
      </c>
      <c r="H502" s="39">
        <f t="shared" si="19"/>
        <v>15178.035600000001</v>
      </c>
      <c r="I502" s="40">
        <v>8.66</v>
      </c>
      <c r="J502" s="78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1"/>
      <c r="Z502" s="22"/>
    </row>
    <row r="503" spans="1:26" customFormat="1" ht="36" hidden="1" x14ac:dyDescent="0.25">
      <c r="A503" s="35" t="s">
        <v>755</v>
      </c>
      <c r="B503" s="36" t="s">
        <v>756</v>
      </c>
      <c r="C503" s="35" t="s">
        <v>12</v>
      </c>
      <c r="D503" s="48">
        <v>1</v>
      </c>
      <c r="E503" s="43">
        <v>1748.08</v>
      </c>
      <c r="F503" s="43">
        <v>1748.08</v>
      </c>
      <c r="G503" s="39">
        <f t="shared" si="18"/>
        <v>15138.372799999999</v>
      </c>
      <c r="H503" s="39">
        <f t="shared" si="19"/>
        <v>15138.372799999999</v>
      </c>
      <c r="I503" s="40">
        <v>8.66</v>
      </c>
      <c r="J503" s="78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1"/>
      <c r="Z503" s="22"/>
    </row>
    <row r="504" spans="1:26" customFormat="1" ht="36" hidden="1" x14ac:dyDescent="0.25">
      <c r="A504" s="35" t="s">
        <v>755</v>
      </c>
      <c r="B504" s="36" t="s">
        <v>985</v>
      </c>
      <c r="C504" s="35" t="s">
        <v>179</v>
      </c>
      <c r="D504" s="48">
        <v>6</v>
      </c>
      <c r="E504" s="38">
        <v>288.52999999999997</v>
      </c>
      <c r="F504" s="43">
        <v>1731.18</v>
      </c>
      <c r="G504" s="39">
        <f t="shared" si="18"/>
        <v>2498.6697999999997</v>
      </c>
      <c r="H504" s="39">
        <f t="shared" si="19"/>
        <v>14992.018800000002</v>
      </c>
      <c r="I504" s="40">
        <v>8.66</v>
      </c>
      <c r="J504" s="78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1"/>
      <c r="Z504" s="22"/>
    </row>
    <row r="505" spans="1:26" customFormat="1" ht="36" hidden="1" x14ac:dyDescent="0.25">
      <c r="A505" s="35" t="s">
        <v>755</v>
      </c>
      <c r="B505" s="36" t="s">
        <v>843</v>
      </c>
      <c r="C505" s="35" t="s">
        <v>12</v>
      </c>
      <c r="D505" s="48">
        <v>1</v>
      </c>
      <c r="E505" s="43">
        <v>1728.42</v>
      </c>
      <c r="F505" s="43">
        <v>1728.42</v>
      </c>
      <c r="G505" s="39">
        <f t="shared" si="18"/>
        <v>14968.117200000001</v>
      </c>
      <c r="H505" s="39">
        <f t="shared" si="19"/>
        <v>14968.117200000001</v>
      </c>
      <c r="I505" s="40">
        <v>8.66</v>
      </c>
      <c r="J505" s="78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1"/>
      <c r="Z505" s="22"/>
    </row>
    <row r="506" spans="1:26" customFormat="1" ht="36" hidden="1" x14ac:dyDescent="0.25">
      <c r="A506" s="35" t="s">
        <v>695</v>
      </c>
      <c r="B506" s="36" t="s">
        <v>696</v>
      </c>
      <c r="C506" s="35" t="s">
        <v>12</v>
      </c>
      <c r="D506" s="48">
        <v>18</v>
      </c>
      <c r="E506" s="49"/>
      <c r="F506" s="43">
        <v>1726.32</v>
      </c>
      <c r="G506" s="39">
        <f t="shared" si="18"/>
        <v>0</v>
      </c>
      <c r="H506" s="39">
        <f t="shared" si="19"/>
        <v>14949.931199999999</v>
      </c>
      <c r="I506" s="40">
        <v>8.66</v>
      </c>
      <c r="J506" s="78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1"/>
      <c r="Z506" s="22"/>
    </row>
    <row r="507" spans="1:26" customFormat="1" ht="36" hidden="1" x14ac:dyDescent="0.25">
      <c r="A507" s="35" t="s">
        <v>1312</v>
      </c>
      <c r="B507" s="36" t="s">
        <v>1314</v>
      </c>
      <c r="C507" s="35" t="s">
        <v>12</v>
      </c>
      <c r="D507" s="48">
        <v>9</v>
      </c>
      <c r="E507" s="38">
        <v>191.59</v>
      </c>
      <c r="F507" s="43">
        <v>1724.31</v>
      </c>
      <c r="G507" s="39">
        <f t="shared" si="18"/>
        <v>1659.1694</v>
      </c>
      <c r="H507" s="39">
        <f t="shared" si="19"/>
        <v>14932.524600000001</v>
      </c>
      <c r="I507" s="40">
        <v>8.66</v>
      </c>
      <c r="J507" s="78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1"/>
      <c r="Z507" s="22"/>
    </row>
    <row r="508" spans="1:26" customFormat="1" ht="24" hidden="1" x14ac:dyDescent="0.25">
      <c r="A508" s="35" t="s">
        <v>328</v>
      </c>
      <c r="B508" s="36" t="s">
        <v>329</v>
      </c>
      <c r="C508" s="35" t="s">
        <v>22</v>
      </c>
      <c r="D508" s="45">
        <v>7.2099999999999997E-2</v>
      </c>
      <c r="E508" s="43">
        <v>23754.92</v>
      </c>
      <c r="F508" s="43">
        <v>1713</v>
      </c>
      <c r="G508" s="39">
        <f t="shared" si="18"/>
        <v>205717.6072</v>
      </c>
      <c r="H508" s="39">
        <f t="shared" si="19"/>
        <v>14834.58</v>
      </c>
      <c r="I508" s="40">
        <v>8.66</v>
      </c>
      <c r="J508" s="78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1"/>
      <c r="Z508" s="22"/>
    </row>
    <row r="509" spans="1:26" customFormat="1" ht="36" hidden="1" x14ac:dyDescent="0.25">
      <c r="A509" s="35" t="s">
        <v>552</v>
      </c>
      <c r="B509" s="36" t="s">
        <v>554</v>
      </c>
      <c r="C509" s="35" t="s">
        <v>12</v>
      </c>
      <c r="D509" s="48">
        <v>17</v>
      </c>
      <c r="E509" s="38">
        <v>99.43</v>
      </c>
      <c r="F509" s="43">
        <v>1690.31</v>
      </c>
      <c r="G509" s="39">
        <f t="shared" si="18"/>
        <v>861.06380000000013</v>
      </c>
      <c r="H509" s="39">
        <f t="shared" si="19"/>
        <v>14638.0846</v>
      </c>
      <c r="I509" s="40">
        <v>8.66</v>
      </c>
      <c r="J509" s="78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1"/>
      <c r="Z509" s="22"/>
    </row>
    <row r="510" spans="1:26" customFormat="1" ht="36" hidden="1" x14ac:dyDescent="0.25">
      <c r="A510" s="35" t="s">
        <v>662</v>
      </c>
      <c r="B510" s="36" t="s">
        <v>668</v>
      </c>
      <c r="C510" s="35" t="s">
        <v>12</v>
      </c>
      <c r="D510" s="48">
        <v>1</v>
      </c>
      <c r="E510" s="43">
        <v>1684.3</v>
      </c>
      <c r="F510" s="43">
        <v>1684.3</v>
      </c>
      <c r="G510" s="39">
        <f t="shared" si="18"/>
        <v>14586.038</v>
      </c>
      <c r="H510" s="39">
        <f t="shared" si="19"/>
        <v>14586.038</v>
      </c>
      <c r="I510" s="40">
        <v>8.66</v>
      </c>
      <c r="J510" s="78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1"/>
      <c r="Z510" s="22"/>
    </row>
    <row r="511" spans="1:26" customFormat="1" ht="36" hidden="1" x14ac:dyDescent="0.25">
      <c r="A511" s="35" t="s">
        <v>449</v>
      </c>
      <c r="B511" s="36" t="s">
        <v>450</v>
      </c>
      <c r="C511" s="35" t="s">
        <v>13</v>
      </c>
      <c r="D511" s="47">
        <v>2.9</v>
      </c>
      <c r="E511" s="49"/>
      <c r="F511" s="43">
        <v>1678.57</v>
      </c>
      <c r="G511" s="39">
        <f t="shared" si="18"/>
        <v>0</v>
      </c>
      <c r="H511" s="39">
        <f t="shared" si="19"/>
        <v>14536.4162</v>
      </c>
      <c r="I511" s="40">
        <v>8.66</v>
      </c>
      <c r="J511" s="78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1"/>
      <c r="Z511" s="22"/>
    </row>
    <row r="512" spans="1:26" customFormat="1" ht="24" hidden="1" x14ac:dyDescent="0.25">
      <c r="A512" s="35" t="s">
        <v>263</v>
      </c>
      <c r="B512" s="36" t="s">
        <v>264</v>
      </c>
      <c r="C512" s="35" t="s">
        <v>174</v>
      </c>
      <c r="D512" s="48">
        <v>16</v>
      </c>
      <c r="E512" s="38">
        <v>104.42</v>
      </c>
      <c r="F512" s="43">
        <v>1670.72</v>
      </c>
      <c r="G512" s="39">
        <f t="shared" si="18"/>
        <v>904.27719999999999</v>
      </c>
      <c r="H512" s="39">
        <f t="shared" si="19"/>
        <v>14468.4352</v>
      </c>
      <c r="I512" s="40">
        <v>8.66</v>
      </c>
      <c r="J512" s="78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1"/>
      <c r="Z512" s="22"/>
    </row>
    <row r="513" spans="1:26" customFormat="1" ht="36" hidden="1" x14ac:dyDescent="0.25">
      <c r="A513" s="35" t="s">
        <v>687</v>
      </c>
      <c r="B513" s="36" t="s">
        <v>688</v>
      </c>
      <c r="C513" s="35" t="s">
        <v>12</v>
      </c>
      <c r="D513" s="48">
        <v>2</v>
      </c>
      <c r="E513" s="38">
        <v>834.3</v>
      </c>
      <c r="F513" s="43">
        <v>1668.6</v>
      </c>
      <c r="G513" s="39">
        <f t="shared" si="18"/>
        <v>7225.0379999999996</v>
      </c>
      <c r="H513" s="39">
        <f t="shared" si="19"/>
        <v>14450.075999999999</v>
      </c>
      <c r="I513" s="40">
        <v>8.66</v>
      </c>
      <c r="J513" s="78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1"/>
      <c r="Z513" s="22"/>
    </row>
    <row r="514" spans="1:26" customFormat="1" ht="36" hidden="1" x14ac:dyDescent="0.25">
      <c r="A514" s="35" t="s">
        <v>755</v>
      </c>
      <c r="B514" s="36" t="s">
        <v>766</v>
      </c>
      <c r="C514" s="35" t="s">
        <v>12</v>
      </c>
      <c r="D514" s="48">
        <v>2</v>
      </c>
      <c r="E514" s="38">
        <v>832.6</v>
      </c>
      <c r="F514" s="43">
        <v>1665.2</v>
      </c>
      <c r="G514" s="39">
        <f t="shared" si="18"/>
        <v>7210.3160000000007</v>
      </c>
      <c r="H514" s="39">
        <f t="shared" si="19"/>
        <v>14420.632000000001</v>
      </c>
      <c r="I514" s="40">
        <v>8.66</v>
      </c>
      <c r="J514" s="78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1"/>
      <c r="Z514" s="22"/>
    </row>
    <row r="515" spans="1:26" customFormat="1" ht="36" hidden="1" x14ac:dyDescent="0.25">
      <c r="A515" s="35" t="s">
        <v>1085</v>
      </c>
      <c r="B515" s="36" t="s">
        <v>1112</v>
      </c>
      <c r="C515" s="35" t="s">
        <v>179</v>
      </c>
      <c r="D515" s="47">
        <v>4.5</v>
      </c>
      <c r="E515" s="38">
        <v>364.79</v>
      </c>
      <c r="F515" s="43">
        <v>1642</v>
      </c>
      <c r="G515" s="39">
        <f t="shared" si="18"/>
        <v>3159.0814</v>
      </c>
      <c r="H515" s="39">
        <f t="shared" si="19"/>
        <v>14219.72</v>
      </c>
      <c r="I515" s="40">
        <v>8.66</v>
      </c>
      <c r="J515" s="78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1"/>
      <c r="Z515" s="22"/>
    </row>
    <row r="516" spans="1:26" customFormat="1" ht="36" hidden="1" x14ac:dyDescent="0.25">
      <c r="A516" s="35" t="s">
        <v>1602</v>
      </c>
      <c r="B516" s="36" t="s">
        <v>1603</v>
      </c>
      <c r="C516" s="35" t="s">
        <v>12</v>
      </c>
      <c r="D516" s="48">
        <v>4</v>
      </c>
      <c r="E516" s="38">
        <v>409.66</v>
      </c>
      <c r="F516" s="43">
        <v>1638</v>
      </c>
      <c r="G516" s="39">
        <f t="shared" si="18"/>
        <v>3547.6556</v>
      </c>
      <c r="H516" s="39">
        <f t="shared" si="19"/>
        <v>14185.08</v>
      </c>
      <c r="I516" s="40">
        <v>8.66</v>
      </c>
      <c r="J516" s="78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1"/>
      <c r="Z516" s="22"/>
    </row>
    <row r="517" spans="1:26" customFormat="1" ht="36" hidden="1" x14ac:dyDescent="0.25">
      <c r="A517" s="35" t="s">
        <v>755</v>
      </c>
      <c r="B517" s="36" t="s">
        <v>1029</v>
      </c>
      <c r="C517" s="35" t="s">
        <v>179</v>
      </c>
      <c r="D517" s="48">
        <v>11</v>
      </c>
      <c r="E517" s="38">
        <v>148.9</v>
      </c>
      <c r="F517" s="43">
        <v>1637.9</v>
      </c>
      <c r="G517" s="39">
        <f t="shared" si="18"/>
        <v>1289.4740000000002</v>
      </c>
      <c r="H517" s="39">
        <f t="shared" si="19"/>
        <v>14184.214000000002</v>
      </c>
      <c r="I517" s="40">
        <v>8.66</v>
      </c>
      <c r="J517" s="78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1"/>
      <c r="Z517" s="22"/>
    </row>
    <row r="518" spans="1:26" customFormat="1" ht="36" hidden="1" x14ac:dyDescent="0.25">
      <c r="A518" s="35" t="s">
        <v>755</v>
      </c>
      <c r="B518" s="36" t="s">
        <v>794</v>
      </c>
      <c r="C518" s="35" t="s">
        <v>12</v>
      </c>
      <c r="D518" s="48">
        <v>1</v>
      </c>
      <c r="E518" s="43">
        <v>1625.29</v>
      </c>
      <c r="F518" s="43">
        <v>1625.29</v>
      </c>
      <c r="G518" s="39">
        <f t="shared" si="18"/>
        <v>14075.011399999999</v>
      </c>
      <c r="H518" s="39">
        <f t="shared" si="19"/>
        <v>14075.011399999999</v>
      </c>
      <c r="I518" s="40">
        <v>8.66</v>
      </c>
      <c r="J518" s="78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1"/>
      <c r="Z518" s="22"/>
    </row>
    <row r="519" spans="1:26" customFormat="1" ht="36" hidden="1" x14ac:dyDescent="0.25">
      <c r="A519" s="35" t="s">
        <v>1113</v>
      </c>
      <c r="B519" s="36" t="s">
        <v>794</v>
      </c>
      <c r="C519" s="35" t="s">
        <v>12</v>
      </c>
      <c r="D519" s="48">
        <v>1</v>
      </c>
      <c r="E519" s="43">
        <v>1625.29</v>
      </c>
      <c r="F519" s="43">
        <v>1625.29</v>
      </c>
      <c r="G519" s="39">
        <f t="shared" si="18"/>
        <v>14075.011399999999</v>
      </c>
      <c r="H519" s="39">
        <f t="shared" si="19"/>
        <v>14075.011399999999</v>
      </c>
      <c r="I519" s="40">
        <v>8.66</v>
      </c>
      <c r="J519" s="78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1"/>
      <c r="Z519" s="22"/>
    </row>
    <row r="520" spans="1:26" customFormat="1" ht="36" hidden="1" x14ac:dyDescent="0.25">
      <c r="A520" s="35" t="s">
        <v>355</v>
      </c>
      <c r="B520" s="36" t="s">
        <v>358</v>
      </c>
      <c r="C520" s="35" t="s">
        <v>12</v>
      </c>
      <c r="D520" s="48">
        <v>2</v>
      </c>
      <c r="E520" s="38">
        <v>804.85</v>
      </c>
      <c r="F520" s="43">
        <v>1610</v>
      </c>
      <c r="G520" s="39">
        <f t="shared" si="18"/>
        <v>6970.0010000000002</v>
      </c>
      <c r="H520" s="39">
        <f t="shared" si="19"/>
        <v>13942.6</v>
      </c>
      <c r="I520" s="40">
        <v>8.66</v>
      </c>
      <c r="J520" s="78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1"/>
      <c r="Z520" s="22"/>
    </row>
    <row r="521" spans="1:26" customFormat="1" ht="36" hidden="1" x14ac:dyDescent="0.25">
      <c r="A521" s="35" t="s">
        <v>1369</v>
      </c>
      <c r="B521" s="36" t="s">
        <v>1370</v>
      </c>
      <c r="C521" s="35" t="s">
        <v>12</v>
      </c>
      <c r="D521" s="48">
        <v>1</v>
      </c>
      <c r="E521" s="43">
        <v>1609.75</v>
      </c>
      <c r="F521" s="43">
        <v>1610</v>
      </c>
      <c r="G521" s="39">
        <f t="shared" ref="G521:G584" si="20">E521*I521</f>
        <v>13940.434999999999</v>
      </c>
      <c r="H521" s="39">
        <f t="shared" ref="H521:H584" si="21">F521*I521</f>
        <v>13942.6</v>
      </c>
      <c r="I521" s="40">
        <v>8.66</v>
      </c>
      <c r="J521" s="78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1"/>
      <c r="Z521" s="22"/>
    </row>
    <row r="522" spans="1:26" customFormat="1" ht="36" hidden="1" x14ac:dyDescent="0.25">
      <c r="A522" s="35" t="s">
        <v>1308</v>
      </c>
      <c r="B522" s="36" t="s">
        <v>1309</v>
      </c>
      <c r="C522" s="35" t="s">
        <v>12</v>
      </c>
      <c r="D522" s="48">
        <v>1</v>
      </c>
      <c r="E522" s="43">
        <v>1609.75</v>
      </c>
      <c r="F522" s="43">
        <v>1609.75</v>
      </c>
      <c r="G522" s="39">
        <f t="shared" si="20"/>
        <v>13940.434999999999</v>
      </c>
      <c r="H522" s="39">
        <f t="shared" si="21"/>
        <v>13940.434999999999</v>
      </c>
      <c r="I522" s="40">
        <v>8.66</v>
      </c>
      <c r="J522" s="78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1"/>
      <c r="Z522" s="22"/>
    </row>
    <row r="523" spans="1:26" customFormat="1" ht="36" hidden="1" x14ac:dyDescent="0.25">
      <c r="A523" s="35" t="s">
        <v>359</v>
      </c>
      <c r="B523" s="36" t="s">
        <v>356</v>
      </c>
      <c r="C523" s="35" t="s">
        <v>12</v>
      </c>
      <c r="D523" s="48">
        <v>2</v>
      </c>
      <c r="E523" s="38">
        <v>804.85</v>
      </c>
      <c r="F523" s="43">
        <v>1609.7</v>
      </c>
      <c r="G523" s="39">
        <f t="shared" si="20"/>
        <v>6970.0010000000002</v>
      </c>
      <c r="H523" s="39">
        <f t="shared" si="21"/>
        <v>13940.002</v>
      </c>
      <c r="I523" s="40">
        <v>8.66</v>
      </c>
      <c r="J523" s="78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1"/>
      <c r="Z523" s="22"/>
    </row>
    <row r="524" spans="1:26" customFormat="1" ht="36" hidden="1" x14ac:dyDescent="0.25">
      <c r="A524" s="35" t="s">
        <v>755</v>
      </c>
      <c r="B524" s="36" t="s">
        <v>979</v>
      </c>
      <c r="C524" s="35" t="s">
        <v>179</v>
      </c>
      <c r="D524" s="48">
        <v>5</v>
      </c>
      <c r="E524" s="38">
        <v>321.38</v>
      </c>
      <c r="F524" s="43">
        <v>1606.9</v>
      </c>
      <c r="G524" s="39">
        <f t="shared" si="20"/>
        <v>2783.1507999999999</v>
      </c>
      <c r="H524" s="39">
        <f t="shared" si="21"/>
        <v>13915.754000000001</v>
      </c>
      <c r="I524" s="40">
        <v>8.66</v>
      </c>
      <c r="J524" s="78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1"/>
      <c r="Z524" s="22"/>
    </row>
    <row r="525" spans="1:26" customFormat="1" ht="36" hidden="1" x14ac:dyDescent="0.25">
      <c r="A525" s="35" t="s">
        <v>1085</v>
      </c>
      <c r="B525" s="36" t="s">
        <v>1094</v>
      </c>
      <c r="C525" s="35" t="s">
        <v>179</v>
      </c>
      <c r="D525" s="48">
        <v>29</v>
      </c>
      <c r="E525" s="38">
        <v>54.82</v>
      </c>
      <c r="F525" s="43">
        <v>1589.78</v>
      </c>
      <c r="G525" s="39">
        <f t="shared" si="20"/>
        <v>474.74119999999999</v>
      </c>
      <c r="H525" s="39">
        <f t="shared" si="21"/>
        <v>13767.4948</v>
      </c>
      <c r="I525" s="40">
        <v>8.66</v>
      </c>
      <c r="J525" s="78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1"/>
      <c r="Z525" s="22"/>
    </row>
    <row r="526" spans="1:26" customFormat="1" ht="36" hidden="1" x14ac:dyDescent="0.25">
      <c r="A526" s="35" t="s">
        <v>755</v>
      </c>
      <c r="B526" s="36" t="s">
        <v>772</v>
      </c>
      <c r="C526" s="35" t="s">
        <v>12</v>
      </c>
      <c r="D526" s="48">
        <v>1</v>
      </c>
      <c r="E526" s="43">
        <v>1573.61</v>
      </c>
      <c r="F526" s="43">
        <v>1573.61</v>
      </c>
      <c r="G526" s="39">
        <f t="shared" si="20"/>
        <v>13627.462599999999</v>
      </c>
      <c r="H526" s="39">
        <f t="shared" si="21"/>
        <v>13627.462599999999</v>
      </c>
      <c r="I526" s="40">
        <v>8.66</v>
      </c>
      <c r="J526" s="78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1"/>
      <c r="Z526" s="22"/>
    </row>
    <row r="527" spans="1:26" customFormat="1" ht="36" hidden="1" x14ac:dyDescent="0.25">
      <c r="A527" s="35" t="s">
        <v>1529</v>
      </c>
      <c r="B527" s="36" t="s">
        <v>1526</v>
      </c>
      <c r="C527" s="35" t="s">
        <v>179</v>
      </c>
      <c r="D527" s="48">
        <v>60</v>
      </c>
      <c r="E527" s="38">
        <v>26.15</v>
      </c>
      <c r="F527" s="43">
        <v>1569</v>
      </c>
      <c r="G527" s="39">
        <f t="shared" si="20"/>
        <v>226.459</v>
      </c>
      <c r="H527" s="39">
        <f t="shared" si="21"/>
        <v>13587.54</v>
      </c>
      <c r="I527" s="40">
        <v>8.66</v>
      </c>
      <c r="J527" s="78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1"/>
      <c r="Z527" s="22"/>
    </row>
    <row r="528" spans="1:26" customFormat="1" ht="36" hidden="1" x14ac:dyDescent="0.25">
      <c r="A528" s="35" t="s">
        <v>755</v>
      </c>
      <c r="B528" s="36" t="s">
        <v>893</v>
      </c>
      <c r="C528" s="35" t="s">
        <v>12</v>
      </c>
      <c r="D528" s="48">
        <v>1</v>
      </c>
      <c r="E528" s="43">
        <v>1565.21</v>
      </c>
      <c r="F528" s="43">
        <v>1565.21</v>
      </c>
      <c r="G528" s="39">
        <f t="shared" si="20"/>
        <v>13554.7186</v>
      </c>
      <c r="H528" s="39">
        <f t="shared" si="21"/>
        <v>13554.7186</v>
      </c>
      <c r="I528" s="40">
        <v>8.66</v>
      </c>
      <c r="J528" s="78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1"/>
      <c r="Z528" s="22"/>
    </row>
    <row r="529" spans="1:26" customFormat="1" ht="36" hidden="1" x14ac:dyDescent="0.25">
      <c r="A529" s="35" t="s">
        <v>755</v>
      </c>
      <c r="B529" s="36" t="s">
        <v>1028</v>
      </c>
      <c r="C529" s="35" t="s">
        <v>179</v>
      </c>
      <c r="D529" s="48">
        <v>13</v>
      </c>
      <c r="E529" s="38">
        <v>119.54</v>
      </c>
      <c r="F529" s="43">
        <v>1554.02</v>
      </c>
      <c r="G529" s="39">
        <f t="shared" si="20"/>
        <v>1035.2164</v>
      </c>
      <c r="H529" s="39">
        <f t="shared" si="21"/>
        <v>13457.813200000001</v>
      </c>
      <c r="I529" s="40">
        <v>8.66</v>
      </c>
      <c r="J529" s="78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1"/>
      <c r="Z529" s="22"/>
    </row>
    <row r="530" spans="1:26" customFormat="1" ht="36" hidden="1" x14ac:dyDescent="0.25">
      <c r="A530" s="35" t="s">
        <v>407</v>
      </c>
      <c r="B530" s="36" t="s">
        <v>416</v>
      </c>
      <c r="C530" s="35" t="s">
        <v>12</v>
      </c>
      <c r="D530" s="48">
        <v>1</v>
      </c>
      <c r="E530" s="43">
        <v>1531.91</v>
      </c>
      <c r="F530" s="43">
        <v>1532</v>
      </c>
      <c r="G530" s="39">
        <f t="shared" si="20"/>
        <v>13266.340600000001</v>
      </c>
      <c r="H530" s="39">
        <f t="shared" si="21"/>
        <v>13267.12</v>
      </c>
      <c r="I530" s="40">
        <v>8.66</v>
      </c>
      <c r="J530" s="78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1"/>
      <c r="Z530" s="22"/>
    </row>
    <row r="531" spans="1:26" customFormat="1" ht="36" hidden="1" x14ac:dyDescent="0.25">
      <c r="A531" s="35" t="s">
        <v>755</v>
      </c>
      <c r="B531" s="36" t="s">
        <v>1026</v>
      </c>
      <c r="C531" s="35" t="s">
        <v>179</v>
      </c>
      <c r="D531" s="48">
        <v>2</v>
      </c>
      <c r="E531" s="38">
        <v>748.39</v>
      </c>
      <c r="F531" s="43">
        <v>1496.78</v>
      </c>
      <c r="G531" s="39">
        <f t="shared" si="20"/>
        <v>6481.0573999999997</v>
      </c>
      <c r="H531" s="39">
        <f t="shared" si="21"/>
        <v>12962.114799999999</v>
      </c>
      <c r="I531" s="40">
        <v>8.66</v>
      </c>
      <c r="J531" s="78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1"/>
      <c r="Z531" s="22"/>
    </row>
    <row r="532" spans="1:26" customFormat="1" ht="36" hidden="1" x14ac:dyDescent="0.25">
      <c r="A532" s="35" t="s">
        <v>1672</v>
      </c>
      <c r="B532" s="36" t="s">
        <v>1674</v>
      </c>
      <c r="C532" s="35" t="s">
        <v>12</v>
      </c>
      <c r="D532" s="48">
        <v>8</v>
      </c>
      <c r="E532" s="38">
        <v>186.49</v>
      </c>
      <c r="F532" s="43">
        <v>1492</v>
      </c>
      <c r="G532" s="39">
        <f t="shared" si="20"/>
        <v>1615.0034000000001</v>
      </c>
      <c r="H532" s="39">
        <f t="shared" si="21"/>
        <v>12920.72</v>
      </c>
      <c r="I532" s="40">
        <v>8.66</v>
      </c>
      <c r="J532" s="78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1"/>
      <c r="Z532" s="22"/>
    </row>
    <row r="533" spans="1:26" customFormat="1" ht="36" hidden="1" x14ac:dyDescent="0.25">
      <c r="A533" s="35" t="s">
        <v>755</v>
      </c>
      <c r="B533" s="36" t="s">
        <v>770</v>
      </c>
      <c r="C533" s="35" t="s">
        <v>12</v>
      </c>
      <c r="D533" s="48">
        <v>1</v>
      </c>
      <c r="E533" s="43">
        <v>1486.38</v>
      </c>
      <c r="F533" s="43">
        <v>1486.38</v>
      </c>
      <c r="G533" s="39">
        <f t="shared" si="20"/>
        <v>12872.050800000001</v>
      </c>
      <c r="H533" s="39">
        <f t="shared" si="21"/>
        <v>12872.050800000001</v>
      </c>
      <c r="I533" s="40">
        <v>8.66</v>
      </c>
      <c r="J533" s="78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1"/>
      <c r="Z533" s="22"/>
    </row>
    <row r="534" spans="1:26" customFormat="1" ht="36" hidden="1" x14ac:dyDescent="0.25">
      <c r="A534" s="35" t="s">
        <v>1425</v>
      </c>
      <c r="B534" s="36" t="s">
        <v>1422</v>
      </c>
      <c r="C534" s="35" t="s">
        <v>179</v>
      </c>
      <c r="D534" s="41">
        <v>1072.72</v>
      </c>
      <c r="E534" s="38">
        <v>1.38</v>
      </c>
      <c r="F534" s="43">
        <v>1480.35</v>
      </c>
      <c r="G534" s="39">
        <f t="shared" si="20"/>
        <v>11.950799999999999</v>
      </c>
      <c r="H534" s="39">
        <f t="shared" si="21"/>
        <v>12819.831</v>
      </c>
      <c r="I534" s="40">
        <v>8.66</v>
      </c>
      <c r="J534" s="78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1"/>
      <c r="Z534" s="22"/>
    </row>
    <row r="535" spans="1:26" customFormat="1" ht="36" hidden="1" x14ac:dyDescent="0.25">
      <c r="A535" s="35" t="s">
        <v>439</v>
      </c>
      <c r="B535" s="36" t="s">
        <v>441</v>
      </c>
      <c r="C535" s="35" t="s">
        <v>12</v>
      </c>
      <c r="D535" s="48">
        <v>1</v>
      </c>
      <c r="E535" s="43">
        <v>1467.38</v>
      </c>
      <c r="F535" s="43">
        <v>1467</v>
      </c>
      <c r="G535" s="39">
        <f t="shared" si="20"/>
        <v>12707.510800000002</v>
      </c>
      <c r="H535" s="39">
        <f t="shared" si="21"/>
        <v>12704.22</v>
      </c>
      <c r="I535" s="40">
        <v>8.66</v>
      </c>
      <c r="J535" s="78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1"/>
      <c r="Z535" s="22"/>
    </row>
    <row r="536" spans="1:26" customFormat="1" ht="36" hidden="1" x14ac:dyDescent="0.25">
      <c r="A536" s="35" t="s">
        <v>735</v>
      </c>
      <c r="B536" s="36" t="s">
        <v>736</v>
      </c>
      <c r="C536" s="35" t="s">
        <v>12</v>
      </c>
      <c r="D536" s="48">
        <v>12</v>
      </c>
      <c r="E536" s="38">
        <v>122</v>
      </c>
      <c r="F536" s="43">
        <v>1464</v>
      </c>
      <c r="G536" s="39">
        <f t="shared" si="20"/>
        <v>1056.52</v>
      </c>
      <c r="H536" s="39">
        <f t="shared" si="21"/>
        <v>12678.24</v>
      </c>
      <c r="I536" s="40">
        <v>8.66</v>
      </c>
      <c r="J536" s="78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1"/>
      <c r="Z536" s="22"/>
    </row>
    <row r="537" spans="1:26" customFormat="1" ht="36" hidden="1" x14ac:dyDescent="0.25">
      <c r="A537" s="35" t="s">
        <v>640</v>
      </c>
      <c r="B537" s="36" t="s">
        <v>642</v>
      </c>
      <c r="C537" s="35" t="s">
        <v>12</v>
      </c>
      <c r="D537" s="48">
        <v>2</v>
      </c>
      <c r="E537" s="38">
        <v>730.8</v>
      </c>
      <c r="F537" s="43">
        <v>1462</v>
      </c>
      <c r="G537" s="39">
        <f t="shared" si="20"/>
        <v>6328.7280000000001</v>
      </c>
      <c r="H537" s="39">
        <f t="shared" si="21"/>
        <v>12660.92</v>
      </c>
      <c r="I537" s="40">
        <v>8.66</v>
      </c>
      <c r="J537" s="78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1"/>
      <c r="Z537" s="22"/>
    </row>
    <row r="538" spans="1:26" customFormat="1" ht="15" hidden="1" x14ac:dyDescent="0.25">
      <c r="A538" s="35" t="s">
        <v>344</v>
      </c>
      <c r="B538" s="36" t="s">
        <v>345</v>
      </c>
      <c r="C538" s="35" t="s">
        <v>174</v>
      </c>
      <c r="D538" s="48">
        <v>2</v>
      </c>
      <c r="E538" s="38">
        <v>729.74</v>
      </c>
      <c r="F538" s="43">
        <v>1459.48</v>
      </c>
      <c r="G538" s="39">
        <f t="shared" si="20"/>
        <v>6319.5484000000006</v>
      </c>
      <c r="H538" s="39">
        <f t="shared" si="21"/>
        <v>12639.096800000001</v>
      </c>
      <c r="I538" s="40">
        <v>8.66</v>
      </c>
      <c r="J538" s="78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1"/>
      <c r="Z538" s="22"/>
    </row>
    <row r="539" spans="1:26" customFormat="1" ht="36" hidden="1" x14ac:dyDescent="0.25">
      <c r="A539" s="35" t="s">
        <v>1524</v>
      </c>
      <c r="B539" s="36" t="s">
        <v>1526</v>
      </c>
      <c r="C539" s="35" t="s">
        <v>179</v>
      </c>
      <c r="D539" s="48">
        <v>52</v>
      </c>
      <c r="E539" s="49"/>
      <c r="F539" s="43">
        <v>1424</v>
      </c>
      <c r="G539" s="39">
        <f t="shared" si="20"/>
        <v>0</v>
      </c>
      <c r="H539" s="39">
        <f t="shared" si="21"/>
        <v>12331.84</v>
      </c>
      <c r="I539" s="40">
        <v>8.66</v>
      </c>
      <c r="J539" s="78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1"/>
      <c r="Z539" s="22"/>
    </row>
    <row r="540" spans="1:26" customFormat="1" ht="36" hidden="1" x14ac:dyDescent="0.25">
      <c r="A540" s="35" t="s">
        <v>755</v>
      </c>
      <c r="B540" s="36" t="s">
        <v>1005</v>
      </c>
      <c r="C540" s="35" t="s">
        <v>179</v>
      </c>
      <c r="D540" s="47">
        <v>0.5</v>
      </c>
      <c r="E540" s="43">
        <v>2822.55</v>
      </c>
      <c r="F540" s="43">
        <v>1411.28</v>
      </c>
      <c r="G540" s="39">
        <f t="shared" si="20"/>
        <v>24443.283000000003</v>
      </c>
      <c r="H540" s="39">
        <f t="shared" si="21"/>
        <v>12221.684799999999</v>
      </c>
      <c r="I540" s="40">
        <v>8.66</v>
      </c>
      <c r="J540" s="78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1"/>
      <c r="Z540" s="22"/>
    </row>
    <row r="541" spans="1:26" customFormat="1" ht="36" hidden="1" x14ac:dyDescent="0.25">
      <c r="A541" s="35" t="s">
        <v>1113</v>
      </c>
      <c r="B541" s="36" t="s">
        <v>1124</v>
      </c>
      <c r="C541" s="35" t="s">
        <v>12</v>
      </c>
      <c r="D541" s="48">
        <v>2</v>
      </c>
      <c r="E541" s="38">
        <v>703.23</v>
      </c>
      <c r="F541" s="43">
        <v>1406.46</v>
      </c>
      <c r="G541" s="39">
        <f t="shared" si="20"/>
        <v>6089.9718000000003</v>
      </c>
      <c r="H541" s="39">
        <f t="shared" si="21"/>
        <v>12179.943600000001</v>
      </c>
      <c r="I541" s="40">
        <v>8.66</v>
      </c>
      <c r="J541" s="78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1"/>
      <c r="Z541" s="22"/>
    </row>
    <row r="542" spans="1:26" customFormat="1" ht="36" hidden="1" x14ac:dyDescent="0.25">
      <c r="A542" s="35" t="s">
        <v>1085</v>
      </c>
      <c r="B542" s="36" t="s">
        <v>1015</v>
      </c>
      <c r="C542" s="35" t="s">
        <v>179</v>
      </c>
      <c r="D542" s="47">
        <v>0.7</v>
      </c>
      <c r="E542" s="43">
        <v>2008.5</v>
      </c>
      <c r="F542" s="43">
        <v>1406</v>
      </c>
      <c r="G542" s="39">
        <f t="shared" si="20"/>
        <v>17393.61</v>
      </c>
      <c r="H542" s="39">
        <f t="shared" si="21"/>
        <v>12175.960000000001</v>
      </c>
      <c r="I542" s="40">
        <v>8.66</v>
      </c>
      <c r="J542" s="78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1"/>
      <c r="Z542" s="22"/>
    </row>
    <row r="543" spans="1:26" customFormat="1" ht="36" hidden="1" x14ac:dyDescent="0.25">
      <c r="A543" s="35" t="s">
        <v>515</v>
      </c>
      <c r="B543" s="36" t="s">
        <v>516</v>
      </c>
      <c r="C543" s="35" t="s">
        <v>19</v>
      </c>
      <c r="D543" s="48">
        <v>33</v>
      </c>
      <c r="E543" s="49"/>
      <c r="F543" s="43">
        <v>1403.5</v>
      </c>
      <c r="G543" s="39">
        <f t="shared" si="20"/>
        <v>0</v>
      </c>
      <c r="H543" s="39">
        <f t="shared" si="21"/>
        <v>12154.31</v>
      </c>
      <c r="I543" s="40">
        <v>8.66</v>
      </c>
      <c r="J543" s="78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1"/>
      <c r="Z543" s="22"/>
    </row>
    <row r="544" spans="1:26" customFormat="1" ht="36" hidden="1" x14ac:dyDescent="0.25">
      <c r="A544" s="35" t="s">
        <v>626</v>
      </c>
      <c r="B544" s="36" t="s">
        <v>629</v>
      </c>
      <c r="C544" s="35" t="s">
        <v>12</v>
      </c>
      <c r="D544" s="48">
        <v>2</v>
      </c>
      <c r="E544" s="38">
        <v>699.92</v>
      </c>
      <c r="F544" s="43">
        <v>1400</v>
      </c>
      <c r="G544" s="39">
        <f t="shared" si="20"/>
        <v>6061.3072000000002</v>
      </c>
      <c r="H544" s="39">
        <f t="shared" si="21"/>
        <v>12124</v>
      </c>
      <c r="I544" s="40">
        <v>8.66</v>
      </c>
      <c r="J544" s="78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1"/>
      <c r="Z544" s="22"/>
    </row>
    <row r="545" spans="1:26" customFormat="1" ht="36" hidden="1" x14ac:dyDescent="0.25">
      <c r="A545" s="35" t="s">
        <v>755</v>
      </c>
      <c r="B545" s="36" t="s">
        <v>989</v>
      </c>
      <c r="C545" s="35" t="s">
        <v>179</v>
      </c>
      <c r="D545" s="48">
        <v>5</v>
      </c>
      <c r="E545" s="38">
        <v>278.17</v>
      </c>
      <c r="F545" s="43">
        <v>1390.85</v>
      </c>
      <c r="G545" s="39">
        <f t="shared" si="20"/>
        <v>2408.9522000000002</v>
      </c>
      <c r="H545" s="39">
        <f t="shared" si="21"/>
        <v>12044.760999999999</v>
      </c>
      <c r="I545" s="40">
        <v>8.66</v>
      </c>
      <c r="J545" s="78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1"/>
      <c r="Z545" s="22"/>
    </row>
    <row r="546" spans="1:26" customFormat="1" ht="36" hidden="1" x14ac:dyDescent="0.25">
      <c r="A546" s="35" t="s">
        <v>466</v>
      </c>
      <c r="B546" s="36" t="s">
        <v>364</v>
      </c>
      <c r="C546" s="35" t="s">
        <v>179</v>
      </c>
      <c r="D546" s="48">
        <v>15</v>
      </c>
      <c r="E546" s="38">
        <v>92.67</v>
      </c>
      <c r="F546" s="43">
        <v>1390.05</v>
      </c>
      <c r="G546" s="39">
        <f t="shared" si="20"/>
        <v>802.5222</v>
      </c>
      <c r="H546" s="39">
        <f t="shared" si="21"/>
        <v>12037.833000000001</v>
      </c>
      <c r="I546" s="40">
        <v>8.66</v>
      </c>
      <c r="J546" s="78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1"/>
      <c r="Z546" s="22"/>
    </row>
    <row r="547" spans="1:26" customFormat="1" ht="36" hidden="1" x14ac:dyDescent="0.25">
      <c r="A547" s="35" t="s">
        <v>1164</v>
      </c>
      <c r="B547" s="36" t="s">
        <v>1181</v>
      </c>
      <c r="C547" s="35" t="s">
        <v>12</v>
      </c>
      <c r="D547" s="48">
        <v>1</v>
      </c>
      <c r="E547" s="43">
        <v>1382.85</v>
      </c>
      <c r="F547" s="43">
        <v>1383</v>
      </c>
      <c r="G547" s="39">
        <f t="shared" si="20"/>
        <v>11975.481</v>
      </c>
      <c r="H547" s="39">
        <f t="shared" si="21"/>
        <v>11976.78</v>
      </c>
      <c r="I547" s="40">
        <v>8.66</v>
      </c>
      <c r="J547" s="78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1"/>
      <c r="Z547" s="22"/>
    </row>
    <row r="548" spans="1:26" customFormat="1" ht="36" hidden="1" x14ac:dyDescent="0.25">
      <c r="A548" s="35" t="s">
        <v>407</v>
      </c>
      <c r="B548" s="36" t="s">
        <v>427</v>
      </c>
      <c r="C548" s="35" t="s">
        <v>179</v>
      </c>
      <c r="D548" s="48">
        <v>6</v>
      </c>
      <c r="E548" s="38">
        <v>229.75</v>
      </c>
      <c r="F548" s="43">
        <v>1379</v>
      </c>
      <c r="G548" s="39">
        <f t="shared" si="20"/>
        <v>1989.635</v>
      </c>
      <c r="H548" s="39">
        <f t="shared" si="21"/>
        <v>11942.14</v>
      </c>
      <c r="I548" s="40">
        <v>8.66</v>
      </c>
      <c r="J548" s="78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1"/>
      <c r="Z548" s="22"/>
    </row>
    <row r="549" spans="1:26" customFormat="1" ht="36" hidden="1" x14ac:dyDescent="0.25">
      <c r="A549" s="35" t="s">
        <v>1240</v>
      </c>
      <c r="B549" s="36" t="s">
        <v>1242</v>
      </c>
      <c r="C549" s="35" t="s">
        <v>12</v>
      </c>
      <c r="D549" s="48">
        <v>4</v>
      </c>
      <c r="E549" s="38">
        <v>342.55</v>
      </c>
      <c r="F549" s="43">
        <v>1370.2</v>
      </c>
      <c r="G549" s="39">
        <f t="shared" si="20"/>
        <v>2966.4830000000002</v>
      </c>
      <c r="H549" s="39">
        <f t="shared" si="21"/>
        <v>11865.932000000001</v>
      </c>
      <c r="I549" s="40">
        <v>8.66</v>
      </c>
      <c r="J549" s="78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1"/>
      <c r="Z549" s="22"/>
    </row>
    <row r="550" spans="1:26" customFormat="1" ht="36" hidden="1" x14ac:dyDescent="0.25">
      <c r="A550" s="35" t="s">
        <v>1113</v>
      </c>
      <c r="B550" s="36" t="s">
        <v>1129</v>
      </c>
      <c r="C550" s="35" t="s">
        <v>12</v>
      </c>
      <c r="D550" s="48">
        <v>1</v>
      </c>
      <c r="E550" s="43">
        <v>1369.37</v>
      </c>
      <c r="F550" s="43">
        <v>1369.37</v>
      </c>
      <c r="G550" s="39">
        <f t="shared" si="20"/>
        <v>11858.744199999999</v>
      </c>
      <c r="H550" s="39">
        <f t="shared" si="21"/>
        <v>11858.744199999999</v>
      </c>
      <c r="I550" s="40">
        <v>8.66</v>
      </c>
      <c r="J550" s="78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1"/>
      <c r="Z550" s="22"/>
    </row>
    <row r="551" spans="1:26" customFormat="1" ht="36" hidden="1" x14ac:dyDescent="0.25">
      <c r="A551" s="35" t="s">
        <v>1113</v>
      </c>
      <c r="B551" s="36" t="s">
        <v>1131</v>
      </c>
      <c r="C551" s="35" t="s">
        <v>12</v>
      </c>
      <c r="D551" s="48">
        <v>1</v>
      </c>
      <c r="E551" s="43">
        <v>1369.37</v>
      </c>
      <c r="F551" s="43">
        <v>1369.37</v>
      </c>
      <c r="G551" s="39">
        <f t="shared" si="20"/>
        <v>11858.744199999999</v>
      </c>
      <c r="H551" s="39">
        <f t="shared" si="21"/>
        <v>11858.744199999999</v>
      </c>
      <c r="I551" s="40">
        <v>8.66</v>
      </c>
      <c r="J551" s="78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1"/>
      <c r="Z551" s="22"/>
    </row>
    <row r="552" spans="1:26" customFormat="1" ht="36" hidden="1" x14ac:dyDescent="0.25">
      <c r="A552" s="35" t="s">
        <v>1524</v>
      </c>
      <c r="B552" s="36" t="s">
        <v>1527</v>
      </c>
      <c r="C552" s="35" t="s">
        <v>179</v>
      </c>
      <c r="D552" s="48">
        <v>50</v>
      </c>
      <c r="E552" s="38">
        <v>27.38</v>
      </c>
      <c r="F552" s="43">
        <v>1369</v>
      </c>
      <c r="G552" s="39">
        <f t="shared" si="20"/>
        <v>237.11079999999998</v>
      </c>
      <c r="H552" s="39">
        <f t="shared" si="21"/>
        <v>11855.54</v>
      </c>
      <c r="I552" s="40">
        <v>8.66</v>
      </c>
      <c r="J552" s="78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1"/>
      <c r="Z552" s="22"/>
    </row>
    <row r="553" spans="1:26" customFormat="1" ht="36" hidden="1" x14ac:dyDescent="0.25">
      <c r="A553" s="35" t="s">
        <v>695</v>
      </c>
      <c r="B553" s="36" t="s">
        <v>697</v>
      </c>
      <c r="C553" s="35" t="s">
        <v>12</v>
      </c>
      <c r="D553" s="48">
        <v>14</v>
      </c>
      <c r="E553" s="38">
        <v>95.88</v>
      </c>
      <c r="F553" s="43">
        <v>1342.32</v>
      </c>
      <c r="G553" s="39">
        <f t="shared" si="20"/>
        <v>830.32079999999996</v>
      </c>
      <c r="H553" s="39">
        <f t="shared" si="21"/>
        <v>11624.4912</v>
      </c>
      <c r="I553" s="40">
        <v>8.66</v>
      </c>
      <c r="J553" s="78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1"/>
      <c r="Z553" s="22"/>
    </row>
    <row r="554" spans="1:26" customFormat="1" ht="36" hidden="1" x14ac:dyDescent="0.25">
      <c r="A554" s="35" t="s">
        <v>755</v>
      </c>
      <c r="B554" s="36" t="s">
        <v>842</v>
      </c>
      <c r="C554" s="35" t="s">
        <v>12</v>
      </c>
      <c r="D554" s="48">
        <v>1</v>
      </c>
      <c r="E554" s="43">
        <v>1319.15</v>
      </c>
      <c r="F554" s="43">
        <v>1319.15</v>
      </c>
      <c r="G554" s="39">
        <f t="shared" si="20"/>
        <v>11423.839000000002</v>
      </c>
      <c r="H554" s="39">
        <f t="shared" si="21"/>
        <v>11423.839000000002</v>
      </c>
      <c r="I554" s="40">
        <v>8.66</v>
      </c>
      <c r="J554" s="78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1"/>
      <c r="Z554" s="22"/>
    </row>
    <row r="555" spans="1:26" customFormat="1" ht="36" hidden="1" x14ac:dyDescent="0.25">
      <c r="A555" s="35" t="s">
        <v>481</v>
      </c>
      <c r="B555" s="36" t="s">
        <v>483</v>
      </c>
      <c r="C555" s="35" t="s">
        <v>179</v>
      </c>
      <c r="D555" s="48">
        <v>21</v>
      </c>
      <c r="E555" s="38">
        <v>61.64</v>
      </c>
      <c r="F555" s="43">
        <v>1294</v>
      </c>
      <c r="G555" s="39">
        <f t="shared" si="20"/>
        <v>533.80240000000003</v>
      </c>
      <c r="H555" s="39">
        <f t="shared" si="21"/>
        <v>11206.04</v>
      </c>
      <c r="I555" s="40">
        <v>8.66</v>
      </c>
      <c r="J555" s="78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1"/>
      <c r="Z555" s="22"/>
    </row>
    <row r="556" spans="1:26" customFormat="1" ht="36" hidden="1" x14ac:dyDescent="0.25">
      <c r="A556" s="35" t="s">
        <v>1521</v>
      </c>
      <c r="B556" s="36" t="s">
        <v>1520</v>
      </c>
      <c r="C556" s="35" t="s">
        <v>179</v>
      </c>
      <c r="D556" s="48">
        <v>25</v>
      </c>
      <c r="E556" s="38">
        <v>51.65</v>
      </c>
      <c r="F556" s="43">
        <v>1291</v>
      </c>
      <c r="G556" s="39">
        <f t="shared" si="20"/>
        <v>447.28899999999999</v>
      </c>
      <c r="H556" s="39">
        <f t="shared" si="21"/>
        <v>11180.06</v>
      </c>
      <c r="I556" s="40">
        <v>8.66</v>
      </c>
      <c r="J556" s="78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1"/>
      <c r="Z556" s="22"/>
    </row>
    <row r="557" spans="1:26" customFormat="1" ht="36" hidden="1" x14ac:dyDescent="0.25">
      <c r="A557" s="35" t="s">
        <v>662</v>
      </c>
      <c r="B557" s="36" t="s">
        <v>666</v>
      </c>
      <c r="C557" s="35" t="s">
        <v>12</v>
      </c>
      <c r="D557" s="48">
        <v>1</v>
      </c>
      <c r="E557" s="43">
        <v>1289.33</v>
      </c>
      <c r="F557" s="43">
        <v>1289.33</v>
      </c>
      <c r="G557" s="39">
        <f t="shared" si="20"/>
        <v>11165.5978</v>
      </c>
      <c r="H557" s="39">
        <f t="shared" si="21"/>
        <v>11165.5978</v>
      </c>
      <c r="I557" s="40">
        <v>8.66</v>
      </c>
      <c r="J557" s="78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1"/>
      <c r="Z557" s="22"/>
    </row>
    <row r="558" spans="1:26" customFormat="1" ht="36" hidden="1" x14ac:dyDescent="0.25">
      <c r="A558" s="35" t="s">
        <v>1608</v>
      </c>
      <c r="B558" s="36" t="s">
        <v>1610</v>
      </c>
      <c r="C558" s="35" t="s">
        <v>12</v>
      </c>
      <c r="D558" s="48">
        <v>8</v>
      </c>
      <c r="E558" s="38">
        <v>160.97</v>
      </c>
      <c r="F558" s="43">
        <v>1288</v>
      </c>
      <c r="G558" s="39">
        <f t="shared" si="20"/>
        <v>1394.0001999999999</v>
      </c>
      <c r="H558" s="39">
        <f t="shared" si="21"/>
        <v>11154.08</v>
      </c>
      <c r="I558" s="40">
        <v>8.66</v>
      </c>
      <c r="J558" s="78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1"/>
      <c r="Z558" s="22"/>
    </row>
    <row r="559" spans="1:26" customFormat="1" ht="36" hidden="1" x14ac:dyDescent="0.25">
      <c r="A559" s="35" t="s">
        <v>749</v>
      </c>
      <c r="B559" s="36" t="s">
        <v>751</v>
      </c>
      <c r="C559" s="35" t="s">
        <v>12</v>
      </c>
      <c r="D559" s="48">
        <v>1</v>
      </c>
      <c r="E559" s="43">
        <v>1282.95</v>
      </c>
      <c r="F559" s="43">
        <v>1282.95</v>
      </c>
      <c r="G559" s="39">
        <f t="shared" si="20"/>
        <v>11110.347</v>
      </c>
      <c r="H559" s="39">
        <f t="shared" si="21"/>
        <v>11110.347</v>
      </c>
      <c r="I559" s="40">
        <v>8.66</v>
      </c>
      <c r="J559" s="78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1"/>
      <c r="Z559" s="22"/>
    </row>
    <row r="560" spans="1:26" customFormat="1" ht="36" hidden="1" x14ac:dyDescent="0.25">
      <c r="A560" s="35" t="s">
        <v>755</v>
      </c>
      <c r="B560" s="36" t="s">
        <v>800</v>
      </c>
      <c r="C560" s="35" t="s">
        <v>12</v>
      </c>
      <c r="D560" s="48">
        <v>1</v>
      </c>
      <c r="E560" s="43">
        <v>1276.95</v>
      </c>
      <c r="F560" s="43">
        <v>1276.95</v>
      </c>
      <c r="G560" s="39">
        <f t="shared" si="20"/>
        <v>11058.387000000001</v>
      </c>
      <c r="H560" s="39">
        <f t="shared" si="21"/>
        <v>11058.387000000001</v>
      </c>
      <c r="I560" s="40">
        <v>8.66</v>
      </c>
      <c r="J560" s="78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1"/>
      <c r="Z560" s="22"/>
    </row>
    <row r="561" spans="1:26" customFormat="1" ht="36" hidden="1" x14ac:dyDescent="0.25">
      <c r="A561" s="35" t="s">
        <v>755</v>
      </c>
      <c r="B561" s="36" t="s">
        <v>801</v>
      </c>
      <c r="C561" s="35" t="s">
        <v>12</v>
      </c>
      <c r="D561" s="48">
        <v>1</v>
      </c>
      <c r="E561" s="43">
        <v>1276.95</v>
      </c>
      <c r="F561" s="43">
        <v>1276.95</v>
      </c>
      <c r="G561" s="39">
        <f t="shared" si="20"/>
        <v>11058.387000000001</v>
      </c>
      <c r="H561" s="39">
        <f t="shared" si="21"/>
        <v>11058.387000000001</v>
      </c>
      <c r="I561" s="40">
        <v>8.66</v>
      </c>
      <c r="J561" s="78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1"/>
      <c r="Z561" s="22"/>
    </row>
    <row r="562" spans="1:26" customFormat="1" ht="36" x14ac:dyDescent="0.25">
      <c r="A562" s="35" t="s">
        <v>755</v>
      </c>
      <c r="B562" s="75" t="s">
        <v>803</v>
      </c>
      <c r="C562" s="35" t="s">
        <v>12</v>
      </c>
      <c r="D562" s="48">
        <v>1</v>
      </c>
      <c r="E562" s="43">
        <v>1276.95</v>
      </c>
      <c r="F562" s="43">
        <v>1276.95</v>
      </c>
      <c r="G562" s="39">
        <f t="shared" si="20"/>
        <v>11058.387000000001</v>
      </c>
      <c r="H562" s="39">
        <f t="shared" si="21"/>
        <v>11058.387000000001</v>
      </c>
      <c r="I562" s="40">
        <v>8.66</v>
      </c>
      <c r="J562" s="78">
        <f>128849/1.2</f>
        <v>107374.16666666667</v>
      </c>
      <c r="K562" s="79">
        <f>D562*J562</f>
        <v>107374.16666666667</v>
      </c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1"/>
      <c r="Z562" s="22"/>
    </row>
    <row r="563" spans="1:26" customFormat="1" ht="15" hidden="1" x14ac:dyDescent="0.25">
      <c r="A563" s="35" t="s">
        <v>286</v>
      </c>
      <c r="B563" s="36" t="s">
        <v>287</v>
      </c>
      <c r="C563" s="35" t="s">
        <v>85</v>
      </c>
      <c r="D563" s="37">
        <v>0.40600000000000003</v>
      </c>
      <c r="E563" s="43">
        <v>3128.66</v>
      </c>
      <c r="F563" s="43">
        <v>1270.25</v>
      </c>
      <c r="G563" s="39">
        <f t="shared" si="20"/>
        <v>27094.195599999999</v>
      </c>
      <c r="H563" s="39">
        <f t="shared" si="21"/>
        <v>11000.365</v>
      </c>
      <c r="I563" s="40">
        <v>8.66</v>
      </c>
      <c r="J563" s="78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1"/>
      <c r="Z563" s="22"/>
    </row>
    <row r="564" spans="1:26" customFormat="1" ht="36" hidden="1" x14ac:dyDescent="0.25">
      <c r="A564" s="35" t="s">
        <v>600</v>
      </c>
      <c r="B564" s="36" t="s">
        <v>604</v>
      </c>
      <c r="C564" s="35" t="s">
        <v>12</v>
      </c>
      <c r="D564" s="48">
        <v>3</v>
      </c>
      <c r="E564" s="38">
        <v>423.25</v>
      </c>
      <c r="F564" s="43">
        <v>1269.75</v>
      </c>
      <c r="G564" s="39">
        <f t="shared" si="20"/>
        <v>3665.3450000000003</v>
      </c>
      <c r="H564" s="39">
        <f t="shared" si="21"/>
        <v>10996.035</v>
      </c>
      <c r="I564" s="40">
        <v>8.66</v>
      </c>
      <c r="J564" s="78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1"/>
      <c r="Z564" s="22"/>
    </row>
    <row r="565" spans="1:26" customFormat="1" ht="36" hidden="1" x14ac:dyDescent="0.25">
      <c r="A565" s="35" t="s">
        <v>1062</v>
      </c>
      <c r="B565" s="36" t="s">
        <v>1072</v>
      </c>
      <c r="C565" s="35" t="s">
        <v>12</v>
      </c>
      <c r="D565" s="48">
        <v>1</v>
      </c>
      <c r="E565" s="43">
        <v>1262.52</v>
      </c>
      <c r="F565" s="43">
        <v>1262.52</v>
      </c>
      <c r="G565" s="39">
        <f t="shared" si="20"/>
        <v>10933.423199999999</v>
      </c>
      <c r="H565" s="39">
        <f t="shared" si="21"/>
        <v>10933.423199999999</v>
      </c>
      <c r="I565" s="40">
        <v>8.66</v>
      </c>
      <c r="J565" s="78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1"/>
      <c r="Z565" s="22"/>
    </row>
    <row r="566" spans="1:26" customFormat="1" ht="36" hidden="1" x14ac:dyDescent="0.25">
      <c r="A566" s="35" t="s">
        <v>1444</v>
      </c>
      <c r="B566" s="36" t="s">
        <v>1448</v>
      </c>
      <c r="C566" s="35" t="s">
        <v>179</v>
      </c>
      <c r="D566" s="47">
        <v>20.399999999999999</v>
      </c>
      <c r="E566" s="38">
        <v>61.35</v>
      </c>
      <c r="F566" s="43">
        <v>1251.54</v>
      </c>
      <c r="G566" s="39">
        <f t="shared" si="20"/>
        <v>531.29100000000005</v>
      </c>
      <c r="H566" s="39">
        <f t="shared" si="21"/>
        <v>10838.3364</v>
      </c>
      <c r="I566" s="40">
        <v>8.66</v>
      </c>
      <c r="J566" s="78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1"/>
      <c r="Z566" s="22"/>
    </row>
    <row r="567" spans="1:26" customFormat="1" ht="15" hidden="1" x14ac:dyDescent="0.25">
      <c r="A567" s="35" t="s">
        <v>324</v>
      </c>
      <c r="B567" s="36" t="s">
        <v>325</v>
      </c>
      <c r="C567" s="35" t="s">
        <v>22</v>
      </c>
      <c r="D567" s="41">
        <v>0.03</v>
      </c>
      <c r="E567" s="43">
        <v>41685.18</v>
      </c>
      <c r="F567" s="43">
        <v>1251</v>
      </c>
      <c r="G567" s="39">
        <f t="shared" si="20"/>
        <v>360993.65880000003</v>
      </c>
      <c r="H567" s="39">
        <f t="shared" si="21"/>
        <v>10833.66</v>
      </c>
      <c r="I567" s="40">
        <v>8.66</v>
      </c>
      <c r="J567" s="78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1"/>
      <c r="Z567" s="22"/>
    </row>
    <row r="568" spans="1:26" customFormat="1" ht="36" hidden="1" x14ac:dyDescent="0.25">
      <c r="A568" s="35" t="s">
        <v>1385</v>
      </c>
      <c r="B568" s="36" t="s">
        <v>1386</v>
      </c>
      <c r="C568" s="35" t="s">
        <v>226</v>
      </c>
      <c r="D568" s="48">
        <v>8</v>
      </c>
      <c r="E568" s="38">
        <v>156.06</v>
      </c>
      <c r="F568" s="43">
        <v>1248.48</v>
      </c>
      <c r="G568" s="39">
        <f t="shared" si="20"/>
        <v>1351.4796000000001</v>
      </c>
      <c r="H568" s="39">
        <f t="shared" si="21"/>
        <v>10811.836800000001</v>
      </c>
      <c r="I568" s="40">
        <v>8.66</v>
      </c>
      <c r="J568" s="78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1"/>
      <c r="Z568" s="22"/>
    </row>
    <row r="569" spans="1:26" customFormat="1" ht="36" hidden="1" x14ac:dyDescent="0.25">
      <c r="A569" s="35" t="s">
        <v>737</v>
      </c>
      <c r="B569" s="36" t="s">
        <v>738</v>
      </c>
      <c r="C569" s="35" t="s">
        <v>179</v>
      </c>
      <c r="D569" s="48">
        <v>20</v>
      </c>
      <c r="E569" s="38">
        <v>62.42</v>
      </c>
      <c r="F569" s="43">
        <v>1248</v>
      </c>
      <c r="G569" s="39">
        <f t="shared" si="20"/>
        <v>540.55720000000008</v>
      </c>
      <c r="H569" s="39">
        <f t="shared" si="21"/>
        <v>10807.68</v>
      </c>
      <c r="I569" s="40">
        <v>8.66</v>
      </c>
      <c r="J569" s="78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1"/>
      <c r="Z569" s="22"/>
    </row>
    <row r="570" spans="1:26" customFormat="1" ht="36" hidden="1" x14ac:dyDescent="0.25">
      <c r="A570" s="35" t="s">
        <v>1485</v>
      </c>
      <c r="B570" s="36" t="s">
        <v>1488</v>
      </c>
      <c r="C570" s="35" t="s">
        <v>179</v>
      </c>
      <c r="D570" s="48">
        <v>90</v>
      </c>
      <c r="E570" s="38">
        <v>13.85</v>
      </c>
      <c r="F570" s="43">
        <v>1246.5</v>
      </c>
      <c r="G570" s="39">
        <f t="shared" si="20"/>
        <v>119.941</v>
      </c>
      <c r="H570" s="39">
        <f t="shared" si="21"/>
        <v>10794.69</v>
      </c>
      <c r="I570" s="40">
        <v>8.66</v>
      </c>
      <c r="J570" s="78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1"/>
      <c r="Z570" s="22"/>
    </row>
    <row r="571" spans="1:26" customFormat="1" ht="36" hidden="1" x14ac:dyDescent="0.25">
      <c r="A571" s="35" t="s">
        <v>1467</v>
      </c>
      <c r="B571" s="36" t="s">
        <v>1463</v>
      </c>
      <c r="C571" s="35" t="s">
        <v>12</v>
      </c>
      <c r="D571" s="48">
        <v>2350</v>
      </c>
      <c r="E571" s="38">
        <v>0.53</v>
      </c>
      <c r="F571" s="43">
        <v>1245.5</v>
      </c>
      <c r="G571" s="39">
        <f t="shared" si="20"/>
        <v>4.5898000000000003</v>
      </c>
      <c r="H571" s="39">
        <f t="shared" si="21"/>
        <v>10786.03</v>
      </c>
      <c r="I571" s="40">
        <v>8.66</v>
      </c>
      <c r="J571" s="78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1"/>
      <c r="Z571" s="22"/>
    </row>
    <row r="572" spans="1:26" customFormat="1" ht="36" hidden="1" x14ac:dyDescent="0.25">
      <c r="A572" s="35" t="s">
        <v>1399</v>
      </c>
      <c r="B572" s="36" t="s">
        <v>1404</v>
      </c>
      <c r="C572" s="35" t="s">
        <v>12</v>
      </c>
      <c r="D572" s="48">
        <v>5</v>
      </c>
      <c r="E572" s="38">
        <v>246.56</v>
      </c>
      <c r="F572" s="43">
        <v>1233</v>
      </c>
      <c r="G572" s="39">
        <f t="shared" si="20"/>
        <v>2135.2096000000001</v>
      </c>
      <c r="H572" s="39">
        <f t="shared" si="21"/>
        <v>10677.78</v>
      </c>
      <c r="I572" s="40">
        <v>8.66</v>
      </c>
      <c r="J572" s="78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1"/>
      <c r="Z572" s="22"/>
    </row>
    <row r="573" spans="1:26" customFormat="1" ht="36" hidden="1" x14ac:dyDescent="0.25">
      <c r="A573" s="35" t="s">
        <v>1113</v>
      </c>
      <c r="B573" s="36" t="s">
        <v>1128</v>
      </c>
      <c r="C573" s="35" t="s">
        <v>12</v>
      </c>
      <c r="D573" s="48">
        <v>2</v>
      </c>
      <c r="E573" s="38">
        <v>611.32000000000005</v>
      </c>
      <c r="F573" s="43">
        <v>1222.6400000000001</v>
      </c>
      <c r="G573" s="39">
        <f t="shared" si="20"/>
        <v>5294.0312000000004</v>
      </c>
      <c r="H573" s="39">
        <f t="shared" si="21"/>
        <v>10588.062400000001</v>
      </c>
      <c r="I573" s="40">
        <v>8.66</v>
      </c>
      <c r="J573" s="78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1"/>
      <c r="Z573" s="22"/>
    </row>
    <row r="574" spans="1:26" customFormat="1" ht="36" hidden="1" x14ac:dyDescent="0.25">
      <c r="A574" s="35" t="s">
        <v>662</v>
      </c>
      <c r="B574" s="36" t="s">
        <v>665</v>
      </c>
      <c r="C574" s="35" t="s">
        <v>12</v>
      </c>
      <c r="D574" s="48">
        <v>1</v>
      </c>
      <c r="E574" s="43">
        <v>1218.8599999999999</v>
      </c>
      <c r="F574" s="43">
        <v>1218.8599999999999</v>
      </c>
      <c r="G574" s="39">
        <f t="shared" si="20"/>
        <v>10555.327599999999</v>
      </c>
      <c r="H574" s="39">
        <f t="shared" si="21"/>
        <v>10555.327599999999</v>
      </c>
      <c r="I574" s="40">
        <v>8.66</v>
      </c>
      <c r="J574" s="78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1"/>
      <c r="Z574" s="22"/>
    </row>
    <row r="575" spans="1:26" customFormat="1" ht="15" hidden="1" x14ac:dyDescent="0.25">
      <c r="A575" s="35" t="s">
        <v>240</v>
      </c>
      <c r="B575" s="36" t="s">
        <v>241</v>
      </c>
      <c r="C575" s="35" t="s">
        <v>174</v>
      </c>
      <c r="D575" s="48">
        <v>60</v>
      </c>
      <c r="E575" s="38">
        <v>19.78</v>
      </c>
      <c r="F575" s="43">
        <v>1186.8</v>
      </c>
      <c r="G575" s="39">
        <f t="shared" si="20"/>
        <v>171.29480000000001</v>
      </c>
      <c r="H575" s="39">
        <f t="shared" si="21"/>
        <v>10277.688</v>
      </c>
      <c r="I575" s="40">
        <v>8.66</v>
      </c>
      <c r="J575" s="78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1"/>
      <c r="Z575" s="22"/>
    </row>
    <row r="576" spans="1:26" customFormat="1" ht="36" hidden="1" x14ac:dyDescent="0.25">
      <c r="A576" s="35" t="s">
        <v>755</v>
      </c>
      <c r="B576" s="36" t="s">
        <v>978</v>
      </c>
      <c r="C576" s="35" t="s">
        <v>179</v>
      </c>
      <c r="D576" s="48">
        <v>7</v>
      </c>
      <c r="E576" s="38">
        <v>168.83</v>
      </c>
      <c r="F576" s="43">
        <v>1181.81</v>
      </c>
      <c r="G576" s="39">
        <f t="shared" si="20"/>
        <v>1462.0678</v>
      </c>
      <c r="H576" s="39">
        <f t="shared" si="21"/>
        <v>10234.4746</v>
      </c>
      <c r="I576" s="40">
        <v>8.66</v>
      </c>
      <c r="J576" s="78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1"/>
      <c r="Z576" s="22"/>
    </row>
    <row r="577" spans="1:26" customFormat="1" ht="24" hidden="1" x14ac:dyDescent="0.25">
      <c r="A577" s="35" t="s">
        <v>328</v>
      </c>
      <c r="B577" s="36" t="s">
        <v>331</v>
      </c>
      <c r="C577" s="35" t="s">
        <v>22</v>
      </c>
      <c r="D577" s="45">
        <v>4.9200000000000001E-2</v>
      </c>
      <c r="E577" s="43">
        <v>23754.92</v>
      </c>
      <c r="F577" s="43">
        <v>1169</v>
      </c>
      <c r="G577" s="39">
        <f t="shared" si="20"/>
        <v>205717.6072</v>
      </c>
      <c r="H577" s="39">
        <f t="shared" si="21"/>
        <v>10123.540000000001</v>
      </c>
      <c r="I577" s="40">
        <v>8.66</v>
      </c>
      <c r="J577" s="78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1"/>
      <c r="Z577" s="22"/>
    </row>
    <row r="578" spans="1:26" customFormat="1" ht="36" hidden="1" x14ac:dyDescent="0.25">
      <c r="A578" s="35" t="s">
        <v>1462</v>
      </c>
      <c r="B578" s="36" t="s">
        <v>1464</v>
      </c>
      <c r="C578" s="35" t="s">
        <v>12</v>
      </c>
      <c r="D578" s="48">
        <v>2700</v>
      </c>
      <c r="E578" s="38">
        <v>0.43</v>
      </c>
      <c r="F578" s="43">
        <v>1161</v>
      </c>
      <c r="G578" s="39">
        <f t="shared" si="20"/>
        <v>3.7238000000000002</v>
      </c>
      <c r="H578" s="39">
        <f t="shared" si="21"/>
        <v>10054.26</v>
      </c>
      <c r="I578" s="40">
        <v>8.66</v>
      </c>
      <c r="J578" s="78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1"/>
      <c r="Z578" s="22"/>
    </row>
    <row r="579" spans="1:26" customFormat="1" ht="36" hidden="1" x14ac:dyDescent="0.25">
      <c r="A579" s="35" t="s">
        <v>1481</v>
      </c>
      <c r="B579" s="36" t="s">
        <v>1482</v>
      </c>
      <c r="C579" s="35" t="s">
        <v>179</v>
      </c>
      <c r="D579" s="48">
        <v>30</v>
      </c>
      <c r="E579" s="38">
        <v>38.69</v>
      </c>
      <c r="F579" s="43">
        <v>1160.7</v>
      </c>
      <c r="G579" s="39">
        <f t="shared" si="20"/>
        <v>335.05539999999996</v>
      </c>
      <c r="H579" s="39">
        <f t="shared" si="21"/>
        <v>10051.662</v>
      </c>
      <c r="I579" s="40">
        <v>8.66</v>
      </c>
      <c r="J579" s="78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1"/>
      <c r="Z579" s="22"/>
    </row>
    <row r="580" spans="1:26" customFormat="1" ht="36" hidden="1" x14ac:dyDescent="0.25">
      <c r="A580" s="35" t="s">
        <v>1421</v>
      </c>
      <c r="B580" s="36" t="s">
        <v>1424</v>
      </c>
      <c r="C580" s="35" t="s">
        <v>179</v>
      </c>
      <c r="D580" s="47">
        <v>834.9</v>
      </c>
      <c r="E580" s="38">
        <v>1.38</v>
      </c>
      <c r="F580" s="43">
        <v>1152.1600000000001</v>
      </c>
      <c r="G580" s="39">
        <f t="shared" si="20"/>
        <v>11.950799999999999</v>
      </c>
      <c r="H580" s="39">
        <f t="shared" si="21"/>
        <v>9977.7056000000011</v>
      </c>
      <c r="I580" s="40">
        <v>8.66</v>
      </c>
      <c r="J580" s="78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1"/>
      <c r="Z580" s="22"/>
    </row>
    <row r="581" spans="1:26" customFormat="1" ht="36" hidden="1" x14ac:dyDescent="0.25">
      <c r="A581" s="35" t="s">
        <v>622</v>
      </c>
      <c r="B581" s="36" t="s">
        <v>625</v>
      </c>
      <c r="C581" s="35" t="s">
        <v>12</v>
      </c>
      <c r="D581" s="48">
        <v>6</v>
      </c>
      <c r="E581" s="38">
        <v>190.34</v>
      </c>
      <c r="F581" s="43">
        <v>1142</v>
      </c>
      <c r="G581" s="39">
        <f t="shared" si="20"/>
        <v>1648.3444</v>
      </c>
      <c r="H581" s="39">
        <f t="shared" si="21"/>
        <v>9889.7199999999993</v>
      </c>
      <c r="I581" s="40">
        <v>8.66</v>
      </c>
      <c r="J581" s="78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1"/>
      <c r="Z581" s="22"/>
    </row>
    <row r="582" spans="1:26" customFormat="1" ht="36" hidden="1" x14ac:dyDescent="0.25">
      <c r="A582" s="35" t="s">
        <v>465</v>
      </c>
      <c r="B582" s="36" t="s">
        <v>364</v>
      </c>
      <c r="C582" s="35" t="s">
        <v>179</v>
      </c>
      <c r="D582" s="47">
        <v>12.3</v>
      </c>
      <c r="E582" s="38">
        <v>92.67</v>
      </c>
      <c r="F582" s="43">
        <v>1139.8399999999999</v>
      </c>
      <c r="G582" s="39">
        <f t="shared" si="20"/>
        <v>802.5222</v>
      </c>
      <c r="H582" s="39">
        <f t="shared" si="21"/>
        <v>9871.0144</v>
      </c>
      <c r="I582" s="40">
        <v>8.66</v>
      </c>
      <c r="J582" s="78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1"/>
      <c r="Z582" s="22"/>
    </row>
    <row r="583" spans="1:26" customFormat="1" ht="36" hidden="1" x14ac:dyDescent="0.25">
      <c r="A583" s="35" t="s">
        <v>755</v>
      </c>
      <c r="B583" s="36" t="s">
        <v>988</v>
      </c>
      <c r="C583" s="35" t="s">
        <v>179</v>
      </c>
      <c r="D583" s="47">
        <v>2.5</v>
      </c>
      <c r="E583" s="38">
        <v>455.76</v>
      </c>
      <c r="F583" s="43">
        <v>1139.4000000000001</v>
      </c>
      <c r="G583" s="39">
        <f t="shared" si="20"/>
        <v>3946.8816000000002</v>
      </c>
      <c r="H583" s="39">
        <f t="shared" si="21"/>
        <v>9867.2040000000015</v>
      </c>
      <c r="I583" s="40">
        <v>8.66</v>
      </c>
      <c r="J583" s="78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1"/>
      <c r="Z583" s="22"/>
    </row>
    <row r="584" spans="1:26" customFormat="1" ht="36" hidden="1" x14ac:dyDescent="0.25">
      <c r="A584" s="35" t="s">
        <v>640</v>
      </c>
      <c r="B584" s="36" t="s">
        <v>643</v>
      </c>
      <c r="C584" s="35" t="s">
        <v>12</v>
      </c>
      <c r="D584" s="48">
        <v>2</v>
      </c>
      <c r="E584" s="38">
        <v>568.58000000000004</v>
      </c>
      <c r="F584" s="43">
        <v>1138</v>
      </c>
      <c r="G584" s="39">
        <f t="shared" si="20"/>
        <v>4923.9028000000008</v>
      </c>
      <c r="H584" s="39">
        <f t="shared" si="21"/>
        <v>9855.08</v>
      </c>
      <c r="I584" s="40">
        <v>8.66</v>
      </c>
      <c r="J584" s="78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1"/>
      <c r="Z584" s="22"/>
    </row>
    <row r="585" spans="1:26" customFormat="1" ht="36" hidden="1" x14ac:dyDescent="0.25">
      <c r="A585" s="35" t="s">
        <v>560</v>
      </c>
      <c r="B585" s="36" t="s">
        <v>572</v>
      </c>
      <c r="C585" s="35" t="s">
        <v>12</v>
      </c>
      <c r="D585" s="48">
        <v>4</v>
      </c>
      <c r="E585" s="38">
        <v>284.24</v>
      </c>
      <c r="F585" s="43">
        <v>1136</v>
      </c>
      <c r="G585" s="39">
        <f t="shared" ref="G585:G648" si="22">E585*I585</f>
        <v>2461.5183999999999</v>
      </c>
      <c r="H585" s="39">
        <f t="shared" ref="H585:H648" si="23">F585*I585</f>
        <v>9837.76</v>
      </c>
      <c r="I585" s="40">
        <v>8.66</v>
      </c>
      <c r="J585" s="78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1"/>
      <c r="Z585" s="22"/>
    </row>
    <row r="586" spans="1:26" customFormat="1" ht="36" hidden="1" x14ac:dyDescent="0.25">
      <c r="A586" s="35" t="s">
        <v>515</v>
      </c>
      <c r="B586" s="36" t="s">
        <v>517</v>
      </c>
      <c r="C586" s="35" t="s">
        <v>19</v>
      </c>
      <c r="D586" s="47">
        <v>26.6</v>
      </c>
      <c r="E586" s="38">
        <v>42.5</v>
      </c>
      <c r="F586" s="43">
        <v>1130.5</v>
      </c>
      <c r="G586" s="39">
        <f t="shared" si="22"/>
        <v>368.05</v>
      </c>
      <c r="H586" s="39">
        <f t="shared" si="23"/>
        <v>9790.130000000001</v>
      </c>
      <c r="I586" s="40">
        <v>8.66</v>
      </c>
      <c r="J586" s="78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1"/>
      <c r="Z586" s="22"/>
    </row>
    <row r="587" spans="1:26" customFormat="1" ht="36" hidden="1" x14ac:dyDescent="0.25">
      <c r="A587" s="35" t="s">
        <v>698</v>
      </c>
      <c r="B587" s="36" t="s">
        <v>704</v>
      </c>
      <c r="C587" s="35" t="s">
        <v>12</v>
      </c>
      <c r="D587" s="48">
        <v>2</v>
      </c>
      <c r="E587" s="38">
        <v>565.1</v>
      </c>
      <c r="F587" s="43">
        <v>1130.2</v>
      </c>
      <c r="G587" s="39">
        <f t="shared" si="22"/>
        <v>4893.7660000000005</v>
      </c>
      <c r="H587" s="39">
        <f t="shared" si="23"/>
        <v>9787.5320000000011</v>
      </c>
      <c r="I587" s="40">
        <v>8.66</v>
      </c>
      <c r="J587" s="78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1"/>
      <c r="Z587" s="22"/>
    </row>
    <row r="588" spans="1:26" customFormat="1" ht="36" hidden="1" x14ac:dyDescent="0.25">
      <c r="A588" s="35" t="s">
        <v>1149</v>
      </c>
      <c r="B588" s="36" t="s">
        <v>1154</v>
      </c>
      <c r="C588" s="35" t="s">
        <v>12</v>
      </c>
      <c r="D588" s="48">
        <v>8</v>
      </c>
      <c r="E588" s="38">
        <v>139.38</v>
      </c>
      <c r="F588" s="43">
        <v>1115.04</v>
      </c>
      <c r="G588" s="39">
        <f t="shared" si="22"/>
        <v>1207.0308</v>
      </c>
      <c r="H588" s="39">
        <f t="shared" si="23"/>
        <v>9656.2464</v>
      </c>
      <c r="I588" s="40">
        <v>8.66</v>
      </c>
      <c r="J588" s="78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1"/>
      <c r="Z588" s="22"/>
    </row>
    <row r="589" spans="1:26" customFormat="1" ht="36" hidden="1" x14ac:dyDescent="0.25">
      <c r="A589" s="35" t="s">
        <v>1113</v>
      </c>
      <c r="B589" s="36" t="s">
        <v>1127</v>
      </c>
      <c r="C589" s="35" t="s">
        <v>12</v>
      </c>
      <c r="D589" s="48">
        <v>2</v>
      </c>
      <c r="E589" s="38">
        <v>551.6</v>
      </c>
      <c r="F589" s="43">
        <v>1103.2</v>
      </c>
      <c r="G589" s="39">
        <f t="shared" si="22"/>
        <v>4776.8560000000007</v>
      </c>
      <c r="H589" s="39">
        <f t="shared" si="23"/>
        <v>9553.7120000000014</v>
      </c>
      <c r="I589" s="40">
        <v>8.66</v>
      </c>
      <c r="J589" s="78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1"/>
      <c r="Z589" s="22"/>
    </row>
    <row r="590" spans="1:26" customFormat="1" ht="36" hidden="1" x14ac:dyDescent="0.25">
      <c r="A590" s="35" t="s">
        <v>1113</v>
      </c>
      <c r="B590" s="36" t="s">
        <v>1132</v>
      </c>
      <c r="C590" s="35" t="s">
        <v>12</v>
      </c>
      <c r="D590" s="48">
        <v>2</v>
      </c>
      <c r="E590" s="38">
        <v>551.6</v>
      </c>
      <c r="F590" s="43">
        <v>1103.2</v>
      </c>
      <c r="G590" s="39">
        <f t="shared" si="22"/>
        <v>4776.8560000000007</v>
      </c>
      <c r="H590" s="39">
        <f t="shared" si="23"/>
        <v>9553.7120000000014</v>
      </c>
      <c r="I590" s="40">
        <v>8.66</v>
      </c>
      <c r="J590" s="78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1"/>
      <c r="Z590" s="22"/>
    </row>
    <row r="591" spans="1:26" customFormat="1" ht="15" hidden="1" x14ac:dyDescent="0.25">
      <c r="A591" s="35" t="s">
        <v>147</v>
      </c>
      <c r="B591" s="36" t="s">
        <v>148</v>
      </c>
      <c r="C591" s="35" t="s">
        <v>22</v>
      </c>
      <c r="D591" s="44">
        <v>7.6381000000000004E-2</v>
      </c>
      <c r="E591" s="43">
        <v>14318.18</v>
      </c>
      <c r="F591" s="43">
        <v>1093.6500000000001</v>
      </c>
      <c r="G591" s="39">
        <f t="shared" si="22"/>
        <v>123995.4388</v>
      </c>
      <c r="H591" s="39">
        <f t="shared" si="23"/>
        <v>9471.0090000000018</v>
      </c>
      <c r="I591" s="40">
        <v>8.66</v>
      </c>
      <c r="J591" s="78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1"/>
      <c r="Z591" s="22"/>
    </row>
    <row r="592" spans="1:26" customFormat="1" ht="36" hidden="1" x14ac:dyDescent="0.25">
      <c r="A592" s="35" t="s">
        <v>1581</v>
      </c>
      <c r="B592" s="36" t="s">
        <v>1583</v>
      </c>
      <c r="C592" s="35" t="s">
        <v>12</v>
      </c>
      <c r="D592" s="48">
        <v>825</v>
      </c>
      <c r="E592" s="38">
        <v>1.31</v>
      </c>
      <c r="F592" s="43">
        <v>1080.75</v>
      </c>
      <c r="G592" s="39">
        <f t="shared" si="22"/>
        <v>11.3446</v>
      </c>
      <c r="H592" s="39">
        <f t="shared" si="23"/>
        <v>9359.2950000000001</v>
      </c>
      <c r="I592" s="40">
        <v>8.66</v>
      </c>
      <c r="J592" s="78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1"/>
      <c r="Z592" s="22"/>
    </row>
    <row r="593" spans="1:26" customFormat="1" ht="36" hidden="1" x14ac:dyDescent="0.25">
      <c r="A593" s="35" t="s">
        <v>755</v>
      </c>
      <c r="B593" s="36" t="s">
        <v>974</v>
      </c>
      <c r="C593" s="35" t="s">
        <v>179</v>
      </c>
      <c r="D593" s="48">
        <v>15</v>
      </c>
      <c r="E593" s="38">
        <v>71.62</v>
      </c>
      <c r="F593" s="43">
        <v>1074.3</v>
      </c>
      <c r="G593" s="39">
        <f t="shared" si="22"/>
        <v>620.22920000000011</v>
      </c>
      <c r="H593" s="39">
        <f t="shared" si="23"/>
        <v>9303.4380000000001</v>
      </c>
      <c r="I593" s="40">
        <v>8.66</v>
      </c>
      <c r="J593" s="78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1"/>
      <c r="Z593" s="22"/>
    </row>
    <row r="594" spans="1:26" customFormat="1" ht="15" hidden="1" x14ac:dyDescent="0.25">
      <c r="A594" s="35" t="s">
        <v>211</v>
      </c>
      <c r="B594" s="36" t="s">
        <v>212</v>
      </c>
      <c r="C594" s="35" t="s">
        <v>22</v>
      </c>
      <c r="D594" s="46">
        <v>0.17552000000000001</v>
      </c>
      <c r="E594" s="43">
        <v>6109.62</v>
      </c>
      <c r="F594" s="43">
        <v>1072.33</v>
      </c>
      <c r="G594" s="39">
        <f t="shared" si="22"/>
        <v>52909.309200000003</v>
      </c>
      <c r="H594" s="39">
        <f t="shared" si="23"/>
        <v>9286.3778000000002</v>
      </c>
      <c r="I594" s="40">
        <v>8.66</v>
      </c>
      <c r="J594" s="78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1"/>
      <c r="Z594" s="22"/>
    </row>
    <row r="595" spans="1:26" customFormat="1" ht="36" hidden="1" x14ac:dyDescent="0.25">
      <c r="A595" s="35" t="s">
        <v>1164</v>
      </c>
      <c r="B595" s="36" t="s">
        <v>1220</v>
      </c>
      <c r="C595" s="35" t="s">
        <v>12</v>
      </c>
      <c r="D595" s="48">
        <v>1</v>
      </c>
      <c r="E595" s="43">
        <v>1061.2</v>
      </c>
      <c r="F595" s="43">
        <v>1061</v>
      </c>
      <c r="G595" s="39">
        <f t="shared" si="22"/>
        <v>9189.9920000000002</v>
      </c>
      <c r="H595" s="39">
        <f t="shared" si="23"/>
        <v>9188.26</v>
      </c>
      <c r="I595" s="40">
        <v>8.66</v>
      </c>
      <c r="J595" s="78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1"/>
      <c r="Z595" s="22"/>
    </row>
    <row r="596" spans="1:26" customFormat="1" ht="15" hidden="1" x14ac:dyDescent="0.25">
      <c r="A596" s="35" t="s">
        <v>312</v>
      </c>
      <c r="B596" s="36" t="s">
        <v>313</v>
      </c>
      <c r="C596" s="35" t="s">
        <v>314</v>
      </c>
      <c r="D596" s="45">
        <v>1060.0583999999999</v>
      </c>
      <c r="E596" s="38">
        <v>1</v>
      </c>
      <c r="F596" s="43">
        <v>1060.1600000000001</v>
      </c>
      <c r="G596" s="39">
        <f t="shared" si="22"/>
        <v>8.66</v>
      </c>
      <c r="H596" s="39">
        <f t="shared" si="23"/>
        <v>9180.9856</v>
      </c>
      <c r="I596" s="40">
        <v>8.66</v>
      </c>
      <c r="J596" s="78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1"/>
      <c r="Z596" s="22"/>
    </row>
    <row r="597" spans="1:26" customFormat="1" ht="36" hidden="1" x14ac:dyDescent="0.25">
      <c r="A597" s="35" t="s">
        <v>755</v>
      </c>
      <c r="B597" s="36" t="s">
        <v>889</v>
      </c>
      <c r="C597" s="35" t="s">
        <v>12</v>
      </c>
      <c r="D597" s="48">
        <v>2</v>
      </c>
      <c r="E597" s="38">
        <v>528.98</v>
      </c>
      <c r="F597" s="43">
        <v>1057.96</v>
      </c>
      <c r="G597" s="39">
        <f t="shared" si="22"/>
        <v>4580.9668000000001</v>
      </c>
      <c r="H597" s="39">
        <f t="shared" si="23"/>
        <v>9161.9336000000003</v>
      </c>
      <c r="I597" s="40">
        <v>8.66</v>
      </c>
      <c r="J597" s="78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1"/>
      <c r="Z597" s="22"/>
    </row>
    <row r="598" spans="1:26" customFormat="1" ht="15" hidden="1" x14ac:dyDescent="0.25">
      <c r="A598" s="35" t="s">
        <v>312</v>
      </c>
      <c r="B598" s="36" t="s">
        <v>317</v>
      </c>
      <c r="C598" s="35" t="s">
        <v>314</v>
      </c>
      <c r="D598" s="45">
        <v>1056.4584</v>
      </c>
      <c r="E598" s="38">
        <v>1</v>
      </c>
      <c r="F598" s="43">
        <v>1056.56</v>
      </c>
      <c r="G598" s="39">
        <f t="shared" si="22"/>
        <v>8.66</v>
      </c>
      <c r="H598" s="39">
        <f t="shared" si="23"/>
        <v>9149.8096000000005</v>
      </c>
      <c r="I598" s="40">
        <v>8.66</v>
      </c>
      <c r="J598" s="78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1"/>
      <c r="Z598" s="22"/>
    </row>
    <row r="599" spans="1:26" customFormat="1" ht="36" hidden="1" x14ac:dyDescent="0.25">
      <c r="A599" s="35" t="s">
        <v>518</v>
      </c>
      <c r="B599" s="36" t="s">
        <v>519</v>
      </c>
      <c r="C599" s="35" t="s">
        <v>13</v>
      </c>
      <c r="D599" s="41">
        <v>35.65</v>
      </c>
      <c r="E599" s="38">
        <v>29.45</v>
      </c>
      <c r="F599" s="43">
        <v>1049.8900000000001</v>
      </c>
      <c r="G599" s="39">
        <f t="shared" si="22"/>
        <v>255.03700000000001</v>
      </c>
      <c r="H599" s="39">
        <f t="shared" si="23"/>
        <v>9092.0474000000013</v>
      </c>
      <c r="I599" s="40">
        <v>8.66</v>
      </c>
      <c r="J599" s="78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1"/>
      <c r="Z599" s="22"/>
    </row>
    <row r="600" spans="1:26" customFormat="1" ht="36" hidden="1" x14ac:dyDescent="0.25">
      <c r="A600" s="35" t="s">
        <v>1043</v>
      </c>
      <c r="B600" s="36" t="s">
        <v>1037</v>
      </c>
      <c r="C600" s="35" t="s">
        <v>179</v>
      </c>
      <c r="D600" s="48">
        <v>22</v>
      </c>
      <c r="E600" s="38">
        <v>47.46</v>
      </c>
      <c r="F600" s="43">
        <v>1044.1199999999999</v>
      </c>
      <c r="G600" s="39">
        <f t="shared" si="22"/>
        <v>411.00360000000001</v>
      </c>
      <c r="H600" s="39">
        <f t="shared" si="23"/>
        <v>9042.0791999999983</v>
      </c>
      <c r="I600" s="40">
        <v>8.66</v>
      </c>
      <c r="J600" s="78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1"/>
      <c r="Z600" s="22"/>
    </row>
    <row r="601" spans="1:26" customFormat="1" ht="36" hidden="1" x14ac:dyDescent="0.25">
      <c r="A601" s="35" t="s">
        <v>662</v>
      </c>
      <c r="B601" s="36" t="s">
        <v>673</v>
      </c>
      <c r="C601" s="35" t="s">
        <v>12</v>
      </c>
      <c r="D601" s="48">
        <v>1</v>
      </c>
      <c r="E601" s="43">
        <v>1040.81</v>
      </c>
      <c r="F601" s="43">
        <v>1040.81</v>
      </c>
      <c r="G601" s="39">
        <f t="shared" si="22"/>
        <v>9013.4146000000001</v>
      </c>
      <c r="H601" s="39">
        <f t="shared" si="23"/>
        <v>9013.4146000000001</v>
      </c>
      <c r="I601" s="40">
        <v>8.66</v>
      </c>
      <c r="J601" s="78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1"/>
      <c r="Z601" s="22"/>
    </row>
    <row r="602" spans="1:26" customFormat="1" ht="36" hidden="1" x14ac:dyDescent="0.25">
      <c r="A602" s="35" t="s">
        <v>755</v>
      </c>
      <c r="B602" s="36" t="s">
        <v>881</v>
      </c>
      <c r="C602" s="35" t="s">
        <v>12</v>
      </c>
      <c r="D602" s="48">
        <v>1</v>
      </c>
      <c r="E602" s="43">
        <v>1027.99</v>
      </c>
      <c r="F602" s="43">
        <v>1027.99</v>
      </c>
      <c r="G602" s="39">
        <f t="shared" si="22"/>
        <v>8902.3934000000008</v>
      </c>
      <c r="H602" s="39">
        <f t="shared" si="23"/>
        <v>8902.3934000000008</v>
      </c>
      <c r="I602" s="40">
        <v>8.66</v>
      </c>
      <c r="J602" s="78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1"/>
      <c r="Z602" s="22"/>
    </row>
    <row r="603" spans="1:26" customFormat="1" ht="15" hidden="1" x14ac:dyDescent="0.25">
      <c r="A603" s="35" t="s">
        <v>224</v>
      </c>
      <c r="B603" s="36" t="s">
        <v>225</v>
      </c>
      <c r="C603" s="35" t="s">
        <v>226</v>
      </c>
      <c r="D603" s="44">
        <v>33.486803999999999</v>
      </c>
      <c r="E603" s="38">
        <v>30.69</v>
      </c>
      <c r="F603" s="43">
        <v>1027.71</v>
      </c>
      <c r="G603" s="39">
        <f t="shared" si="22"/>
        <v>265.77539999999999</v>
      </c>
      <c r="H603" s="39">
        <f t="shared" si="23"/>
        <v>8899.9686000000002</v>
      </c>
      <c r="I603" s="40">
        <v>8.66</v>
      </c>
      <c r="J603" s="78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1"/>
      <c r="Z603" s="22"/>
    </row>
    <row r="604" spans="1:26" customFormat="1" ht="36" hidden="1" x14ac:dyDescent="0.25">
      <c r="A604" s="35" t="s">
        <v>1444</v>
      </c>
      <c r="B604" s="36" t="s">
        <v>1455</v>
      </c>
      <c r="C604" s="35" t="s">
        <v>179</v>
      </c>
      <c r="D604" s="41">
        <v>19.38</v>
      </c>
      <c r="E604" s="38">
        <v>52.78</v>
      </c>
      <c r="F604" s="43">
        <v>1023</v>
      </c>
      <c r="G604" s="39">
        <f t="shared" si="22"/>
        <v>457.07480000000004</v>
      </c>
      <c r="H604" s="39">
        <f t="shared" si="23"/>
        <v>8859.18</v>
      </c>
      <c r="I604" s="40">
        <v>8.66</v>
      </c>
      <c r="J604" s="78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1"/>
      <c r="Z604" s="22"/>
    </row>
    <row r="605" spans="1:26" customFormat="1" ht="36" hidden="1" x14ac:dyDescent="0.25">
      <c r="A605" s="35" t="s">
        <v>605</v>
      </c>
      <c r="B605" s="36" t="s">
        <v>607</v>
      </c>
      <c r="C605" s="35" t="s">
        <v>12</v>
      </c>
      <c r="D605" s="48">
        <v>2</v>
      </c>
      <c r="E605" s="38">
        <v>510.6</v>
      </c>
      <c r="F605" s="43">
        <v>1021.2</v>
      </c>
      <c r="G605" s="39">
        <f t="shared" si="22"/>
        <v>4421.7960000000003</v>
      </c>
      <c r="H605" s="39">
        <f t="shared" si="23"/>
        <v>8843.5920000000006</v>
      </c>
      <c r="I605" s="40">
        <v>8.66</v>
      </c>
      <c r="J605" s="78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1"/>
      <c r="Z605" s="22"/>
    </row>
    <row r="606" spans="1:26" customFormat="1" ht="36" hidden="1" x14ac:dyDescent="0.25">
      <c r="A606" s="35" t="s">
        <v>350</v>
      </c>
      <c r="B606" s="36" t="s">
        <v>352</v>
      </c>
      <c r="C606" s="35" t="s">
        <v>12</v>
      </c>
      <c r="D606" s="48">
        <v>5</v>
      </c>
      <c r="E606" s="38">
        <v>203.37</v>
      </c>
      <c r="F606" s="43">
        <v>1016.85</v>
      </c>
      <c r="G606" s="39">
        <f t="shared" si="22"/>
        <v>1761.1842000000001</v>
      </c>
      <c r="H606" s="39">
        <f t="shared" si="23"/>
        <v>8805.9210000000003</v>
      </c>
      <c r="I606" s="40">
        <v>8.66</v>
      </c>
      <c r="J606" s="78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1"/>
      <c r="Z606" s="22"/>
    </row>
    <row r="607" spans="1:26" customFormat="1" ht="36" hidden="1" x14ac:dyDescent="0.25">
      <c r="A607" s="35" t="s">
        <v>1164</v>
      </c>
      <c r="B607" s="36" t="s">
        <v>1180</v>
      </c>
      <c r="C607" s="35" t="s">
        <v>12</v>
      </c>
      <c r="D607" s="48">
        <v>1</v>
      </c>
      <c r="E607" s="43">
        <v>1012.52</v>
      </c>
      <c r="F607" s="43">
        <v>1013</v>
      </c>
      <c r="G607" s="39">
        <f t="shared" si="22"/>
        <v>8768.4231999999993</v>
      </c>
      <c r="H607" s="39">
        <f t="shared" si="23"/>
        <v>8772.58</v>
      </c>
      <c r="I607" s="40">
        <v>8.66</v>
      </c>
      <c r="J607" s="78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1"/>
      <c r="Z607" s="22"/>
    </row>
    <row r="608" spans="1:26" customFormat="1" ht="15" hidden="1" x14ac:dyDescent="0.25">
      <c r="A608" s="35" t="s">
        <v>147</v>
      </c>
      <c r="B608" s="36" t="s">
        <v>149</v>
      </c>
      <c r="C608" s="35" t="s">
        <v>22</v>
      </c>
      <c r="D608" s="44">
        <v>6.9490999999999997E-2</v>
      </c>
      <c r="E608" s="43">
        <v>14318.18</v>
      </c>
      <c r="F608" s="38">
        <v>995</v>
      </c>
      <c r="G608" s="39">
        <f t="shared" si="22"/>
        <v>123995.4388</v>
      </c>
      <c r="H608" s="39">
        <f t="shared" si="23"/>
        <v>8616.7000000000007</v>
      </c>
      <c r="I608" s="40">
        <v>8.66</v>
      </c>
      <c r="J608" s="78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1"/>
      <c r="Z608" s="22"/>
    </row>
    <row r="609" spans="1:26" customFormat="1" ht="36" hidden="1" x14ac:dyDescent="0.25">
      <c r="A609" s="35" t="s">
        <v>396</v>
      </c>
      <c r="B609" s="36" t="s">
        <v>398</v>
      </c>
      <c r="C609" s="35" t="s">
        <v>19</v>
      </c>
      <c r="D609" s="48">
        <v>7</v>
      </c>
      <c r="E609" s="38">
        <v>141.99</v>
      </c>
      <c r="F609" s="38">
        <v>993.93</v>
      </c>
      <c r="G609" s="39">
        <f t="shared" si="22"/>
        <v>1229.6334000000002</v>
      </c>
      <c r="H609" s="39">
        <f t="shared" si="23"/>
        <v>8607.4337999999989</v>
      </c>
      <c r="I609" s="40">
        <v>8.66</v>
      </c>
      <c r="J609" s="78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1"/>
      <c r="Z609" s="22"/>
    </row>
    <row r="610" spans="1:26" customFormat="1" ht="36" hidden="1" x14ac:dyDescent="0.25">
      <c r="A610" s="35" t="s">
        <v>1297</v>
      </c>
      <c r="B610" s="36" t="s">
        <v>1298</v>
      </c>
      <c r="C610" s="35" t="s">
        <v>12</v>
      </c>
      <c r="D610" s="48">
        <v>2</v>
      </c>
      <c r="E610" s="38">
        <v>496.95</v>
      </c>
      <c r="F610" s="38">
        <v>993.9</v>
      </c>
      <c r="G610" s="39">
        <f t="shared" si="22"/>
        <v>4303.5869999999995</v>
      </c>
      <c r="H610" s="39">
        <f t="shared" si="23"/>
        <v>8607.1739999999991</v>
      </c>
      <c r="I610" s="40">
        <v>8.66</v>
      </c>
      <c r="J610" s="78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1"/>
      <c r="Z610" s="22"/>
    </row>
    <row r="611" spans="1:26" customFormat="1" ht="36" hidden="1" x14ac:dyDescent="0.25">
      <c r="A611" s="35" t="s">
        <v>1581</v>
      </c>
      <c r="B611" s="36" t="s">
        <v>1582</v>
      </c>
      <c r="C611" s="35" t="s">
        <v>12</v>
      </c>
      <c r="D611" s="48">
        <v>750</v>
      </c>
      <c r="E611" s="38">
        <v>1.31</v>
      </c>
      <c r="F611" s="38">
        <v>982.5</v>
      </c>
      <c r="G611" s="39">
        <f t="shared" si="22"/>
        <v>11.3446</v>
      </c>
      <c r="H611" s="39">
        <f t="shared" si="23"/>
        <v>8508.4500000000007</v>
      </c>
      <c r="I611" s="40">
        <v>8.66</v>
      </c>
      <c r="J611" s="78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1"/>
      <c r="Z611" s="22"/>
    </row>
    <row r="612" spans="1:26" customFormat="1" ht="24" hidden="1" x14ac:dyDescent="0.25">
      <c r="A612" s="35" t="s">
        <v>255</v>
      </c>
      <c r="B612" s="36" t="s">
        <v>256</v>
      </c>
      <c r="C612" s="35" t="s">
        <v>174</v>
      </c>
      <c r="D612" s="48">
        <v>62</v>
      </c>
      <c r="E612" s="38">
        <v>15.82</v>
      </c>
      <c r="F612" s="38">
        <v>980.84</v>
      </c>
      <c r="G612" s="39">
        <f t="shared" si="22"/>
        <v>137.00120000000001</v>
      </c>
      <c r="H612" s="39">
        <f t="shared" si="23"/>
        <v>8494.0743999999995</v>
      </c>
      <c r="I612" s="40">
        <v>8.66</v>
      </c>
      <c r="J612" s="78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1"/>
      <c r="Z612" s="22"/>
    </row>
    <row r="613" spans="1:26" customFormat="1" ht="15" hidden="1" x14ac:dyDescent="0.25">
      <c r="A613" s="35" t="s">
        <v>142</v>
      </c>
      <c r="B613" s="36" t="s">
        <v>143</v>
      </c>
      <c r="C613" s="35" t="s">
        <v>144</v>
      </c>
      <c r="D613" s="42">
        <v>4.0628956000000001</v>
      </c>
      <c r="E613" s="38">
        <v>240.14</v>
      </c>
      <c r="F613" s="38">
        <v>975.68</v>
      </c>
      <c r="G613" s="39">
        <f t="shared" si="22"/>
        <v>2079.6124</v>
      </c>
      <c r="H613" s="39">
        <f t="shared" si="23"/>
        <v>8449.3887999999988</v>
      </c>
      <c r="I613" s="40">
        <v>8.66</v>
      </c>
      <c r="J613" s="78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1"/>
      <c r="Z613" s="22"/>
    </row>
    <row r="614" spans="1:26" customFormat="1" ht="15" hidden="1" x14ac:dyDescent="0.25">
      <c r="A614" s="35" t="s">
        <v>49</v>
      </c>
      <c r="B614" s="36" t="s">
        <v>50</v>
      </c>
      <c r="C614" s="35" t="s">
        <v>22</v>
      </c>
      <c r="D614" s="42">
        <v>5.91005E-2</v>
      </c>
      <c r="E614" s="43">
        <v>16270.53</v>
      </c>
      <c r="F614" s="38">
        <v>961.59</v>
      </c>
      <c r="G614" s="39">
        <f t="shared" si="22"/>
        <v>140902.7898</v>
      </c>
      <c r="H614" s="39">
        <f t="shared" si="23"/>
        <v>8327.3693999999996</v>
      </c>
      <c r="I614" s="40">
        <v>8.66</v>
      </c>
      <c r="J614" s="78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1"/>
      <c r="Z614" s="22"/>
    </row>
    <row r="615" spans="1:26" customFormat="1" ht="36" hidden="1" x14ac:dyDescent="0.25">
      <c r="A615" s="35" t="s">
        <v>662</v>
      </c>
      <c r="B615" s="36" t="s">
        <v>670</v>
      </c>
      <c r="C615" s="35" t="s">
        <v>12</v>
      </c>
      <c r="D615" s="48">
        <v>1</v>
      </c>
      <c r="E615" s="38">
        <v>954.24</v>
      </c>
      <c r="F615" s="38">
        <v>954.24</v>
      </c>
      <c r="G615" s="39">
        <f t="shared" si="22"/>
        <v>8263.7183999999997</v>
      </c>
      <c r="H615" s="39">
        <f t="shared" si="23"/>
        <v>8263.7183999999997</v>
      </c>
      <c r="I615" s="40">
        <v>8.66</v>
      </c>
      <c r="J615" s="78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1"/>
      <c r="Z615" s="22"/>
    </row>
    <row r="616" spans="1:26" customFormat="1" ht="24" hidden="1" x14ac:dyDescent="0.25">
      <c r="A616" s="35" t="s">
        <v>236</v>
      </c>
      <c r="B616" s="36" t="s">
        <v>237</v>
      </c>
      <c r="C616" s="35" t="s">
        <v>226</v>
      </c>
      <c r="D616" s="48">
        <v>5</v>
      </c>
      <c r="E616" s="38">
        <v>189.58</v>
      </c>
      <c r="F616" s="38">
        <v>947.9</v>
      </c>
      <c r="G616" s="39">
        <f t="shared" si="22"/>
        <v>1641.7628000000002</v>
      </c>
      <c r="H616" s="39">
        <f t="shared" si="23"/>
        <v>8208.8140000000003</v>
      </c>
      <c r="I616" s="40">
        <v>8.66</v>
      </c>
      <c r="J616" s="78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1"/>
      <c r="Z616" s="22"/>
    </row>
    <row r="617" spans="1:26" customFormat="1" ht="36" hidden="1" x14ac:dyDescent="0.25">
      <c r="A617" s="35" t="s">
        <v>605</v>
      </c>
      <c r="B617" s="36" t="s">
        <v>611</v>
      </c>
      <c r="C617" s="35" t="s">
        <v>12</v>
      </c>
      <c r="D617" s="48">
        <v>2</v>
      </c>
      <c r="E617" s="38">
        <v>471.92</v>
      </c>
      <c r="F617" s="38">
        <v>943.84</v>
      </c>
      <c r="G617" s="39">
        <f t="shared" si="22"/>
        <v>4086.8272000000002</v>
      </c>
      <c r="H617" s="39">
        <f t="shared" si="23"/>
        <v>8173.6544000000004</v>
      </c>
      <c r="I617" s="40">
        <v>8.66</v>
      </c>
      <c r="J617" s="78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1"/>
      <c r="Z617" s="22"/>
    </row>
    <row r="618" spans="1:26" customFormat="1" ht="36" hidden="1" x14ac:dyDescent="0.25">
      <c r="A618" s="35" t="s">
        <v>560</v>
      </c>
      <c r="B618" s="36" t="s">
        <v>566</v>
      </c>
      <c r="C618" s="35" t="s">
        <v>12</v>
      </c>
      <c r="D618" s="48">
        <v>1</v>
      </c>
      <c r="E618" s="38">
        <v>934.96</v>
      </c>
      <c r="F618" s="38">
        <v>935</v>
      </c>
      <c r="G618" s="39">
        <f t="shared" si="22"/>
        <v>8096.7536</v>
      </c>
      <c r="H618" s="39">
        <f t="shared" si="23"/>
        <v>8097.1</v>
      </c>
      <c r="I618" s="40">
        <v>8.66</v>
      </c>
      <c r="J618" s="78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1"/>
      <c r="Z618" s="22"/>
    </row>
    <row r="619" spans="1:26" customFormat="1" ht="36" hidden="1" x14ac:dyDescent="0.25">
      <c r="A619" s="35" t="s">
        <v>1604</v>
      </c>
      <c r="B619" s="36" t="s">
        <v>1605</v>
      </c>
      <c r="C619" s="35" t="s">
        <v>12</v>
      </c>
      <c r="D619" s="48">
        <v>4</v>
      </c>
      <c r="E619" s="38">
        <v>232.92</v>
      </c>
      <c r="F619" s="38">
        <v>932</v>
      </c>
      <c r="G619" s="39">
        <f t="shared" si="22"/>
        <v>2017.0871999999999</v>
      </c>
      <c r="H619" s="39">
        <f t="shared" si="23"/>
        <v>8071.12</v>
      </c>
      <c r="I619" s="40">
        <v>8.66</v>
      </c>
      <c r="J619" s="78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1"/>
      <c r="Z619" s="22"/>
    </row>
    <row r="620" spans="1:26" customFormat="1" ht="36" hidden="1" x14ac:dyDescent="0.25">
      <c r="A620" s="35" t="s">
        <v>449</v>
      </c>
      <c r="B620" s="36" t="s">
        <v>451</v>
      </c>
      <c r="C620" s="35" t="s">
        <v>13</v>
      </c>
      <c r="D620" s="47">
        <v>1.6</v>
      </c>
      <c r="E620" s="38">
        <v>578.9</v>
      </c>
      <c r="F620" s="38">
        <v>926</v>
      </c>
      <c r="G620" s="39">
        <f t="shared" si="22"/>
        <v>5013.2739999999994</v>
      </c>
      <c r="H620" s="39">
        <f t="shared" si="23"/>
        <v>8019.16</v>
      </c>
      <c r="I620" s="40">
        <v>8.66</v>
      </c>
      <c r="J620" s="78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1"/>
      <c r="Z620" s="22"/>
    </row>
    <row r="621" spans="1:26" customFormat="1" ht="36" hidden="1" x14ac:dyDescent="0.25">
      <c r="A621" s="35" t="s">
        <v>1421</v>
      </c>
      <c r="B621" s="36" t="s">
        <v>1424</v>
      </c>
      <c r="C621" s="35" t="s">
        <v>179</v>
      </c>
      <c r="D621" s="41">
        <v>667.92</v>
      </c>
      <c r="E621" s="38">
        <v>1.38</v>
      </c>
      <c r="F621" s="38">
        <v>922</v>
      </c>
      <c r="G621" s="39">
        <f t="shared" si="22"/>
        <v>11.950799999999999</v>
      </c>
      <c r="H621" s="39">
        <f t="shared" si="23"/>
        <v>7984.52</v>
      </c>
      <c r="I621" s="40">
        <v>8.66</v>
      </c>
      <c r="J621" s="78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1"/>
      <c r="Z621" s="22"/>
    </row>
    <row r="622" spans="1:26" customFormat="1" ht="36" hidden="1" x14ac:dyDescent="0.25">
      <c r="A622" s="35" t="s">
        <v>1581</v>
      </c>
      <c r="B622" s="36" t="s">
        <v>1583</v>
      </c>
      <c r="C622" s="35" t="s">
        <v>12</v>
      </c>
      <c r="D622" s="48">
        <v>700</v>
      </c>
      <c r="E622" s="38">
        <v>1.31</v>
      </c>
      <c r="F622" s="38">
        <v>917</v>
      </c>
      <c r="G622" s="39">
        <f t="shared" si="22"/>
        <v>11.3446</v>
      </c>
      <c r="H622" s="39">
        <f t="shared" si="23"/>
        <v>7941.22</v>
      </c>
      <c r="I622" s="40">
        <v>8.66</v>
      </c>
      <c r="J622" s="78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1"/>
      <c r="Z622" s="22"/>
    </row>
    <row r="623" spans="1:26" customFormat="1" ht="36" hidden="1" x14ac:dyDescent="0.25">
      <c r="A623" s="35" t="s">
        <v>712</v>
      </c>
      <c r="B623" s="36" t="s">
        <v>713</v>
      </c>
      <c r="C623" s="35" t="s">
        <v>179</v>
      </c>
      <c r="D623" s="48">
        <v>2</v>
      </c>
      <c r="E623" s="38">
        <v>454.1</v>
      </c>
      <c r="F623" s="38">
        <v>908.2</v>
      </c>
      <c r="G623" s="39">
        <f t="shared" si="22"/>
        <v>3932.5060000000003</v>
      </c>
      <c r="H623" s="39">
        <f t="shared" si="23"/>
        <v>7865.0120000000006</v>
      </c>
      <c r="I623" s="40">
        <v>8.66</v>
      </c>
      <c r="J623" s="78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1"/>
      <c r="Z623" s="22"/>
    </row>
    <row r="624" spans="1:26" customFormat="1" ht="36" hidden="1" x14ac:dyDescent="0.25">
      <c r="A624" s="35" t="s">
        <v>755</v>
      </c>
      <c r="B624" s="36" t="s">
        <v>765</v>
      </c>
      <c r="C624" s="35" t="s">
        <v>12</v>
      </c>
      <c r="D624" s="48">
        <v>1</v>
      </c>
      <c r="E624" s="38">
        <v>907.98</v>
      </c>
      <c r="F624" s="38">
        <v>907.98</v>
      </c>
      <c r="G624" s="39">
        <f t="shared" si="22"/>
        <v>7863.1068000000005</v>
      </c>
      <c r="H624" s="39">
        <f t="shared" si="23"/>
        <v>7863.1068000000005</v>
      </c>
      <c r="I624" s="40">
        <v>8.66</v>
      </c>
      <c r="J624" s="78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1"/>
      <c r="Z624" s="22"/>
    </row>
    <row r="625" spans="1:26" customFormat="1" ht="36" hidden="1" x14ac:dyDescent="0.25">
      <c r="A625" s="35" t="s">
        <v>555</v>
      </c>
      <c r="B625" s="36" t="s">
        <v>557</v>
      </c>
      <c r="C625" s="35" t="s">
        <v>19</v>
      </c>
      <c r="D625" s="41">
        <v>6.35</v>
      </c>
      <c r="E625" s="38">
        <v>141.99</v>
      </c>
      <c r="F625" s="38">
        <v>901.64</v>
      </c>
      <c r="G625" s="39">
        <f t="shared" si="22"/>
        <v>1229.6334000000002</v>
      </c>
      <c r="H625" s="39">
        <f t="shared" si="23"/>
        <v>7808.2024000000001</v>
      </c>
      <c r="I625" s="40">
        <v>8.66</v>
      </c>
      <c r="J625" s="78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1"/>
      <c r="Z625" s="22"/>
    </row>
    <row r="626" spans="1:26" customFormat="1" ht="36" hidden="1" x14ac:dyDescent="0.25">
      <c r="A626" s="35" t="s">
        <v>755</v>
      </c>
      <c r="B626" s="36" t="s">
        <v>987</v>
      </c>
      <c r="C626" s="35" t="s">
        <v>179</v>
      </c>
      <c r="D626" s="48">
        <v>2</v>
      </c>
      <c r="E626" s="38">
        <v>449.39</v>
      </c>
      <c r="F626" s="38">
        <v>898.78</v>
      </c>
      <c r="G626" s="39">
        <f t="shared" si="22"/>
        <v>3891.7174</v>
      </c>
      <c r="H626" s="39">
        <f t="shared" si="23"/>
        <v>7783.4348</v>
      </c>
      <c r="I626" s="40">
        <v>8.66</v>
      </c>
      <c r="J626" s="78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1"/>
      <c r="Z626" s="22"/>
    </row>
    <row r="627" spans="1:26" customFormat="1" ht="36" hidden="1" x14ac:dyDescent="0.25">
      <c r="A627" s="35" t="s">
        <v>1421</v>
      </c>
      <c r="B627" s="36" t="s">
        <v>1423</v>
      </c>
      <c r="C627" s="35" t="s">
        <v>179</v>
      </c>
      <c r="D627" s="41">
        <v>647.67999999999995</v>
      </c>
      <c r="E627" s="38">
        <v>1.38</v>
      </c>
      <c r="F627" s="38">
        <v>893.79</v>
      </c>
      <c r="G627" s="39">
        <f t="shared" si="22"/>
        <v>11.950799999999999</v>
      </c>
      <c r="H627" s="39">
        <f t="shared" si="23"/>
        <v>7740.2213999999994</v>
      </c>
      <c r="I627" s="40">
        <v>8.66</v>
      </c>
      <c r="J627" s="78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1"/>
      <c r="Z627" s="22"/>
    </row>
    <row r="628" spans="1:26" customFormat="1" ht="36" hidden="1" x14ac:dyDescent="0.25">
      <c r="A628" s="35" t="s">
        <v>1235</v>
      </c>
      <c r="B628" s="36" t="s">
        <v>1236</v>
      </c>
      <c r="C628" s="35" t="s">
        <v>12</v>
      </c>
      <c r="D628" s="48">
        <v>10</v>
      </c>
      <c r="E628" s="38">
        <v>89.22</v>
      </c>
      <c r="F628" s="38">
        <v>892.2</v>
      </c>
      <c r="G628" s="39">
        <f t="shared" si="22"/>
        <v>772.64520000000005</v>
      </c>
      <c r="H628" s="39">
        <f t="shared" si="23"/>
        <v>7726.4520000000002</v>
      </c>
      <c r="I628" s="40">
        <v>8.66</v>
      </c>
      <c r="J628" s="78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1"/>
      <c r="Z628" s="22"/>
    </row>
    <row r="629" spans="1:26" customFormat="1" ht="36" hidden="1" x14ac:dyDescent="0.25">
      <c r="A629" s="35" t="s">
        <v>560</v>
      </c>
      <c r="B629" s="36" t="s">
        <v>574</v>
      </c>
      <c r="C629" s="35" t="s">
        <v>12</v>
      </c>
      <c r="D629" s="48">
        <v>1</v>
      </c>
      <c r="E629" s="38">
        <v>889.41</v>
      </c>
      <c r="F629" s="38">
        <v>889</v>
      </c>
      <c r="G629" s="39">
        <f t="shared" si="22"/>
        <v>7702.2906000000003</v>
      </c>
      <c r="H629" s="39">
        <f t="shared" si="23"/>
        <v>7698.74</v>
      </c>
      <c r="I629" s="40">
        <v>8.66</v>
      </c>
      <c r="J629" s="78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1"/>
      <c r="Z629" s="22"/>
    </row>
    <row r="630" spans="1:26" customFormat="1" ht="36" hidden="1" x14ac:dyDescent="0.25">
      <c r="A630" s="35" t="s">
        <v>360</v>
      </c>
      <c r="B630" s="36" t="s">
        <v>362</v>
      </c>
      <c r="C630" s="35" t="s">
        <v>12</v>
      </c>
      <c r="D630" s="48">
        <v>2</v>
      </c>
      <c r="E630" s="38">
        <v>443.44</v>
      </c>
      <c r="F630" s="38">
        <v>886</v>
      </c>
      <c r="G630" s="39">
        <f t="shared" si="22"/>
        <v>3840.1904</v>
      </c>
      <c r="H630" s="39">
        <f t="shared" si="23"/>
        <v>7672.76</v>
      </c>
      <c r="I630" s="40">
        <v>8.66</v>
      </c>
      <c r="J630" s="78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1"/>
      <c r="Z630" s="22"/>
    </row>
    <row r="631" spans="1:26" customFormat="1" ht="36" hidden="1" x14ac:dyDescent="0.25">
      <c r="A631" s="35" t="s">
        <v>674</v>
      </c>
      <c r="B631" s="36" t="s">
        <v>682</v>
      </c>
      <c r="C631" s="35" t="s">
        <v>12</v>
      </c>
      <c r="D631" s="48">
        <v>2</v>
      </c>
      <c r="E631" s="38">
        <v>442.09</v>
      </c>
      <c r="F631" s="38">
        <v>884</v>
      </c>
      <c r="G631" s="39">
        <f t="shared" si="22"/>
        <v>3828.4993999999997</v>
      </c>
      <c r="H631" s="39">
        <f t="shared" si="23"/>
        <v>7655.4400000000005</v>
      </c>
      <c r="I631" s="40">
        <v>8.66</v>
      </c>
      <c r="J631" s="78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1"/>
      <c r="Z631" s="22"/>
    </row>
    <row r="632" spans="1:26" customFormat="1" ht="36" hidden="1" x14ac:dyDescent="0.25">
      <c r="A632" s="35" t="s">
        <v>1405</v>
      </c>
      <c r="B632" s="36" t="s">
        <v>1406</v>
      </c>
      <c r="C632" s="35" t="s">
        <v>12</v>
      </c>
      <c r="D632" s="48">
        <v>10</v>
      </c>
      <c r="E632" s="38">
        <v>88.34</v>
      </c>
      <c r="F632" s="38">
        <v>883</v>
      </c>
      <c r="G632" s="39">
        <f t="shared" si="22"/>
        <v>765.02440000000001</v>
      </c>
      <c r="H632" s="39">
        <f t="shared" si="23"/>
        <v>7646.78</v>
      </c>
      <c r="I632" s="40">
        <v>8.66</v>
      </c>
      <c r="J632" s="78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1"/>
      <c r="Z632" s="22"/>
    </row>
    <row r="633" spans="1:26" customFormat="1" ht="36" hidden="1" x14ac:dyDescent="0.25">
      <c r="A633" s="35" t="s">
        <v>377</v>
      </c>
      <c r="B633" s="36" t="s">
        <v>378</v>
      </c>
      <c r="C633" s="35" t="s">
        <v>13</v>
      </c>
      <c r="D633" s="48">
        <v>58</v>
      </c>
      <c r="E633" s="38">
        <v>15.2</v>
      </c>
      <c r="F633" s="38">
        <v>882</v>
      </c>
      <c r="G633" s="39">
        <f t="shared" si="22"/>
        <v>131.63200000000001</v>
      </c>
      <c r="H633" s="39">
        <f t="shared" si="23"/>
        <v>7638.12</v>
      </c>
      <c r="I633" s="40">
        <v>8.66</v>
      </c>
      <c r="J633" s="78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1"/>
      <c r="Z633" s="22"/>
    </row>
    <row r="634" spans="1:26" customFormat="1" ht="36" hidden="1" x14ac:dyDescent="0.25">
      <c r="A634" s="35" t="s">
        <v>755</v>
      </c>
      <c r="B634" s="36" t="s">
        <v>970</v>
      </c>
      <c r="C634" s="35" t="s">
        <v>179</v>
      </c>
      <c r="D634" s="48">
        <v>41</v>
      </c>
      <c r="E634" s="38">
        <v>21.5</v>
      </c>
      <c r="F634" s="38">
        <v>881.5</v>
      </c>
      <c r="G634" s="39">
        <f t="shared" si="22"/>
        <v>186.19</v>
      </c>
      <c r="H634" s="39">
        <f t="shared" si="23"/>
        <v>7633.79</v>
      </c>
      <c r="I634" s="40">
        <v>8.66</v>
      </c>
      <c r="J634" s="78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1"/>
      <c r="Z634" s="22"/>
    </row>
    <row r="635" spans="1:26" customFormat="1" ht="36" hidden="1" x14ac:dyDescent="0.25">
      <c r="A635" s="35" t="s">
        <v>1500</v>
      </c>
      <c r="B635" s="36" t="s">
        <v>1504</v>
      </c>
      <c r="C635" s="35" t="s">
        <v>179</v>
      </c>
      <c r="D635" s="48">
        <v>27</v>
      </c>
      <c r="E635" s="38">
        <v>32.49</v>
      </c>
      <c r="F635" s="38">
        <v>877</v>
      </c>
      <c r="G635" s="39">
        <f t="shared" si="22"/>
        <v>281.36340000000001</v>
      </c>
      <c r="H635" s="39">
        <f t="shared" si="23"/>
        <v>7594.82</v>
      </c>
      <c r="I635" s="40">
        <v>8.66</v>
      </c>
      <c r="J635" s="78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1"/>
      <c r="Z635" s="22"/>
    </row>
    <row r="636" spans="1:26" customFormat="1" ht="36" hidden="1" x14ac:dyDescent="0.25">
      <c r="A636" s="35" t="s">
        <v>540</v>
      </c>
      <c r="B636" s="36" t="s">
        <v>543</v>
      </c>
      <c r="C636" s="35" t="s">
        <v>19</v>
      </c>
      <c r="D636" s="48">
        <v>98</v>
      </c>
      <c r="E636" s="38">
        <v>8.83</v>
      </c>
      <c r="F636" s="38">
        <v>865</v>
      </c>
      <c r="G636" s="39">
        <f t="shared" si="22"/>
        <v>76.467799999999997</v>
      </c>
      <c r="H636" s="39">
        <f t="shared" si="23"/>
        <v>7490.9000000000005</v>
      </c>
      <c r="I636" s="40">
        <v>8.66</v>
      </c>
      <c r="J636" s="78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1"/>
      <c r="Z636" s="22"/>
    </row>
    <row r="637" spans="1:26" customFormat="1" ht="36" hidden="1" x14ac:dyDescent="0.25">
      <c r="A637" s="35" t="s">
        <v>1062</v>
      </c>
      <c r="B637" s="36" t="s">
        <v>1038</v>
      </c>
      <c r="C637" s="35" t="s">
        <v>179</v>
      </c>
      <c r="D637" s="47">
        <v>20.5</v>
      </c>
      <c r="E637" s="38">
        <v>42.17</v>
      </c>
      <c r="F637" s="38">
        <v>864.49</v>
      </c>
      <c r="G637" s="39">
        <f t="shared" si="22"/>
        <v>365.19220000000001</v>
      </c>
      <c r="H637" s="39">
        <f t="shared" si="23"/>
        <v>7486.4834000000001</v>
      </c>
      <c r="I637" s="40">
        <v>8.66</v>
      </c>
      <c r="J637" s="78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1"/>
      <c r="Z637" s="22"/>
    </row>
    <row r="638" spans="1:26" customFormat="1" ht="36" hidden="1" x14ac:dyDescent="0.25">
      <c r="A638" s="35" t="s">
        <v>1661</v>
      </c>
      <c r="B638" s="36" t="s">
        <v>1662</v>
      </c>
      <c r="C638" s="35" t="s">
        <v>12</v>
      </c>
      <c r="D638" s="48">
        <v>2</v>
      </c>
      <c r="E638" s="38">
        <v>431.88</v>
      </c>
      <c r="F638" s="38">
        <v>863.76</v>
      </c>
      <c r="G638" s="39">
        <f t="shared" si="22"/>
        <v>3740.0808000000002</v>
      </c>
      <c r="H638" s="39">
        <f t="shared" si="23"/>
        <v>7480.1616000000004</v>
      </c>
      <c r="I638" s="40">
        <v>8.66</v>
      </c>
      <c r="J638" s="78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1"/>
      <c r="Z638" s="22"/>
    </row>
    <row r="639" spans="1:26" customFormat="1" ht="36" hidden="1" x14ac:dyDescent="0.25">
      <c r="A639" s="35" t="s">
        <v>560</v>
      </c>
      <c r="B639" s="36" t="s">
        <v>570</v>
      </c>
      <c r="C639" s="35" t="s">
        <v>12</v>
      </c>
      <c r="D639" s="48">
        <v>7</v>
      </c>
      <c r="E639" s="38">
        <v>123.16</v>
      </c>
      <c r="F639" s="38">
        <v>862</v>
      </c>
      <c r="G639" s="39">
        <f t="shared" si="22"/>
        <v>1066.5655999999999</v>
      </c>
      <c r="H639" s="39">
        <f t="shared" si="23"/>
        <v>7464.92</v>
      </c>
      <c r="I639" s="40">
        <v>8.66</v>
      </c>
      <c r="J639" s="78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1"/>
      <c r="Z639" s="22"/>
    </row>
    <row r="640" spans="1:26" customFormat="1" ht="36" hidden="1" x14ac:dyDescent="0.25">
      <c r="A640" s="35" t="s">
        <v>1345</v>
      </c>
      <c r="B640" s="36" t="s">
        <v>1351</v>
      </c>
      <c r="C640" s="35" t="s">
        <v>12</v>
      </c>
      <c r="D640" s="48">
        <v>2</v>
      </c>
      <c r="E640" s="38">
        <v>430.69</v>
      </c>
      <c r="F640" s="38">
        <v>861</v>
      </c>
      <c r="G640" s="39">
        <f t="shared" si="22"/>
        <v>3729.7754</v>
      </c>
      <c r="H640" s="39">
        <f t="shared" si="23"/>
        <v>7456.26</v>
      </c>
      <c r="I640" s="40">
        <v>8.66</v>
      </c>
      <c r="J640" s="78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1"/>
      <c r="Z640" s="22"/>
    </row>
    <row r="641" spans="1:26" customFormat="1" ht="36" hidden="1" x14ac:dyDescent="0.25">
      <c r="A641" s="35" t="s">
        <v>755</v>
      </c>
      <c r="B641" s="36" t="s">
        <v>888</v>
      </c>
      <c r="C641" s="35" t="s">
        <v>12</v>
      </c>
      <c r="D641" s="48">
        <v>2</v>
      </c>
      <c r="E641" s="38">
        <v>427.91</v>
      </c>
      <c r="F641" s="38">
        <v>855.82</v>
      </c>
      <c r="G641" s="39">
        <f t="shared" si="22"/>
        <v>3705.7006000000001</v>
      </c>
      <c r="H641" s="39">
        <f t="shared" si="23"/>
        <v>7411.4012000000002</v>
      </c>
      <c r="I641" s="40">
        <v>8.66</v>
      </c>
      <c r="J641" s="78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1"/>
      <c r="Z641" s="22"/>
    </row>
    <row r="642" spans="1:26" customFormat="1" ht="36" hidden="1" x14ac:dyDescent="0.25">
      <c r="A642" s="35" t="s">
        <v>755</v>
      </c>
      <c r="B642" s="36" t="s">
        <v>993</v>
      </c>
      <c r="C642" s="35" t="s">
        <v>179</v>
      </c>
      <c r="D642" s="48">
        <v>10</v>
      </c>
      <c r="E642" s="38">
        <v>83.62</v>
      </c>
      <c r="F642" s="38">
        <v>836.2</v>
      </c>
      <c r="G642" s="39">
        <f t="shared" si="22"/>
        <v>724.14920000000006</v>
      </c>
      <c r="H642" s="39">
        <f t="shared" si="23"/>
        <v>7241.4920000000002</v>
      </c>
      <c r="I642" s="40">
        <v>8.66</v>
      </c>
      <c r="J642" s="78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1"/>
      <c r="Z642" s="22"/>
    </row>
    <row r="643" spans="1:26" customFormat="1" ht="36" hidden="1" x14ac:dyDescent="0.25">
      <c r="A643" s="35" t="s">
        <v>755</v>
      </c>
      <c r="B643" s="36" t="s">
        <v>817</v>
      </c>
      <c r="C643" s="35" t="s">
        <v>12</v>
      </c>
      <c r="D643" s="48">
        <v>2</v>
      </c>
      <c r="E643" s="38">
        <v>417.99</v>
      </c>
      <c r="F643" s="38">
        <v>835.98</v>
      </c>
      <c r="G643" s="39">
        <f t="shared" si="22"/>
        <v>3619.7934</v>
      </c>
      <c r="H643" s="39">
        <f t="shared" si="23"/>
        <v>7239.5868</v>
      </c>
      <c r="I643" s="40">
        <v>8.66</v>
      </c>
      <c r="J643" s="78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1"/>
      <c r="Z643" s="22"/>
    </row>
    <row r="644" spans="1:26" customFormat="1" ht="36" hidden="1" x14ac:dyDescent="0.25">
      <c r="A644" s="35" t="s">
        <v>755</v>
      </c>
      <c r="B644" s="36" t="s">
        <v>818</v>
      </c>
      <c r="C644" s="35" t="s">
        <v>12</v>
      </c>
      <c r="D644" s="48">
        <v>2</v>
      </c>
      <c r="E644" s="38">
        <v>417.99</v>
      </c>
      <c r="F644" s="38">
        <v>835.98</v>
      </c>
      <c r="G644" s="39">
        <f t="shared" si="22"/>
        <v>3619.7934</v>
      </c>
      <c r="H644" s="39">
        <f t="shared" si="23"/>
        <v>7239.5868</v>
      </c>
      <c r="I644" s="40">
        <v>8.66</v>
      </c>
      <c r="J644" s="78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1"/>
      <c r="Z644" s="22"/>
    </row>
    <row r="645" spans="1:26" customFormat="1" ht="36" hidden="1" x14ac:dyDescent="0.25">
      <c r="A645" s="35" t="s">
        <v>1279</v>
      </c>
      <c r="B645" s="36" t="s">
        <v>1280</v>
      </c>
      <c r="C645" s="35" t="s">
        <v>12</v>
      </c>
      <c r="D645" s="48">
        <v>1</v>
      </c>
      <c r="E645" s="38">
        <v>827.42</v>
      </c>
      <c r="F645" s="38">
        <v>827.42</v>
      </c>
      <c r="G645" s="39">
        <f t="shared" si="22"/>
        <v>7165.4571999999998</v>
      </c>
      <c r="H645" s="39">
        <f t="shared" si="23"/>
        <v>7165.4571999999998</v>
      </c>
      <c r="I645" s="40">
        <v>8.66</v>
      </c>
      <c r="J645" s="78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1"/>
      <c r="Z645" s="22"/>
    </row>
    <row r="646" spans="1:26" customFormat="1" ht="36" hidden="1" x14ac:dyDescent="0.25">
      <c r="A646" s="35" t="s">
        <v>1319</v>
      </c>
      <c r="B646" s="36" t="s">
        <v>1322</v>
      </c>
      <c r="C646" s="35" t="s">
        <v>12</v>
      </c>
      <c r="D646" s="48">
        <v>6</v>
      </c>
      <c r="E646" s="38">
        <v>136.55000000000001</v>
      </c>
      <c r="F646" s="38">
        <v>819.3</v>
      </c>
      <c r="G646" s="39">
        <f t="shared" si="22"/>
        <v>1182.5230000000001</v>
      </c>
      <c r="H646" s="39">
        <f t="shared" si="23"/>
        <v>7095.1379999999999</v>
      </c>
      <c r="I646" s="40">
        <v>8.66</v>
      </c>
      <c r="J646" s="78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1"/>
      <c r="Z646" s="22"/>
    </row>
    <row r="647" spans="1:26" customFormat="1" ht="36" hidden="1" x14ac:dyDescent="0.25">
      <c r="A647" s="35" t="s">
        <v>481</v>
      </c>
      <c r="B647" s="36" t="s">
        <v>484</v>
      </c>
      <c r="C647" s="35" t="s">
        <v>179</v>
      </c>
      <c r="D647" s="48">
        <v>18</v>
      </c>
      <c r="E647" s="38">
        <v>45.54</v>
      </c>
      <c r="F647" s="38">
        <v>819</v>
      </c>
      <c r="G647" s="39">
        <f t="shared" si="22"/>
        <v>394.37639999999999</v>
      </c>
      <c r="H647" s="39">
        <f t="shared" si="23"/>
        <v>7092.54</v>
      </c>
      <c r="I647" s="40">
        <v>8.66</v>
      </c>
      <c r="J647" s="78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1"/>
      <c r="Z647" s="22"/>
    </row>
    <row r="648" spans="1:26" customFormat="1" ht="36" hidden="1" x14ac:dyDescent="0.25">
      <c r="A648" s="35" t="s">
        <v>526</v>
      </c>
      <c r="B648" s="36" t="s">
        <v>530</v>
      </c>
      <c r="C648" s="35" t="s">
        <v>13</v>
      </c>
      <c r="D648" s="47">
        <v>52.6</v>
      </c>
      <c r="E648" s="38">
        <v>15.51</v>
      </c>
      <c r="F648" s="38">
        <v>817</v>
      </c>
      <c r="G648" s="39">
        <f t="shared" si="22"/>
        <v>134.31659999999999</v>
      </c>
      <c r="H648" s="39">
        <f t="shared" si="23"/>
        <v>7075.22</v>
      </c>
      <c r="I648" s="40">
        <v>8.66</v>
      </c>
      <c r="J648" s="78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1"/>
      <c r="Z648" s="22"/>
    </row>
    <row r="649" spans="1:26" customFormat="1" ht="36" hidden="1" x14ac:dyDescent="0.25">
      <c r="A649" s="35" t="s">
        <v>1281</v>
      </c>
      <c r="B649" s="36" t="s">
        <v>1284</v>
      </c>
      <c r="C649" s="35" t="s">
        <v>12</v>
      </c>
      <c r="D649" s="48">
        <v>2</v>
      </c>
      <c r="E649" s="38">
        <v>407.92</v>
      </c>
      <c r="F649" s="38">
        <v>815.84</v>
      </c>
      <c r="G649" s="39">
        <f t="shared" ref="G649:G712" si="24">E649*I649</f>
        <v>3532.5872000000004</v>
      </c>
      <c r="H649" s="39">
        <f t="shared" ref="H649:H712" si="25">F649*I649</f>
        <v>7065.1744000000008</v>
      </c>
      <c r="I649" s="40">
        <v>8.66</v>
      </c>
      <c r="J649" s="78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1"/>
      <c r="Z649" s="22"/>
    </row>
    <row r="650" spans="1:26" customFormat="1" ht="36" hidden="1" x14ac:dyDescent="0.25">
      <c r="A650" s="35" t="s">
        <v>1085</v>
      </c>
      <c r="B650" s="36" t="s">
        <v>1101</v>
      </c>
      <c r="C650" s="35" t="s">
        <v>179</v>
      </c>
      <c r="D650" s="48">
        <v>6</v>
      </c>
      <c r="E650" s="38">
        <v>135.52000000000001</v>
      </c>
      <c r="F650" s="38">
        <v>813</v>
      </c>
      <c r="G650" s="39">
        <f t="shared" si="24"/>
        <v>1173.6032</v>
      </c>
      <c r="H650" s="39">
        <f t="shared" si="25"/>
        <v>7040.58</v>
      </c>
      <c r="I650" s="40">
        <v>8.66</v>
      </c>
      <c r="J650" s="78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1"/>
      <c r="Z650" s="22"/>
    </row>
    <row r="651" spans="1:26" customFormat="1" ht="36" hidden="1" x14ac:dyDescent="0.25">
      <c r="A651" s="35" t="s">
        <v>1500</v>
      </c>
      <c r="B651" s="36" t="s">
        <v>1506</v>
      </c>
      <c r="C651" s="35" t="s">
        <v>179</v>
      </c>
      <c r="D651" s="48">
        <v>18</v>
      </c>
      <c r="E651" s="38">
        <v>45.15</v>
      </c>
      <c r="F651" s="38">
        <v>813</v>
      </c>
      <c r="G651" s="39">
        <f t="shared" si="24"/>
        <v>390.99899999999997</v>
      </c>
      <c r="H651" s="39">
        <f t="shared" si="25"/>
        <v>7040.58</v>
      </c>
      <c r="I651" s="40">
        <v>8.66</v>
      </c>
      <c r="J651" s="78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1"/>
      <c r="Z651" s="22"/>
    </row>
    <row r="652" spans="1:26" customFormat="1" ht="36" hidden="1" x14ac:dyDescent="0.25">
      <c r="A652" s="35" t="s">
        <v>649</v>
      </c>
      <c r="B652" s="36" t="s">
        <v>654</v>
      </c>
      <c r="C652" s="35" t="s">
        <v>12</v>
      </c>
      <c r="D652" s="48">
        <v>2</v>
      </c>
      <c r="E652" s="38">
        <v>396.45</v>
      </c>
      <c r="F652" s="38">
        <v>792.9</v>
      </c>
      <c r="G652" s="39">
        <f t="shared" si="24"/>
        <v>3433.2570000000001</v>
      </c>
      <c r="H652" s="39">
        <f t="shared" si="25"/>
        <v>6866.5140000000001</v>
      </c>
      <c r="I652" s="40">
        <v>8.66</v>
      </c>
      <c r="J652" s="78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1"/>
      <c r="Z652" s="22"/>
    </row>
    <row r="653" spans="1:26" customFormat="1" ht="36" hidden="1" x14ac:dyDescent="0.25">
      <c r="A653" s="35" t="s">
        <v>1085</v>
      </c>
      <c r="B653" s="36" t="s">
        <v>1096</v>
      </c>
      <c r="C653" s="35" t="s">
        <v>179</v>
      </c>
      <c r="D653" s="47">
        <v>8.5</v>
      </c>
      <c r="E653" s="38">
        <v>92.02</v>
      </c>
      <c r="F653" s="38">
        <v>782.17</v>
      </c>
      <c r="G653" s="39">
        <f t="shared" si="24"/>
        <v>796.89319999999998</v>
      </c>
      <c r="H653" s="39">
        <f t="shared" si="25"/>
        <v>6773.5922</v>
      </c>
      <c r="I653" s="40">
        <v>8.66</v>
      </c>
      <c r="J653" s="78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1"/>
      <c r="Z653" s="22"/>
    </row>
    <row r="654" spans="1:26" customFormat="1" ht="15" hidden="1" x14ac:dyDescent="0.25">
      <c r="A654" s="35" t="s">
        <v>167</v>
      </c>
      <c r="B654" s="36" t="s">
        <v>168</v>
      </c>
      <c r="C654" s="35" t="s">
        <v>169</v>
      </c>
      <c r="D654" s="45">
        <v>10.153600000000001</v>
      </c>
      <c r="E654" s="38">
        <v>76.63</v>
      </c>
      <c r="F654" s="38">
        <v>778.07</v>
      </c>
      <c r="G654" s="39">
        <f t="shared" si="24"/>
        <v>663.61579999999992</v>
      </c>
      <c r="H654" s="39">
        <f t="shared" si="25"/>
        <v>6738.0862000000006</v>
      </c>
      <c r="I654" s="40">
        <v>8.66</v>
      </c>
      <c r="J654" s="78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1"/>
      <c r="Z654" s="22"/>
    </row>
    <row r="655" spans="1:26" customFormat="1" ht="36" hidden="1" x14ac:dyDescent="0.25">
      <c r="A655" s="35" t="s">
        <v>1043</v>
      </c>
      <c r="B655" s="36" t="s">
        <v>1056</v>
      </c>
      <c r="C655" s="35" t="s">
        <v>179</v>
      </c>
      <c r="D655" s="48">
        <v>6</v>
      </c>
      <c r="E655" s="38">
        <v>128.83000000000001</v>
      </c>
      <c r="F655" s="38">
        <v>772.98</v>
      </c>
      <c r="G655" s="39">
        <f t="shared" si="24"/>
        <v>1115.6678000000002</v>
      </c>
      <c r="H655" s="39">
        <f t="shared" si="25"/>
        <v>6694.0068000000001</v>
      </c>
      <c r="I655" s="40">
        <v>8.66</v>
      </c>
      <c r="J655" s="78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1"/>
      <c r="Z655" s="22"/>
    </row>
    <row r="656" spans="1:26" customFormat="1" ht="15" hidden="1" x14ac:dyDescent="0.25">
      <c r="A656" s="35" t="s">
        <v>229</v>
      </c>
      <c r="B656" s="36" t="s">
        <v>230</v>
      </c>
      <c r="C656" s="35" t="s">
        <v>231</v>
      </c>
      <c r="D656" s="47">
        <v>3.8</v>
      </c>
      <c r="E656" s="38">
        <v>203.1</v>
      </c>
      <c r="F656" s="38">
        <v>771.78</v>
      </c>
      <c r="G656" s="39">
        <f t="shared" si="24"/>
        <v>1758.846</v>
      </c>
      <c r="H656" s="39">
        <f t="shared" si="25"/>
        <v>6683.6148000000003</v>
      </c>
      <c r="I656" s="40">
        <v>8.66</v>
      </c>
      <c r="J656" s="78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1"/>
      <c r="Z656" s="22"/>
    </row>
    <row r="657" spans="1:26" customFormat="1" ht="36" hidden="1" x14ac:dyDescent="0.25">
      <c r="A657" s="35" t="s">
        <v>622</v>
      </c>
      <c r="B657" s="36" t="s">
        <v>624</v>
      </c>
      <c r="C657" s="35" t="s">
        <v>12</v>
      </c>
      <c r="D657" s="48">
        <v>6</v>
      </c>
      <c r="E657" s="38">
        <v>128.13</v>
      </c>
      <c r="F657" s="38">
        <v>769</v>
      </c>
      <c r="G657" s="39">
        <f t="shared" si="24"/>
        <v>1109.6058</v>
      </c>
      <c r="H657" s="39">
        <f t="shared" si="25"/>
        <v>6659.54</v>
      </c>
      <c r="I657" s="40">
        <v>8.66</v>
      </c>
      <c r="J657" s="78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1"/>
      <c r="Z657" s="22"/>
    </row>
    <row r="658" spans="1:26" customFormat="1" ht="36" hidden="1" x14ac:dyDescent="0.25">
      <c r="A658" s="35" t="s">
        <v>1568</v>
      </c>
      <c r="B658" s="36" t="s">
        <v>1569</v>
      </c>
      <c r="C658" s="35" t="s">
        <v>12</v>
      </c>
      <c r="D658" s="48">
        <v>10</v>
      </c>
      <c r="E658" s="38">
        <v>76.56</v>
      </c>
      <c r="F658" s="38">
        <v>766</v>
      </c>
      <c r="G658" s="39">
        <f t="shared" si="24"/>
        <v>663.00959999999998</v>
      </c>
      <c r="H658" s="39">
        <f t="shared" si="25"/>
        <v>6633.56</v>
      </c>
      <c r="I658" s="40">
        <v>8.66</v>
      </c>
      <c r="J658" s="78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1"/>
      <c r="Z658" s="22"/>
    </row>
    <row r="659" spans="1:26" customFormat="1" ht="36" hidden="1" x14ac:dyDescent="0.25">
      <c r="A659" s="35" t="s">
        <v>433</v>
      </c>
      <c r="B659" s="36" t="s">
        <v>434</v>
      </c>
      <c r="C659" s="35" t="s">
        <v>12</v>
      </c>
      <c r="D659" s="48">
        <v>21</v>
      </c>
      <c r="E659" s="38">
        <v>35.92</v>
      </c>
      <c r="F659" s="38">
        <v>754.32</v>
      </c>
      <c r="G659" s="39">
        <f t="shared" si="24"/>
        <v>311.06720000000001</v>
      </c>
      <c r="H659" s="39">
        <f t="shared" si="25"/>
        <v>6532.4112000000005</v>
      </c>
      <c r="I659" s="40">
        <v>8.66</v>
      </c>
      <c r="J659" s="78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1"/>
      <c r="Z659" s="22"/>
    </row>
    <row r="660" spans="1:26" customFormat="1" ht="36" hidden="1" x14ac:dyDescent="0.25">
      <c r="A660" s="35" t="s">
        <v>449</v>
      </c>
      <c r="B660" s="36" t="s">
        <v>451</v>
      </c>
      <c r="C660" s="35" t="s">
        <v>13</v>
      </c>
      <c r="D660" s="47">
        <v>1.3</v>
      </c>
      <c r="E660" s="38">
        <v>578.9</v>
      </c>
      <c r="F660" s="38">
        <v>752.57</v>
      </c>
      <c r="G660" s="39">
        <f t="shared" si="24"/>
        <v>5013.2739999999994</v>
      </c>
      <c r="H660" s="39">
        <f t="shared" si="25"/>
        <v>6517.2562000000007</v>
      </c>
      <c r="I660" s="40">
        <v>8.66</v>
      </c>
      <c r="J660" s="78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1"/>
      <c r="Z660" s="22"/>
    </row>
    <row r="661" spans="1:26" customFormat="1" ht="36" hidden="1" x14ac:dyDescent="0.25">
      <c r="A661" s="35" t="s">
        <v>1600</v>
      </c>
      <c r="B661" s="36" t="s">
        <v>1601</v>
      </c>
      <c r="C661" s="35" t="s">
        <v>12</v>
      </c>
      <c r="D661" s="48">
        <v>10</v>
      </c>
      <c r="E661" s="38">
        <v>74.69</v>
      </c>
      <c r="F661" s="38">
        <v>747</v>
      </c>
      <c r="G661" s="39">
        <f t="shared" si="24"/>
        <v>646.81539999999995</v>
      </c>
      <c r="H661" s="39">
        <f t="shared" si="25"/>
        <v>6469.02</v>
      </c>
      <c r="I661" s="40">
        <v>8.66</v>
      </c>
      <c r="J661" s="78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1"/>
      <c r="Z661" s="22"/>
    </row>
    <row r="662" spans="1:26" customFormat="1" ht="36" hidden="1" x14ac:dyDescent="0.25">
      <c r="A662" s="35" t="s">
        <v>1149</v>
      </c>
      <c r="B662" s="36" t="s">
        <v>1150</v>
      </c>
      <c r="C662" s="35" t="s">
        <v>12</v>
      </c>
      <c r="D662" s="48">
        <v>4</v>
      </c>
      <c r="E662" s="38">
        <v>186.49</v>
      </c>
      <c r="F662" s="38">
        <v>745.96</v>
      </c>
      <c r="G662" s="39">
        <f t="shared" si="24"/>
        <v>1615.0034000000001</v>
      </c>
      <c r="H662" s="39">
        <f t="shared" si="25"/>
        <v>6460.0136000000002</v>
      </c>
      <c r="I662" s="40">
        <v>8.66</v>
      </c>
      <c r="J662" s="78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1"/>
      <c r="Z662" s="22"/>
    </row>
    <row r="663" spans="1:26" customFormat="1" ht="36" hidden="1" x14ac:dyDescent="0.25">
      <c r="A663" s="35" t="s">
        <v>526</v>
      </c>
      <c r="B663" s="36" t="s">
        <v>537</v>
      </c>
      <c r="C663" s="35" t="s">
        <v>37</v>
      </c>
      <c r="D663" s="37">
        <v>11.532</v>
      </c>
      <c r="E663" s="38">
        <v>64.680000000000007</v>
      </c>
      <c r="F663" s="38">
        <v>745.87</v>
      </c>
      <c r="G663" s="39">
        <f t="shared" si="24"/>
        <v>560.12880000000007</v>
      </c>
      <c r="H663" s="39">
        <f t="shared" si="25"/>
        <v>6459.2341999999999</v>
      </c>
      <c r="I663" s="40">
        <v>8.66</v>
      </c>
      <c r="J663" s="78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1"/>
      <c r="Z663" s="22"/>
    </row>
    <row r="664" spans="1:26" customFormat="1" ht="36" hidden="1" x14ac:dyDescent="0.25">
      <c r="A664" s="35" t="s">
        <v>1062</v>
      </c>
      <c r="B664" s="36" t="s">
        <v>1055</v>
      </c>
      <c r="C664" s="35" t="s">
        <v>179</v>
      </c>
      <c r="D664" s="48">
        <v>15</v>
      </c>
      <c r="E664" s="38">
        <v>49.08</v>
      </c>
      <c r="F664" s="38">
        <v>736.2</v>
      </c>
      <c r="G664" s="39">
        <f t="shared" si="24"/>
        <v>425.03280000000001</v>
      </c>
      <c r="H664" s="39">
        <f t="shared" si="25"/>
        <v>6375.4920000000002</v>
      </c>
      <c r="I664" s="40">
        <v>8.66</v>
      </c>
      <c r="J664" s="78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1"/>
      <c r="Z664" s="22"/>
    </row>
    <row r="665" spans="1:26" customFormat="1" ht="36" hidden="1" x14ac:dyDescent="0.25">
      <c r="A665" s="35" t="s">
        <v>558</v>
      </c>
      <c r="B665" s="36" t="s">
        <v>559</v>
      </c>
      <c r="C665" s="35" t="s">
        <v>19</v>
      </c>
      <c r="D665" s="47">
        <v>7.5</v>
      </c>
      <c r="E665" s="38">
        <v>97.37</v>
      </c>
      <c r="F665" s="38">
        <v>730</v>
      </c>
      <c r="G665" s="39">
        <f t="shared" si="24"/>
        <v>843.22420000000011</v>
      </c>
      <c r="H665" s="39">
        <f t="shared" si="25"/>
        <v>6321.8</v>
      </c>
      <c r="I665" s="40">
        <v>8.66</v>
      </c>
      <c r="J665" s="78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1"/>
      <c r="Z665" s="22"/>
    </row>
    <row r="666" spans="1:26" customFormat="1" ht="36" hidden="1" x14ac:dyDescent="0.25">
      <c r="A666" s="35" t="s">
        <v>1164</v>
      </c>
      <c r="B666" s="36" t="s">
        <v>1179</v>
      </c>
      <c r="C666" s="35" t="s">
        <v>12</v>
      </c>
      <c r="D666" s="48">
        <v>26</v>
      </c>
      <c r="E666" s="38">
        <v>28.07</v>
      </c>
      <c r="F666" s="38">
        <v>730</v>
      </c>
      <c r="G666" s="39">
        <f t="shared" si="24"/>
        <v>243.08620000000002</v>
      </c>
      <c r="H666" s="39">
        <f t="shared" si="25"/>
        <v>6321.8</v>
      </c>
      <c r="I666" s="40">
        <v>8.66</v>
      </c>
      <c r="J666" s="78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1"/>
      <c r="Z666" s="22"/>
    </row>
    <row r="667" spans="1:26" customFormat="1" ht="36" hidden="1" x14ac:dyDescent="0.25">
      <c r="A667" s="35" t="s">
        <v>407</v>
      </c>
      <c r="B667" s="36" t="s">
        <v>431</v>
      </c>
      <c r="C667" s="35" t="s">
        <v>179</v>
      </c>
      <c r="D667" s="48">
        <v>6</v>
      </c>
      <c r="E667" s="38">
        <v>119.47</v>
      </c>
      <c r="F667" s="38">
        <v>717</v>
      </c>
      <c r="G667" s="39">
        <f t="shared" si="24"/>
        <v>1034.6102000000001</v>
      </c>
      <c r="H667" s="39">
        <f t="shared" si="25"/>
        <v>6209.22</v>
      </c>
      <c r="I667" s="40">
        <v>8.66</v>
      </c>
      <c r="J667" s="78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1"/>
      <c r="Z667" s="22"/>
    </row>
    <row r="668" spans="1:26" customFormat="1" ht="36" hidden="1" x14ac:dyDescent="0.25">
      <c r="A668" s="35" t="s">
        <v>755</v>
      </c>
      <c r="B668" s="36" t="s">
        <v>973</v>
      </c>
      <c r="C668" s="35" t="s">
        <v>179</v>
      </c>
      <c r="D668" s="48">
        <v>17</v>
      </c>
      <c r="E668" s="38">
        <v>42.17</v>
      </c>
      <c r="F668" s="38">
        <v>716.9</v>
      </c>
      <c r="G668" s="39">
        <f t="shared" si="24"/>
        <v>365.19220000000001</v>
      </c>
      <c r="H668" s="39">
        <f t="shared" si="25"/>
        <v>6208.3540000000003</v>
      </c>
      <c r="I668" s="40">
        <v>8.66</v>
      </c>
      <c r="J668" s="78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1"/>
      <c r="Z668" s="22"/>
    </row>
    <row r="669" spans="1:26" customFormat="1" ht="36" hidden="1" x14ac:dyDescent="0.25">
      <c r="A669" s="35" t="s">
        <v>698</v>
      </c>
      <c r="B669" s="36" t="s">
        <v>700</v>
      </c>
      <c r="C669" s="35" t="s">
        <v>12</v>
      </c>
      <c r="D669" s="48">
        <v>1</v>
      </c>
      <c r="E669" s="38">
        <v>708.22</v>
      </c>
      <c r="F669" s="38">
        <v>708.22</v>
      </c>
      <c r="G669" s="39">
        <f t="shared" si="24"/>
        <v>6133.1851999999999</v>
      </c>
      <c r="H669" s="39">
        <f t="shared" si="25"/>
        <v>6133.1851999999999</v>
      </c>
      <c r="I669" s="40">
        <v>8.66</v>
      </c>
      <c r="J669" s="78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1"/>
      <c r="Z669" s="22"/>
    </row>
    <row r="670" spans="1:26" customFormat="1" ht="36" hidden="1" x14ac:dyDescent="0.25">
      <c r="A670" s="35" t="s">
        <v>755</v>
      </c>
      <c r="B670" s="36" t="s">
        <v>868</v>
      </c>
      <c r="C670" s="35" t="s">
        <v>12</v>
      </c>
      <c r="D670" s="48">
        <v>1</v>
      </c>
      <c r="E670" s="38">
        <v>706.52</v>
      </c>
      <c r="F670" s="38">
        <v>706.52</v>
      </c>
      <c r="G670" s="39">
        <f t="shared" si="24"/>
        <v>6118.4632000000001</v>
      </c>
      <c r="H670" s="39">
        <f t="shared" si="25"/>
        <v>6118.4632000000001</v>
      </c>
      <c r="I670" s="40">
        <v>8.66</v>
      </c>
      <c r="J670" s="78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1"/>
      <c r="Z670" s="22"/>
    </row>
    <row r="671" spans="1:26" customFormat="1" ht="36" hidden="1" x14ac:dyDescent="0.25">
      <c r="A671" s="35" t="s">
        <v>1164</v>
      </c>
      <c r="B671" s="36" t="s">
        <v>1167</v>
      </c>
      <c r="C671" s="35" t="s">
        <v>12</v>
      </c>
      <c r="D671" s="48">
        <v>10</v>
      </c>
      <c r="E671" s="38">
        <v>70.400000000000006</v>
      </c>
      <c r="F671" s="38">
        <v>704</v>
      </c>
      <c r="G671" s="39">
        <f t="shared" si="24"/>
        <v>609.6640000000001</v>
      </c>
      <c r="H671" s="39">
        <f t="shared" si="25"/>
        <v>6096.64</v>
      </c>
      <c r="I671" s="40">
        <v>8.66</v>
      </c>
      <c r="J671" s="78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1"/>
      <c r="Z671" s="22"/>
    </row>
    <row r="672" spans="1:26" customFormat="1" ht="36" hidden="1" x14ac:dyDescent="0.25">
      <c r="A672" s="35" t="s">
        <v>1113</v>
      </c>
      <c r="B672" s="36" t="s">
        <v>1125</v>
      </c>
      <c r="C672" s="35" t="s">
        <v>12</v>
      </c>
      <c r="D672" s="48">
        <v>1</v>
      </c>
      <c r="E672" s="38">
        <v>703.23</v>
      </c>
      <c r="F672" s="38">
        <v>703.23</v>
      </c>
      <c r="G672" s="39">
        <f t="shared" si="24"/>
        <v>6089.9718000000003</v>
      </c>
      <c r="H672" s="39">
        <f t="shared" si="25"/>
        <v>6089.9718000000003</v>
      </c>
      <c r="I672" s="40">
        <v>8.66</v>
      </c>
      <c r="J672" s="78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1"/>
      <c r="Z672" s="22"/>
    </row>
    <row r="673" spans="1:26" customFormat="1" ht="36" hidden="1" x14ac:dyDescent="0.25">
      <c r="A673" s="35" t="s">
        <v>605</v>
      </c>
      <c r="B673" s="36" t="s">
        <v>616</v>
      </c>
      <c r="C673" s="35" t="s">
        <v>12</v>
      </c>
      <c r="D673" s="48">
        <v>8</v>
      </c>
      <c r="E673" s="38">
        <v>87.11</v>
      </c>
      <c r="F673" s="38">
        <v>696.88</v>
      </c>
      <c r="G673" s="39">
        <f t="shared" si="24"/>
        <v>754.37260000000003</v>
      </c>
      <c r="H673" s="39">
        <f t="shared" si="25"/>
        <v>6034.9808000000003</v>
      </c>
      <c r="I673" s="40">
        <v>8.66</v>
      </c>
      <c r="J673" s="78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1"/>
      <c r="Z673" s="22"/>
    </row>
    <row r="674" spans="1:26" customFormat="1" ht="36" hidden="1" x14ac:dyDescent="0.25">
      <c r="A674" s="35" t="s">
        <v>755</v>
      </c>
      <c r="B674" s="36" t="s">
        <v>873</v>
      </c>
      <c r="C674" s="35" t="s">
        <v>12</v>
      </c>
      <c r="D674" s="48">
        <v>1</v>
      </c>
      <c r="E674" s="38">
        <v>688.29</v>
      </c>
      <c r="F674" s="38">
        <v>688.29</v>
      </c>
      <c r="G674" s="39">
        <f t="shared" si="24"/>
        <v>5960.5913999999993</v>
      </c>
      <c r="H674" s="39">
        <f t="shared" si="25"/>
        <v>5960.5913999999993</v>
      </c>
      <c r="I674" s="40">
        <v>8.66</v>
      </c>
      <c r="J674" s="78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1"/>
      <c r="Z674" s="22"/>
    </row>
    <row r="675" spans="1:26" customFormat="1" ht="36" hidden="1" x14ac:dyDescent="0.25">
      <c r="A675" s="35" t="s">
        <v>755</v>
      </c>
      <c r="B675" s="36" t="s">
        <v>874</v>
      </c>
      <c r="C675" s="35" t="s">
        <v>12</v>
      </c>
      <c r="D675" s="48">
        <v>1</v>
      </c>
      <c r="E675" s="38">
        <v>688.29</v>
      </c>
      <c r="F675" s="38">
        <v>688.29</v>
      </c>
      <c r="G675" s="39">
        <f t="shared" si="24"/>
        <v>5960.5913999999993</v>
      </c>
      <c r="H675" s="39">
        <f t="shared" si="25"/>
        <v>5960.5913999999993</v>
      </c>
      <c r="I675" s="40">
        <v>8.66</v>
      </c>
      <c r="J675" s="78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1"/>
      <c r="Z675" s="22"/>
    </row>
    <row r="676" spans="1:26" customFormat="1" ht="36" hidden="1" x14ac:dyDescent="0.25">
      <c r="A676" s="35" t="s">
        <v>755</v>
      </c>
      <c r="B676" s="36" t="s">
        <v>981</v>
      </c>
      <c r="C676" s="35" t="s">
        <v>179</v>
      </c>
      <c r="D676" s="48">
        <v>6</v>
      </c>
      <c r="E676" s="38">
        <v>114.33</v>
      </c>
      <c r="F676" s="38">
        <v>685.98</v>
      </c>
      <c r="G676" s="39">
        <f t="shared" si="24"/>
        <v>990.09780000000001</v>
      </c>
      <c r="H676" s="39">
        <f t="shared" si="25"/>
        <v>5940.5868</v>
      </c>
      <c r="I676" s="40">
        <v>8.66</v>
      </c>
      <c r="J676" s="78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1"/>
      <c r="Z676" s="22"/>
    </row>
    <row r="677" spans="1:26" customFormat="1" ht="36" hidden="1" x14ac:dyDescent="0.25">
      <c r="A677" s="35" t="s">
        <v>1507</v>
      </c>
      <c r="B677" s="36" t="s">
        <v>1508</v>
      </c>
      <c r="C677" s="35" t="s">
        <v>179</v>
      </c>
      <c r="D677" s="48">
        <v>6</v>
      </c>
      <c r="E677" s="38">
        <v>110.32</v>
      </c>
      <c r="F677" s="38">
        <v>662</v>
      </c>
      <c r="G677" s="39">
        <f t="shared" si="24"/>
        <v>955.37119999999993</v>
      </c>
      <c r="H677" s="39">
        <f t="shared" si="25"/>
        <v>5732.92</v>
      </c>
      <c r="I677" s="40">
        <v>8.66</v>
      </c>
      <c r="J677" s="78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1"/>
      <c r="Z677" s="22"/>
    </row>
    <row r="678" spans="1:26" customFormat="1" ht="36" hidden="1" x14ac:dyDescent="0.25">
      <c r="A678" s="35" t="s">
        <v>1444</v>
      </c>
      <c r="B678" s="36" t="s">
        <v>1456</v>
      </c>
      <c r="C678" s="35" t="s">
        <v>179</v>
      </c>
      <c r="D678" s="47">
        <v>10.199999999999999</v>
      </c>
      <c r="E678" s="38">
        <v>64.709999999999994</v>
      </c>
      <c r="F678" s="38">
        <v>660</v>
      </c>
      <c r="G678" s="39">
        <f t="shared" si="24"/>
        <v>560.3886</v>
      </c>
      <c r="H678" s="39">
        <f t="shared" si="25"/>
        <v>5715.6</v>
      </c>
      <c r="I678" s="40">
        <v>8.66</v>
      </c>
      <c r="J678" s="78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1"/>
      <c r="Z678" s="22"/>
    </row>
    <row r="679" spans="1:26" customFormat="1" ht="36" hidden="1" x14ac:dyDescent="0.25">
      <c r="A679" s="35" t="s">
        <v>1085</v>
      </c>
      <c r="B679" s="36" t="s">
        <v>1094</v>
      </c>
      <c r="C679" s="35" t="s">
        <v>179</v>
      </c>
      <c r="D679" s="48">
        <v>12</v>
      </c>
      <c r="E679" s="38">
        <v>54.82</v>
      </c>
      <c r="F679" s="38">
        <v>658</v>
      </c>
      <c r="G679" s="39">
        <f t="shared" si="24"/>
        <v>474.74119999999999</v>
      </c>
      <c r="H679" s="39">
        <f t="shared" si="25"/>
        <v>5698.28</v>
      </c>
      <c r="I679" s="40">
        <v>8.66</v>
      </c>
      <c r="J679" s="78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1"/>
      <c r="Z679" s="22"/>
    </row>
    <row r="680" spans="1:26" customFormat="1" ht="15" hidden="1" x14ac:dyDescent="0.25">
      <c r="A680" s="35" t="s">
        <v>119</v>
      </c>
      <c r="B680" s="36" t="s">
        <v>120</v>
      </c>
      <c r="C680" s="35" t="s">
        <v>19</v>
      </c>
      <c r="D680" s="37">
        <v>24.722000000000001</v>
      </c>
      <c r="E680" s="38">
        <v>26.6</v>
      </c>
      <c r="F680" s="38">
        <v>657.53</v>
      </c>
      <c r="G680" s="39">
        <f t="shared" si="24"/>
        <v>230.35600000000002</v>
      </c>
      <c r="H680" s="39">
        <f t="shared" si="25"/>
        <v>5694.2097999999996</v>
      </c>
      <c r="I680" s="40">
        <v>8.66</v>
      </c>
      <c r="J680" s="78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1"/>
      <c r="Z680" s="22"/>
    </row>
    <row r="681" spans="1:26" customFormat="1" ht="36" hidden="1" x14ac:dyDescent="0.25">
      <c r="A681" s="35" t="s">
        <v>1462</v>
      </c>
      <c r="B681" s="36" t="s">
        <v>1464</v>
      </c>
      <c r="C681" s="35" t="s">
        <v>12</v>
      </c>
      <c r="D681" s="48">
        <v>1525</v>
      </c>
      <c r="E681" s="49"/>
      <c r="F681" s="38">
        <v>655.75</v>
      </c>
      <c r="G681" s="39">
        <f t="shared" si="24"/>
        <v>0</v>
      </c>
      <c r="H681" s="39">
        <f t="shared" si="25"/>
        <v>5678.7950000000001</v>
      </c>
      <c r="I681" s="40">
        <v>8.66</v>
      </c>
      <c r="J681" s="78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1"/>
      <c r="Z681" s="22"/>
    </row>
    <row r="682" spans="1:26" customFormat="1" ht="36" hidden="1" x14ac:dyDescent="0.25">
      <c r="A682" s="35" t="s">
        <v>550</v>
      </c>
      <c r="B682" s="36" t="s">
        <v>551</v>
      </c>
      <c r="C682" s="35" t="s">
        <v>19</v>
      </c>
      <c r="D682" s="48">
        <v>18</v>
      </c>
      <c r="E682" s="38">
        <v>36.32</v>
      </c>
      <c r="F682" s="38">
        <v>654</v>
      </c>
      <c r="G682" s="39">
        <f t="shared" si="24"/>
        <v>314.53120000000001</v>
      </c>
      <c r="H682" s="39">
        <f t="shared" si="25"/>
        <v>5663.64</v>
      </c>
      <c r="I682" s="40">
        <v>8.66</v>
      </c>
      <c r="J682" s="78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1"/>
      <c r="Z682" s="22"/>
    </row>
    <row r="683" spans="1:26" customFormat="1" ht="36" hidden="1" x14ac:dyDescent="0.25">
      <c r="A683" s="35" t="s">
        <v>407</v>
      </c>
      <c r="B683" s="36" t="s">
        <v>429</v>
      </c>
      <c r="C683" s="35" t="s">
        <v>179</v>
      </c>
      <c r="D683" s="48">
        <v>5</v>
      </c>
      <c r="E683" s="38">
        <v>130.4</v>
      </c>
      <c r="F683" s="38">
        <v>652</v>
      </c>
      <c r="G683" s="39">
        <f t="shared" si="24"/>
        <v>1129.2640000000001</v>
      </c>
      <c r="H683" s="39">
        <f t="shared" si="25"/>
        <v>5646.32</v>
      </c>
      <c r="I683" s="40">
        <v>8.66</v>
      </c>
      <c r="J683" s="78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1"/>
      <c r="Z683" s="22"/>
    </row>
    <row r="684" spans="1:26" customFormat="1" ht="36" hidden="1" x14ac:dyDescent="0.25">
      <c r="A684" s="35" t="s">
        <v>1149</v>
      </c>
      <c r="B684" s="36" t="s">
        <v>1151</v>
      </c>
      <c r="C684" s="35" t="s">
        <v>12</v>
      </c>
      <c r="D684" s="48">
        <v>4</v>
      </c>
      <c r="E684" s="38">
        <v>161.94999999999999</v>
      </c>
      <c r="F684" s="38">
        <v>647.79999999999995</v>
      </c>
      <c r="G684" s="39">
        <f t="shared" si="24"/>
        <v>1402.4869999999999</v>
      </c>
      <c r="H684" s="39">
        <f t="shared" si="25"/>
        <v>5609.9479999999994</v>
      </c>
      <c r="I684" s="40">
        <v>8.66</v>
      </c>
      <c r="J684" s="78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1"/>
      <c r="Z684" s="22"/>
    </row>
    <row r="685" spans="1:26" customFormat="1" ht="36" hidden="1" x14ac:dyDescent="0.25">
      <c r="A685" s="35" t="s">
        <v>1466</v>
      </c>
      <c r="B685" s="36" t="s">
        <v>1463</v>
      </c>
      <c r="C685" s="35" t="s">
        <v>12</v>
      </c>
      <c r="D685" s="48">
        <v>1500</v>
      </c>
      <c r="E685" s="38">
        <v>0.43</v>
      </c>
      <c r="F685" s="38">
        <v>645</v>
      </c>
      <c r="G685" s="39">
        <f t="shared" si="24"/>
        <v>3.7238000000000002</v>
      </c>
      <c r="H685" s="39">
        <f t="shared" si="25"/>
        <v>5585.7</v>
      </c>
      <c r="I685" s="40">
        <v>8.66</v>
      </c>
      <c r="J685" s="78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1"/>
      <c r="Z685" s="22"/>
    </row>
    <row r="686" spans="1:26" customFormat="1" ht="36" hidden="1" x14ac:dyDescent="0.25">
      <c r="A686" s="35" t="s">
        <v>526</v>
      </c>
      <c r="B686" s="36" t="s">
        <v>534</v>
      </c>
      <c r="C686" s="35" t="s">
        <v>12</v>
      </c>
      <c r="D686" s="48">
        <v>11</v>
      </c>
      <c r="E686" s="38">
        <v>57.71</v>
      </c>
      <c r="F686" s="38">
        <v>635</v>
      </c>
      <c r="G686" s="39">
        <f t="shared" si="24"/>
        <v>499.76859999999999</v>
      </c>
      <c r="H686" s="39">
        <f t="shared" si="25"/>
        <v>5499.1</v>
      </c>
      <c r="I686" s="40">
        <v>8.66</v>
      </c>
      <c r="J686" s="78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1"/>
      <c r="Z686" s="22"/>
    </row>
    <row r="687" spans="1:26" customFormat="1" ht="15" hidden="1" x14ac:dyDescent="0.25">
      <c r="A687" s="35" t="s">
        <v>182</v>
      </c>
      <c r="B687" s="36" t="s">
        <v>183</v>
      </c>
      <c r="C687" s="35" t="s">
        <v>184</v>
      </c>
      <c r="D687" s="42">
        <v>3.1648500000000003E-2</v>
      </c>
      <c r="E687" s="43">
        <v>19920.04</v>
      </c>
      <c r="F687" s="38">
        <v>630.41999999999996</v>
      </c>
      <c r="G687" s="39">
        <f t="shared" si="24"/>
        <v>172507.54640000002</v>
      </c>
      <c r="H687" s="39">
        <f t="shared" si="25"/>
        <v>5459.4371999999994</v>
      </c>
      <c r="I687" s="40">
        <v>8.66</v>
      </c>
      <c r="J687" s="78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1"/>
      <c r="Z687" s="22"/>
    </row>
    <row r="688" spans="1:26" customFormat="1" ht="36" hidden="1" x14ac:dyDescent="0.25">
      <c r="A688" s="35" t="s">
        <v>1164</v>
      </c>
      <c r="B688" s="36" t="s">
        <v>1194</v>
      </c>
      <c r="C688" s="35" t="s">
        <v>12</v>
      </c>
      <c r="D688" s="48">
        <v>1</v>
      </c>
      <c r="E688" s="38">
        <v>626.62</v>
      </c>
      <c r="F688" s="38">
        <v>627</v>
      </c>
      <c r="G688" s="39">
        <f t="shared" si="24"/>
        <v>5426.5291999999999</v>
      </c>
      <c r="H688" s="39">
        <f t="shared" si="25"/>
        <v>5429.82</v>
      </c>
      <c r="I688" s="40">
        <v>8.66</v>
      </c>
      <c r="J688" s="78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1"/>
      <c r="Z688" s="22"/>
    </row>
    <row r="689" spans="1:26" customFormat="1" ht="36" hidden="1" x14ac:dyDescent="0.25">
      <c r="A689" s="35" t="s">
        <v>1522</v>
      </c>
      <c r="B689" s="36" t="s">
        <v>1523</v>
      </c>
      <c r="C689" s="35" t="s">
        <v>179</v>
      </c>
      <c r="D689" s="48">
        <v>40</v>
      </c>
      <c r="E689" s="38">
        <v>15.61</v>
      </c>
      <c r="F689" s="38">
        <v>624</v>
      </c>
      <c r="G689" s="39">
        <f t="shared" si="24"/>
        <v>135.18260000000001</v>
      </c>
      <c r="H689" s="39">
        <f t="shared" si="25"/>
        <v>5403.84</v>
      </c>
      <c r="I689" s="40">
        <v>8.66</v>
      </c>
      <c r="J689" s="78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1"/>
      <c r="Z689" s="22"/>
    </row>
    <row r="690" spans="1:26" customFormat="1" ht="36" hidden="1" x14ac:dyDescent="0.25">
      <c r="A690" s="35" t="s">
        <v>1433</v>
      </c>
      <c r="B690" s="36" t="s">
        <v>1434</v>
      </c>
      <c r="C690" s="35" t="s">
        <v>179</v>
      </c>
      <c r="D690" s="41">
        <v>102.15</v>
      </c>
      <c r="E690" s="38">
        <v>6.07</v>
      </c>
      <c r="F690" s="38">
        <v>620.04999999999995</v>
      </c>
      <c r="G690" s="39">
        <f t="shared" si="24"/>
        <v>52.566200000000002</v>
      </c>
      <c r="H690" s="39">
        <f t="shared" si="25"/>
        <v>5369.6329999999998</v>
      </c>
      <c r="I690" s="40">
        <v>8.66</v>
      </c>
      <c r="J690" s="78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1"/>
      <c r="Z690" s="22"/>
    </row>
    <row r="691" spans="1:26" customFormat="1" ht="36" hidden="1" x14ac:dyDescent="0.25">
      <c r="A691" s="35" t="s">
        <v>1427</v>
      </c>
      <c r="B691" s="36" t="s">
        <v>1430</v>
      </c>
      <c r="C691" s="35" t="s">
        <v>179</v>
      </c>
      <c r="D691" s="47">
        <v>66.3</v>
      </c>
      <c r="E691" s="38">
        <v>9.33</v>
      </c>
      <c r="F691" s="38">
        <v>619</v>
      </c>
      <c r="G691" s="39">
        <f t="shared" si="24"/>
        <v>80.797799999999995</v>
      </c>
      <c r="H691" s="39">
        <f t="shared" si="25"/>
        <v>5360.54</v>
      </c>
      <c r="I691" s="40">
        <v>8.66</v>
      </c>
      <c r="J691" s="78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1"/>
      <c r="Z691" s="22"/>
    </row>
    <row r="692" spans="1:26" customFormat="1" ht="36" hidden="1" x14ac:dyDescent="0.25">
      <c r="A692" s="35" t="s">
        <v>1427</v>
      </c>
      <c r="B692" s="36" t="s">
        <v>1429</v>
      </c>
      <c r="C692" s="35" t="s">
        <v>179</v>
      </c>
      <c r="D692" s="47">
        <v>66.3</v>
      </c>
      <c r="E692" s="38">
        <v>9.33</v>
      </c>
      <c r="F692" s="38">
        <v>618.58000000000004</v>
      </c>
      <c r="G692" s="39">
        <f t="shared" si="24"/>
        <v>80.797799999999995</v>
      </c>
      <c r="H692" s="39">
        <f t="shared" si="25"/>
        <v>5356.9028000000008</v>
      </c>
      <c r="I692" s="40">
        <v>8.66</v>
      </c>
      <c r="J692" s="78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1"/>
      <c r="Z692" s="22"/>
    </row>
    <row r="693" spans="1:26" customFormat="1" ht="36" hidden="1" x14ac:dyDescent="0.25">
      <c r="A693" s="35" t="s">
        <v>1431</v>
      </c>
      <c r="B693" s="36" t="s">
        <v>1428</v>
      </c>
      <c r="C693" s="35" t="s">
        <v>179</v>
      </c>
      <c r="D693" s="47">
        <v>66.3</v>
      </c>
      <c r="E693" s="38">
        <v>9.33</v>
      </c>
      <c r="F693" s="38">
        <v>618.58000000000004</v>
      </c>
      <c r="G693" s="39">
        <f t="shared" si="24"/>
        <v>80.797799999999995</v>
      </c>
      <c r="H693" s="39">
        <f t="shared" si="25"/>
        <v>5356.9028000000008</v>
      </c>
      <c r="I693" s="40">
        <v>8.66</v>
      </c>
      <c r="J693" s="78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1"/>
      <c r="Z693" s="22"/>
    </row>
    <row r="694" spans="1:26" customFormat="1" ht="36" hidden="1" x14ac:dyDescent="0.25">
      <c r="A694" s="35" t="s">
        <v>396</v>
      </c>
      <c r="B694" s="36" t="s">
        <v>398</v>
      </c>
      <c r="C694" s="35" t="s">
        <v>19</v>
      </c>
      <c r="D694" s="41">
        <v>4.3499999999999996</v>
      </c>
      <c r="E694" s="38">
        <v>141.54</v>
      </c>
      <c r="F694" s="38">
        <v>615.71</v>
      </c>
      <c r="G694" s="39">
        <f t="shared" si="24"/>
        <v>1225.7364</v>
      </c>
      <c r="H694" s="39">
        <f t="shared" si="25"/>
        <v>5332.0486000000001</v>
      </c>
      <c r="I694" s="40">
        <v>8.66</v>
      </c>
      <c r="J694" s="78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1"/>
      <c r="Z694" s="22"/>
    </row>
    <row r="695" spans="1:26" customFormat="1" ht="36" hidden="1" x14ac:dyDescent="0.25">
      <c r="A695" s="35" t="s">
        <v>741</v>
      </c>
      <c r="B695" s="36" t="s">
        <v>745</v>
      </c>
      <c r="C695" s="35" t="s">
        <v>12</v>
      </c>
      <c r="D695" s="48">
        <v>1</v>
      </c>
      <c r="E695" s="38">
        <v>614.70000000000005</v>
      </c>
      <c r="F695" s="38">
        <v>615</v>
      </c>
      <c r="G695" s="39">
        <f t="shared" si="24"/>
        <v>5323.3020000000006</v>
      </c>
      <c r="H695" s="39">
        <f t="shared" si="25"/>
        <v>5325.9</v>
      </c>
      <c r="I695" s="40">
        <v>8.66</v>
      </c>
      <c r="J695" s="78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1"/>
      <c r="Z695" s="22"/>
    </row>
    <row r="696" spans="1:26" customFormat="1" ht="36" hidden="1" x14ac:dyDescent="0.25">
      <c r="A696" s="35" t="s">
        <v>1550</v>
      </c>
      <c r="B696" s="36" t="s">
        <v>1552</v>
      </c>
      <c r="C696" s="35" t="s">
        <v>12</v>
      </c>
      <c r="D696" s="48">
        <v>30</v>
      </c>
      <c r="E696" s="38">
        <v>20.51</v>
      </c>
      <c r="F696" s="38">
        <v>615</v>
      </c>
      <c r="G696" s="39">
        <f t="shared" si="24"/>
        <v>177.61660000000001</v>
      </c>
      <c r="H696" s="39">
        <f t="shared" si="25"/>
        <v>5325.9</v>
      </c>
      <c r="I696" s="40">
        <v>8.66</v>
      </c>
      <c r="J696" s="78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1"/>
      <c r="Z696" s="22"/>
    </row>
    <row r="697" spans="1:26" customFormat="1" ht="36" hidden="1" x14ac:dyDescent="0.25">
      <c r="A697" s="35" t="s">
        <v>755</v>
      </c>
      <c r="B697" s="36" t="s">
        <v>869</v>
      </c>
      <c r="C697" s="35" t="s">
        <v>12</v>
      </c>
      <c r="D697" s="48">
        <v>1</v>
      </c>
      <c r="E697" s="38">
        <v>613.77</v>
      </c>
      <c r="F697" s="38">
        <v>613.77</v>
      </c>
      <c r="G697" s="39">
        <f t="shared" si="24"/>
        <v>5315.2482</v>
      </c>
      <c r="H697" s="39">
        <f t="shared" si="25"/>
        <v>5315.2482</v>
      </c>
      <c r="I697" s="40">
        <v>8.66</v>
      </c>
      <c r="J697" s="78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1"/>
      <c r="Z697" s="22"/>
    </row>
    <row r="698" spans="1:26" customFormat="1" ht="36" hidden="1" x14ac:dyDescent="0.25">
      <c r="A698" s="35" t="s">
        <v>755</v>
      </c>
      <c r="B698" s="36" t="s">
        <v>870</v>
      </c>
      <c r="C698" s="35" t="s">
        <v>12</v>
      </c>
      <c r="D698" s="48">
        <v>1</v>
      </c>
      <c r="E698" s="38">
        <v>613.77</v>
      </c>
      <c r="F698" s="38">
        <v>613.77</v>
      </c>
      <c r="G698" s="39">
        <f t="shared" si="24"/>
        <v>5315.2482</v>
      </c>
      <c r="H698" s="39">
        <f t="shared" si="25"/>
        <v>5315.2482</v>
      </c>
      <c r="I698" s="40">
        <v>8.66</v>
      </c>
      <c r="J698" s="78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1"/>
      <c r="Z698" s="22"/>
    </row>
    <row r="699" spans="1:26" customFormat="1" ht="36" hidden="1" x14ac:dyDescent="0.25">
      <c r="A699" s="35" t="s">
        <v>755</v>
      </c>
      <c r="B699" s="36" t="s">
        <v>856</v>
      </c>
      <c r="C699" s="35" t="s">
        <v>12</v>
      </c>
      <c r="D699" s="48">
        <v>1</v>
      </c>
      <c r="E699" s="38">
        <v>612.86</v>
      </c>
      <c r="F699" s="38">
        <v>612.86</v>
      </c>
      <c r="G699" s="39">
        <f t="shared" si="24"/>
        <v>5307.3676000000005</v>
      </c>
      <c r="H699" s="39">
        <f t="shared" si="25"/>
        <v>5307.3676000000005</v>
      </c>
      <c r="I699" s="40">
        <v>8.66</v>
      </c>
      <c r="J699" s="78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1"/>
      <c r="Z699" s="22"/>
    </row>
    <row r="700" spans="1:26" customFormat="1" ht="36" hidden="1" x14ac:dyDescent="0.25">
      <c r="A700" s="35" t="s">
        <v>1335</v>
      </c>
      <c r="B700" s="36" t="s">
        <v>1336</v>
      </c>
      <c r="C700" s="35" t="s">
        <v>12</v>
      </c>
      <c r="D700" s="48">
        <v>3</v>
      </c>
      <c r="E700" s="38">
        <v>203.19</v>
      </c>
      <c r="F700" s="38">
        <v>609.57000000000005</v>
      </c>
      <c r="G700" s="39">
        <f t="shared" si="24"/>
        <v>1759.6253999999999</v>
      </c>
      <c r="H700" s="39">
        <f t="shared" si="25"/>
        <v>5278.8762000000006</v>
      </c>
      <c r="I700" s="40">
        <v>8.66</v>
      </c>
      <c r="J700" s="78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1"/>
      <c r="Z700" s="22"/>
    </row>
    <row r="701" spans="1:26" customFormat="1" ht="36" hidden="1" x14ac:dyDescent="0.25">
      <c r="A701" s="35" t="s">
        <v>1675</v>
      </c>
      <c r="B701" s="36" t="s">
        <v>1679</v>
      </c>
      <c r="C701" s="35" t="s">
        <v>12</v>
      </c>
      <c r="D701" s="48">
        <v>2</v>
      </c>
      <c r="E701" s="38">
        <v>303.51</v>
      </c>
      <c r="F701" s="38">
        <v>607</v>
      </c>
      <c r="G701" s="39">
        <f t="shared" si="24"/>
        <v>2628.3966</v>
      </c>
      <c r="H701" s="39">
        <f t="shared" si="25"/>
        <v>5256.62</v>
      </c>
      <c r="I701" s="40">
        <v>8.66</v>
      </c>
      <c r="J701" s="78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1"/>
      <c r="Z701" s="22"/>
    </row>
    <row r="702" spans="1:26" customFormat="1" ht="36" hidden="1" x14ac:dyDescent="0.25">
      <c r="A702" s="35" t="s">
        <v>1113</v>
      </c>
      <c r="B702" s="36" t="s">
        <v>1137</v>
      </c>
      <c r="C702" s="35" t="s">
        <v>12</v>
      </c>
      <c r="D702" s="48">
        <v>1</v>
      </c>
      <c r="E702" s="38">
        <v>606.42999999999995</v>
      </c>
      <c r="F702" s="38">
        <v>606.42999999999995</v>
      </c>
      <c r="G702" s="39">
        <f t="shared" si="24"/>
        <v>5251.6837999999998</v>
      </c>
      <c r="H702" s="39">
        <f t="shared" si="25"/>
        <v>5251.6837999999998</v>
      </c>
      <c r="I702" s="40">
        <v>8.66</v>
      </c>
      <c r="J702" s="78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1"/>
      <c r="Z702" s="22"/>
    </row>
    <row r="703" spans="1:26" customFormat="1" ht="36" hidden="1" x14ac:dyDescent="0.25">
      <c r="A703" s="35" t="s">
        <v>626</v>
      </c>
      <c r="B703" s="36" t="s">
        <v>628</v>
      </c>
      <c r="C703" s="35" t="s">
        <v>12</v>
      </c>
      <c r="D703" s="48">
        <v>1</v>
      </c>
      <c r="E703" s="38">
        <v>605.99</v>
      </c>
      <c r="F703" s="38">
        <v>606</v>
      </c>
      <c r="G703" s="39">
        <f t="shared" si="24"/>
        <v>5247.8734000000004</v>
      </c>
      <c r="H703" s="39">
        <f t="shared" si="25"/>
        <v>5247.96</v>
      </c>
      <c r="I703" s="40">
        <v>8.66</v>
      </c>
      <c r="J703" s="78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1"/>
      <c r="Z703" s="22"/>
    </row>
    <row r="704" spans="1:26" customFormat="1" ht="24" hidden="1" x14ac:dyDescent="0.25">
      <c r="A704" s="35" t="s">
        <v>265</v>
      </c>
      <c r="B704" s="36" t="s">
        <v>266</v>
      </c>
      <c r="C704" s="35" t="s">
        <v>174</v>
      </c>
      <c r="D704" s="48">
        <v>4</v>
      </c>
      <c r="E704" s="38">
        <v>151.38999999999999</v>
      </c>
      <c r="F704" s="38">
        <v>605.55999999999995</v>
      </c>
      <c r="G704" s="39">
        <f t="shared" si="24"/>
        <v>1311.0373999999999</v>
      </c>
      <c r="H704" s="39">
        <f t="shared" si="25"/>
        <v>5244.1495999999997</v>
      </c>
      <c r="I704" s="40">
        <v>8.66</v>
      </c>
      <c r="J704" s="78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1"/>
      <c r="Z704" s="22"/>
    </row>
    <row r="705" spans="1:26" customFormat="1" ht="36" hidden="1" x14ac:dyDescent="0.25">
      <c r="A705" s="35" t="s">
        <v>1362</v>
      </c>
      <c r="B705" s="36" t="s">
        <v>1363</v>
      </c>
      <c r="C705" s="35" t="s">
        <v>12</v>
      </c>
      <c r="D705" s="48">
        <v>1</v>
      </c>
      <c r="E705" s="38">
        <v>601.17999999999995</v>
      </c>
      <c r="F705" s="38">
        <v>601.17999999999995</v>
      </c>
      <c r="G705" s="39">
        <f t="shared" si="24"/>
        <v>5206.2187999999996</v>
      </c>
      <c r="H705" s="39">
        <f t="shared" si="25"/>
        <v>5206.2187999999996</v>
      </c>
      <c r="I705" s="40">
        <v>8.66</v>
      </c>
      <c r="J705" s="78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1"/>
      <c r="Z705" s="22"/>
    </row>
    <row r="706" spans="1:26" customFormat="1" ht="15" hidden="1" x14ac:dyDescent="0.25">
      <c r="A706" s="35" t="s">
        <v>209</v>
      </c>
      <c r="B706" s="36" t="s">
        <v>210</v>
      </c>
      <c r="C706" s="35" t="s">
        <v>22</v>
      </c>
      <c r="D706" s="37">
        <v>5.8000000000000003E-2</v>
      </c>
      <c r="E706" s="43">
        <v>10331.52</v>
      </c>
      <c r="F706" s="38">
        <v>599.22</v>
      </c>
      <c r="G706" s="39">
        <f t="shared" si="24"/>
        <v>89470.963199999998</v>
      </c>
      <c r="H706" s="39">
        <f t="shared" si="25"/>
        <v>5189.2452000000003</v>
      </c>
      <c r="I706" s="40">
        <v>8.66</v>
      </c>
      <c r="J706" s="78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1"/>
      <c r="Z706" s="22"/>
    </row>
    <row r="707" spans="1:26" customFormat="1" ht="36" hidden="1" x14ac:dyDescent="0.25">
      <c r="A707" s="35" t="s">
        <v>552</v>
      </c>
      <c r="B707" s="36" t="s">
        <v>554</v>
      </c>
      <c r="C707" s="35" t="s">
        <v>12</v>
      </c>
      <c r="D707" s="48">
        <v>6</v>
      </c>
      <c r="E707" s="38">
        <v>99.43</v>
      </c>
      <c r="F707" s="38">
        <v>595</v>
      </c>
      <c r="G707" s="39">
        <f t="shared" si="24"/>
        <v>861.06380000000013</v>
      </c>
      <c r="H707" s="39">
        <f t="shared" si="25"/>
        <v>5152.7</v>
      </c>
      <c r="I707" s="40">
        <v>8.66</v>
      </c>
      <c r="J707" s="78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1"/>
      <c r="Z707" s="22"/>
    </row>
    <row r="708" spans="1:26" customFormat="1" ht="36" hidden="1" x14ac:dyDescent="0.25">
      <c r="A708" s="35" t="s">
        <v>1035</v>
      </c>
      <c r="B708" s="36" t="s">
        <v>1040</v>
      </c>
      <c r="C708" s="35" t="s">
        <v>179</v>
      </c>
      <c r="D708" s="48">
        <v>11</v>
      </c>
      <c r="E708" s="38">
        <v>53.83</v>
      </c>
      <c r="F708" s="38">
        <v>592.13</v>
      </c>
      <c r="G708" s="39">
        <f t="shared" si="24"/>
        <v>466.1678</v>
      </c>
      <c r="H708" s="39">
        <f t="shared" si="25"/>
        <v>5127.8458000000001</v>
      </c>
      <c r="I708" s="40">
        <v>8.66</v>
      </c>
      <c r="J708" s="78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1"/>
      <c r="Z708" s="22"/>
    </row>
    <row r="709" spans="1:26" customFormat="1" ht="36" hidden="1" x14ac:dyDescent="0.25">
      <c r="A709" s="35" t="s">
        <v>755</v>
      </c>
      <c r="B709" s="36" t="s">
        <v>852</v>
      </c>
      <c r="C709" s="35" t="s">
        <v>12</v>
      </c>
      <c r="D709" s="48">
        <v>2</v>
      </c>
      <c r="E709" s="38">
        <v>295.42</v>
      </c>
      <c r="F709" s="38">
        <v>590.84</v>
      </c>
      <c r="G709" s="39">
        <f t="shared" si="24"/>
        <v>2558.3372000000004</v>
      </c>
      <c r="H709" s="39">
        <f t="shared" si="25"/>
        <v>5116.6744000000008</v>
      </c>
      <c r="I709" s="40">
        <v>8.66</v>
      </c>
      <c r="J709" s="78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1"/>
      <c r="Z709" s="22"/>
    </row>
    <row r="710" spans="1:26" customFormat="1" ht="15" hidden="1" x14ac:dyDescent="0.25">
      <c r="A710" s="35" t="s">
        <v>319</v>
      </c>
      <c r="B710" s="36" t="s">
        <v>18</v>
      </c>
      <c r="C710" s="35" t="s">
        <v>22</v>
      </c>
      <c r="D710" s="45">
        <v>3.7499999999999999E-2</v>
      </c>
      <c r="E710" s="43">
        <v>15629.17</v>
      </c>
      <c r="F710" s="38">
        <v>586.51</v>
      </c>
      <c r="G710" s="39">
        <f t="shared" si="24"/>
        <v>135348.6122</v>
      </c>
      <c r="H710" s="39">
        <f t="shared" si="25"/>
        <v>5079.1765999999998</v>
      </c>
      <c r="I710" s="40">
        <v>8.66</v>
      </c>
      <c r="J710" s="78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1"/>
      <c r="Z710" s="22"/>
    </row>
    <row r="711" spans="1:26" customFormat="1" ht="36" hidden="1" x14ac:dyDescent="0.25">
      <c r="A711" s="35" t="s">
        <v>1385</v>
      </c>
      <c r="B711" s="36" t="s">
        <v>1387</v>
      </c>
      <c r="C711" s="35" t="s">
        <v>12</v>
      </c>
      <c r="D711" s="48">
        <v>3</v>
      </c>
      <c r="E711" s="38">
        <v>195.03</v>
      </c>
      <c r="F711" s="38">
        <v>585.09</v>
      </c>
      <c r="G711" s="39">
        <f t="shared" si="24"/>
        <v>1688.9598000000001</v>
      </c>
      <c r="H711" s="39">
        <f t="shared" si="25"/>
        <v>5066.8794000000007</v>
      </c>
      <c r="I711" s="40">
        <v>8.66</v>
      </c>
      <c r="J711" s="78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1"/>
      <c r="Z711" s="22"/>
    </row>
    <row r="712" spans="1:26" customFormat="1" ht="36" hidden="1" x14ac:dyDescent="0.25">
      <c r="A712" s="35" t="s">
        <v>674</v>
      </c>
      <c r="B712" s="36" t="s">
        <v>680</v>
      </c>
      <c r="C712" s="35" t="s">
        <v>12</v>
      </c>
      <c r="D712" s="48">
        <v>1</v>
      </c>
      <c r="E712" s="38">
        <v>579.84</v>
      </c>
      <c r="F712" s="38">
        <v>580</v>
      </c>
      <c r="G712" s="39">
        <f t="shared" si="24"/>
        <v>5021.4144000000006</v>
      </c>
      <c r="H712" s="39">
        <f t="shared" si="25"/>
        <v>5022.8</v>
      </c>
      <c r="I712" s="40">
        <v>8.66</v>
      </c>
      <c r="J712" s="78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1"/>
      <c r="Z712" s="22"/>
    </row>
    <row r="713" spans="1:26" customFormat="1" ht="36" hidden="1" x14ac:dyDescent="0.25">
      <c r="A713" s="35" t="s">
        <v>674</v>
      </c>
      <c r="B713" s="36" t="s">
        <v>686</v>
      </c>
      <c r="C713" s="35" t="s">
        <v>12</v>
      </c>
      <c r="D713" s="48">
        <v>1</v>
      </c>
      <c r="E713" s="38">
        <v>579.84</v>
      </c>
      <c r="F713" s="38">
        <v>580</v>
      </c>
      <c r="G713" s="39">
        <f t="shared" ref="G713:G776" si="26">E713*I713</f>
        <v>5021.4144000000006</v>
      </c>
      <c r="H713" s="39">
        <f t="shared" ref="H713:H776" si="27">F713*I713</f>
        <v>5022.8</v>
      </c>
      <c r="I713" s="40">
        <v>8.66</v>
      </c>
      <c r="J713" s="78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1"/>
      <c r="Z713" s="22"/>
    </row>
    <row r="714" spans="1:26" customFormat="1" ht="36" hidden="1" x14ac:dyDescent="0.25">
      <c r="A714" s="35" t="s">
        <v>755</v>
      </c>
      <c r="B714" s="36" t="s">
        <v>977</v>
      </c>
      <c r="C714" s="35" t="s">
        <v>179</v>
      </c>
      <c r="D714" s="47">
        <v>4.5</v>
      </c>
      <c r="E714" s="38">
        <v>128.63999999999999</v>
      </c>
      <c r="F714" s="38">
        <v>578.88</v>
      </c>
      <c r="G714" s="39">
        <f t="shared" si="26"/>
        <v>1114.0223999999998</v>
      </c>
      <c r="H714" s="39">
        <f t="shared" si="27"/>
        <v>5013.1008000000002</v>
      </c>
      <c r="I714" s="40">
        <v>8.66</v>
      </c>
      <c r="J714" s="78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1"/>
      <c r="Z714" s="22"/>
    </row>
    <row r="715" spans="1:26" customFormat="1" ht="36" hidden="1" x14ac:dyDescent="0.25">
      <c r="A715" s="35" t="s">
        <v>1500</v>
      </c>
      <c r="B715" s="36" t="s">
        <v>1503</v>
      </c>
      <c r="C715" s="35" t="s">
        <v>179</v>
      </c>
      <c r="D715" s="48">
        <v>36</v>
      </c>
      <c r="E715" s="38">
        <v>16</v>
      </c>
      <c r="F715" s="38">
        <v>576</v>
      </c>
      <c r="G715" s="39">
        <f t="shared" si="26"/>
        <v>138.56</v>
      </c>
      <c r="H715" s="39">
        <f t="shared" si="27"/>
        <v>4988.16</v>
      </c>
      <c r="I715" s="40">
        <v>8.66</v>
      </c>
      <c r="J715" s="78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1"/>
      <c r="Z715" s="22"/>
    </row>
    <row r="716" spans="1:26" customFormat="1" ht="24" hidden="1" x14ac:dyDescent="0.25">
      <c r="A716" s="35" t="s">
        <v>267</v>
      </c>
      <c r="B716" s="36" t="s">
        <v>268</v>
      </c>
      <c r="C716" s="35" t="s">
        <v>174</v>
      </c>
      <c r="D716" s="48">
        <v>4</v>
      </c>
      <c r="E716" s="38">
        <v>143.66999999999999</v>
      </c>
      <c r="F716" s="38">
        <v>574.67999999999995</v>
      </c>
      <c r="G716" s="39">
        <f t="shared" si="26"/>
        <v>1244.1822</v>
      </c>
      <c r="H716" s="39">
        <f t="shared" si="27"/>
        <v>4976.7287999999999</v>
      </c>
      <c r="I716" s="40">
        <v>8.66</v>
      </c>
      <c r="J716" s="78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1"/>
      <c r="Z716" s="22"/>
    </row>
    <row r="717" spans="1:26" customFormat="1" ht="36" hidden="1" x14ac:dyDescent="0.25">
      <c r="A717" s="35" t="s">
        <v>755</v>
      </c>
      <c r="B717" s="36" t="s">
        <v>774</v>
      </c>
      <c r="C717" s="35" t="s">
        <v>12</v>
      </c>
      <c r="D717" s="48">
        <v>6</v>
      </c>
      <c r="E717" s="38">
        <v>95.32</v>
      </c>
      <c r="F717" s="38">
        <v>571.91999999999996</v>
      </c>
      <c r="G717" s="39">
        <f t="shared" si="26"/>
        <v>825.47119999999995</v>
      </c>
      <c r="H717" s="39">
        <f t="shared" si="27"/>
        <v>4952.8271999999997</v>
      </c>
      <c r="I717" s="40">
        <v>8.66</v>
      </c>
      <c r="J717" s="78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1"/>
      <c r="Z717" s="22"/>
    </row>
    <row r="718" spans="1:26" customFormat="1" ht="15" hidden="1" x14ac:dyDescent="0.25">
      <c r="A718" s="35" t="s">
        <v>292</v>
      </c>
      <c r="B718" s="36" t="s">
        <v>293</v>
      </c>
      <c r="C718" s="35" t="s">
        <v>22</v>
      </c>
      <c r="D718" s="42">
        <v>2.9068900000000002E-2</v>
      </c>
      <c r="E718" s="43">
        <v>19584.13</v>
      </c>
      <c r="F718" s="38">
        <v>569.39</v>
      </c>
      <c r="G718" s="39">
        <f t="shared" si="26"/>
        <v>169598.56580000001</v>
      </c>
      <c r="H718" s="39">
        <f t="shared" si="27"/>
        <v>4930.9174000000003</v>
      </c>
      <c r="I718" s="40">
        <v>8.66</v>
      </c>
      <c r="J718" s="78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1"/>
      <c r="Z718" s="22"/>
    </row>
    <row r="719" spans="1:26" customFormat="1" ht="15" hidden="1" x14ac:dyDescent="0.25">
      <c r="A719" s="35" t="s">
        <v>95</v>
      </c>
      <c r="B719" s="36" t="s">
        <v>96</v>
      </c>
      <c r="C719" s="35" t="s">
        <v>19</v>
      </c>
      <c r="D719" s="41">
        <v>58.77</v>
      </c>
      <c r="E719" s="38">
        <v>9.6199999999999992</v>
      </c>
      <c r="F719" s="38">
        <v>565.37</v>
      </c>
      <c r="G719" s="39">
        <f t="shared" si="26"/>
        <v>83.30919999999999</v>
      </c>
      <c r="H719" s="39">
        <f t="shared" si="27"/>
        <v>4896.1041999999998</v>
      </c>
      <c r="I719" s="40">
        <v>8.66</v>
      </c>
      <c r="J719" s="78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1"/>
      <c r="Z719" s="22"/>
    </row>
    <row r="720" spans="1:26" customFormat="1" ht="36" hidden="1" x14ac:dyDescent="0.25">
      <c r="A720" s="35" t="s">
        <v>1043</v>
      </c>
      <c r="B720" s="36" t="s">
        <v>1061</v>
      </c>
      <c r="C720" s="35" t="s">
        <v>179</v>
      </c>
      <c r="D720" s="48">
        <v>2</v>
      </c>
      <c r="E720" s="38">
        <v>282.64</v>
      </c>
      <c r="F720" s="38">
        <v>565.28</v>
      </c>
      <c r="G720" s="39">
        <f t="shared" si="26"/>
        <v>2447.6623999999997</v>
      </c>
      <c r="H720" s="39">
        <f t="shared" si="27"/>
        <v>4895.3247999999994</v>
      </c>
      <c r="I720" s="40">
        <v>8.66</v>
      </c>
      <c r="J720" s="78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1"/>
      <c r="Z720" s="22"/>
    </row>
    <row r="721" spans="1:26" customFormat="1" ht="36" hidden="1" x14ac:dyDescent="0.25">
      <c r="A721" s="35" t="s">
        <v>1546</v>
      </c>
      <c r="B721" s="36" t="s">
        <v>1549</v>
      </c>
      <c r="C721" s="35" t="s">
        <v>12</v>
      </c>
      <c r="D721" s="48">
        <v>12</v>
      </c>
      <c r="E721" s="38">
        <v>46.13</v>
      </c>
      <c r="F721" s="38">
        <v>554</v>
      </c>
      <c r="G721" s="39">
        <f t="shared" si="26"/>
        <v>399.48580000000004</v>
      </c>
      <c r="H721" s="39">
        <f t="shared" si="27"/>
        <v>4797.6400000000003</v>
      </c>
      <c r="I721" s="40">
        <v>8.66</v>
      </c>
      <c r="J721" s="78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1"/>
      <c r="Z721" s="22"/>
    </row>
    <row r="722" spans="1:26" customFormat="1" ht="36" hidden="1" x14ac:dyDescent="0.25">
      <c r="A722" s="35" t="s">
        <v>1085</v>
      </c>
      <c r="B722" s="36" t="s">
        <v>1037</v>
      </c>
      <c r="C722" s="35" t="s">
        <v>179</v>
      </c>
      <c r="D722" s="47">
        <v>12.5</v>
      </c>
      <c r="E722" s="38">
        <v>44.07</v>
      </c>
      <c r="F722" s="38">
        <v>550.88</v>
      </c>
      <c r="G722" s="39">
        <f t="shared" si="26"/>
        <v>381.64620000000002</v>
      </c>
      <c r="H722" s="39">
        <f t="shared" si="27"/>
        <v>4770.6207999999997</v>
      </c>
      <c r="I722" s="40">
        <v>8.66</v>
      </c>
      <c r="J722" s="78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1"/>
      <c r="Z722" s="22"/>
    </row>
    <row r="723" spans="1:26" customFormat="1" ht="24" hidden="1" x14ac:dyDescent="0.25">
      <c r="A723" s="35" t="s">
        <v>328</v>
      </c>
      <c r="B723" s="36" t="s">
        <v>330</v>
      </c>
      <c r="C723" s="35" t="s">
        <v>22</v>
      </c>
      <c r="D723" s="45">
        <v>2.29E-2</v>
      </c>
      <c r="E723" s="43">
        <v>23754.92</v>
      </c>
      <c r="F723" s="38">
        <v>544</v>
      </c>
      <c r="G723" s="39">
        <f t="shared" si="26"/>
        <v>205717.6072</v>
      </c>
      <c r="H723" s="39">
        <f t="shared" si="27"/>
        <v>4711.04</v>
      </c>
      <c r="I723" s="40">
        <v>8.66</v>
      </c>
      <c r="J723" s="78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1"/>
      <c r="Z723" s="22"/>
    </row>
    <row r="724" spans="1:26" customFormat="1" ht="36" hidden="1" x14ac:dyDescent="0.25">
      <c r="A724" s="35" t="s">
        <v>649</v>
      </c>
      <c r="B724" s="36" t="s">
        <v>653</v>
      </c>
      <c r="C724" s="35" t="s">
        <v>12</v>
      </c>
      <c r="D724" s="48">
        <v>2</v>
      </c>
      <c r="E724" s="38">
        <v>271.98</v>
      </c>
      <c r="F724" s="38">
        <v>543.96</v>
      </c>
      <c r="G724" s="39">
        <f t="shared" si="26"/>
        <v>2355.3468000000003</v>
      </c>
      <c r="H724" s="39">
        <f t="shared" si="27"/>
        <v>4710.6936000000005</v>
      </c>
      <c r="I724" s="40">
        <v>8.66</v>
      </c>
      <c r="J724" s="78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1"/>
      <c r="Z724" s="22"/>
    </row>
    <row r="725" spans="1:26" customFormat="1" ht="36" hidden="1" x14ac:dyDescent="0.25">
      <c r="A725" s="35" t="s">
        <v>1485</v>
      </c>
      <c r="B725" s="36" t="s">
        <v>1487</v>
      </c>
      <c r="C725" s="35" t="s">
        <v>179</v>
      </c>
      <c r="D725" s="48">
        <v>20</v>
      </c>
      <c r="E725" s="38">
        <v>27.04</v>
      </c>
      <c r="F725" s="38">
        <v>541</v>
      </c>
      <c r="G725" s="39">
        <f t="shared" si="26"/>
        <v>234.16640000000001</v>
      </c>
      <c r="H725" s="39">
        <f t="shared" si="27"/>
        <v>4685.0600000000004</v>
      </c>
      <c r="I725" s="40">
        <v>8.66</v>
      </c>
      <c r="J725" s="78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1"/>
      <c r="Z725" s="22"/>
    </row>
    <row r="726" spans="1:26" customFormat="1" ht="36" hidden="1" x14ac:dyDescent="0.25">
      <c r="A726" s="35" t="s">
        <v>1257</v>
      </c>
      <c r="B726" s="36" t="s">
        <v>1262</v>
      </c>
      <c r="C726" s="35" t="s">
        <v>12</v>
      </c>
      <c r="D726" s="48">
        <v>12</v>
      </c>
      <c r="E726" s="38">
        <v>45.05</v>
      </c>
      <c r="F726" s="38">
        <v>540.6</v>
      </c>
      <c r="G726" s="39">
        <f t="shared" si="26"/>
        <v>390.13299999999998</v>
      </c>
      <c r="H726" s="39">
        <f t="shared" si="27"/>
        <v>4681.5960000000005</v>
      </c>
      <c r="I726" s="40">
        <v>8.66</v>
      </c>
      <c r="J726" s="78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1"/>
      <c r="Z726" s="22"/>
    </row>
    <row r="727" spans="1:26" customFormat="1" ht="36" hidden="1" x14ac:dyDescent="0.25">
      <c r="A727" s="35" t="s">
        <v>463</v>
      </c>
      <c r="B727" s="36" t="s">
        <v>464</v>
      </c>
      <c r="C727" s="35" t="s">
        <v>22</v>
      </c>
      <c r="D727" s="45">
        <v>0.11310000000000001</v>
      </c>
      <c r="E727" s="43">
        <v>4672.0600000000004</v>
      </c>
      <c r="F727" s="38">
        <v>528</v>
      </c>
      <c r="G727" s="39">
        <f t="shared" si="26"/>
        <v>40460.039600000004</v>
      </c>
      <c r="H727" s="39">
        <f t="shared" si="27"/>
        <v>4572.4800000000005</v>
      </c>
      <c r="I727" s="40">
        <v>8.66</v>
      </c>
      <c r="J727" s="78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1"/>
      <c r="Z727" s="22"/>
    </row>
    <row r="728" spans="1:26" customFormat="1" ht="36" hidden="1" x14ac:dyDescent="0.25">
      <c r="A728" s="35" t="s">
        <v>401</v>
      </c>
      <c r="B728" s="36" t="s">
        <v>403</v>
      </c>
      <c r="C728" s="35" t="s">
        <v>12</v>
      </c>
      <c r="D728" s="48">
        <v>6</v>
      </c>
      <c r="E728" s="49"/>
      <c r="F728" s="38">
        <v>527.70000000000005</v>
      </c>
      <c r="G728" s="39">
        <f t="shared" si="26"/>
        <v>0</v>
      </c>
      <c r="H728" s="39">
        <f t="shared" si="27"/>
        <v>4569.8820000000005</v>
      </c>
      <c r="I728" s="40">
        <v>8.66</v>
      </c>
      <c r="J728" s="78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1"/>
      <c r="Z728" s="22"/>
    </row>
    <row r="729" spans="1:26" customFormat="1" ht="36" hidden="1" x14ac:dyDescent="0.25">
      <c r="A729" s="35" t="s">
        <v>1530</v>
      </c>
      <c r="B729" s="36" t="s">
        <v>1532</v>
      </c>
      <c r="C729" s="35" t="s">
        <v>179</v>
      </c>
      <c r="D729" s="48">
        <v>40</v>
      </c>
      <c r="E729" s="38">
        <v>13.16</v>
      </c>
      <c r="F729" s="38">
        <v>526.4</v>
      </c>
      <c r="G729" s="39">
        <f t="shared" si="26"/>
        <v>113.96560000000001</v>
      </c>
      <c r="H729" s="39">
        <f t="shared" si="27"/>
        <v>4558.6239999999998</v>
      </c>
      <c r="I729" s="40">
        <v>8.66</v>
      </c>
      <c r="J729" s="78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1"/>
      <c r="Z729" s="22"/>
    </row>
    <row r="730" spans="1:26" customFormat="1" ht="36" hidden="1" x14ac:dyDescent="0.25">
      <c r="A730" s="35" t="s">
        <v>1433</v>
      </c>
      <c r="B730" s="36" t="s">
        <v>1436</v>
      </c>
      <c r="C730" s="35" t="s">
        <v>179</v>
      </c>
      <c r="D730" s="47">
        <v>86.7</v>
      </c>
      <c r="E730" s="38">
        <v>6.07</v>
      </c>
      <c r="F730" s="38">
        <v>526.27</v>
      </c>
      <c r="G730" s="39">
        <f t="shared" si="26"/>
        <v>52.566200000000002</v>
      </c>
      <c r="H730" s="39">
        <f t="shared" si="27"/>
        <v>4557.4982</v>
      </c>
      <c r="I730" s="40">
        <v>8.66</v>
      </c>
      <c r="J730" s="78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1"/>
      <c r="Z730" s="22"/>
    </row>
    <row r="731" spans="1:26" customFormat="1" ht="36" hidden="1" x14ac:dyDescent="0.25">
      <c r="A731" s="35" t="s">
        <v>407</v>
      </c>
      <c r="B731" s="36" t="s">
        <v>426</v>
      </c>
      <c r="C731" s="35" t="s">
        <v>179</v>
      </c>
      <c r="D731" s="48">
        <v>10</v>
      </c>
      <c r="E731" s="38">
        <v>51.54</v>
      </c>
      <c r="F731" s="38">
        <v>515</v>
      </c>
      <c r="G731" s="39">
        <f t="shared" si="26"/>
        <v>446.33640000000003</v>
      </c>
      <c r="H731" s="39">
        <f t="shared" si="27"/>
        <v>4459.8999999999996</v>
      </c>
      <c r="I731" s="40">
        <v>8.66</v>
      </c>
      <c r="J731" s="78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1"/>
      <c r="Z731" s="22"/>
    </row>
    <row r="732" spans="1:26" customFormat="1" ht="15" hidden="1" x14ac:dyDescent="0.25">
      <c r="A732" s="35" t="s">
        <v>95</v>
      </c>
      <c r="B732" s="36" t="s">
        <v>97</v>
      </c>
      <c r="C732" s="35" t="s">
        <v>19</v>
      </c>
      <c r="D732" s="41">
        <v>53.47</v>
      </c>
      <c r="E732" s="38">
        <v>9.6199999999999992</v>
      </c>
      <c r="F732" s="38">
        <v>514.38</v>
      </c>
      <c r="G732" s="39">
        <f t="shared" si="26"/>
        <v>83.30919999999999</v>
      </c>
      <c r="H732" s="39">
        <f t="shared" si="27"/>
        <v>4454.5308000000005</v>
      </c>
      <c r="I732" s="40">
        <v>8.66</v>
      </c>
      <c r="J732" s="78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1"/>
      <c r="Z732" s="22"/>
    </row>
    <row r="733" spans="1:26" customFormat="1" ht="36" hidden="1" x14ac:dyDescent="0.25">
      <c r="A733" s="35" t="s">
        <v>755</v>
      </c>
      <c r="B733" s="36" t="s">
        <v>884</v>
      </c>
      <c r="C733" s="35" t="s">
        <v>12</v>
      </c>
      <c r="D733" s="48">
        <v>2</v>
      </c>
      <c r="E733" s="38">
        <v>256.18</v>
      </c>
      <c r="F733" s="38">
        <v>512.36</v>
      </c>
      <c r="G733" s="39">
        <f t="shared" si="26"/>
        <v>2218.5188000000003</v>
      </c>
      <c r="H733" s="39">
        <f t="shared" si="27"/>
        <v>4437.0376000000006</v>
      </c>
      <c r="I733" s="40">
        <v>8.66</v>
      </c>
      <c r="J733" s="78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1"/>
      <c r="Z733" s="22"/>
    </row>
    <row r="734" spans="1:26" customFormat="1" ht="36" hidden="1" x14ac:dyDescent="0.25">
      <c r="A734" s="35" t="s">
        <v>755</v>
      </c>
      <c r="B734" s="36" t="s">
        <v>1016</v>
      </c>
      <c r="C734" s="35" t="s">
        <v>179</v>
      </c>
      <c r="D734" s="48">
        <v>7</v>
      </c>
      <c r="E734" s="38">
        <v>73.09</v>
      </c>
      <c r="F734" s="38">
        <v>511.63</v>
      </c>
      <c r="G734" s="39">
        <f t="shared" si="26"/>
        <v>632.95940000000007</v>
      </c>
      <c r="H734" s="39">
        <f t="shared" si="27"/>
        <v>4430.7157999999999</v>
      </c>
      <c r="I734" s="40">
        <v>8.66</v>
      </c>
      <c r="J734" s="78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1"/>
      <c r="Z734" s="22"/>
    </row>
    <row r="735" spans="1:26" customFormat="1" ht="36" hidden="1" x14ac:dyDescent="0.25">
      <c r="A735" s="35" t="s">
        <v>1680</v>
      </c>
      <c r="B735" s="36" t="s">
        <v>1681</v>
      </c>
      <c r="C735" s="35" t="s">
        <v>12</v>
      </c>
      <c r="D735" s="48">
        <v>3</v>
      </c>
      <c r="E735" s="38">
        <v>169.71</v>
      </c>
      <c r="F735" s="38">
        <v>509</v>
      </c>
      <c r="G735" s="39">
        <f t="shared" si="26"/>
        <v>1469.6886000000002</v>
      </c>
      <c r="H735" s="39">
        <f t="shared" si="27"/>
        <v>4407.9400000000005</v>
      </c>
      <c r="I735" s="40">
        <v>8.66</v>
      </c>
      <c r="J735" s="78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1"/>
      <c r="Z735" s="22"/>
    </row>
    <row r="736" spans="1:26" customFormat="1" ht="36" hidden="1" x14ac:dyDescent="0.25">
      <c r="A736" s="35" t="s">
        <v>1035</v>
      </c>
      <c r="B736" s="36" t="s">
        <v>1037</v>
      </c>
      <c r="C736" s="35" t="s">
        <v>179</v>
      </c>
      <c r="D736" s="48">
        <v>15</v>
      </c>
      <c r="E736" s="38">
        <v>33.9</v>
      </c>
      <c r="F736" s="38">
        <v>508.5</v>
      </c>
      <c r="G736" s="39">
        <f t="shared" si="26"/>
        <v>293.57400000000001</v>
      </c>
      <c r="H736" s="39">
        <f t="shared" si="27"/>
        <v>4403.6099999999997</v>
      </c>
      <c r="I736" s="40">
        <v>8.66</v>
      </c>
      <c r="J736" s="78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1"/>
      <c r="Z736" s="22"/>
    </row>
    <row r="737" spans="1:26" customFormat="1" ht="36" hidden="1" x14ac:dyDescent="0.25">
      <c r="A737" s="35" t="s">
        <v>1656</v>
      </c>
      <c r="B737" s="36" t="s">
        <v>1658</v>
      </c>
      <c r="C737" s="35" t="s">
        <v>12</v>
      </c>
      <c r="D737" s="48">
        <v>1</v>
      </c>
      <c r="E737" s="38">
        <v>508.33</v>
      </c>
      <c r="F737" s="38">
        <v>508.33</v>
      </c>
      <c r="G737" s="39">
        <f t="shared" si="26"/>
        <v>4402.1377999999995</v>
      </c>
      <c r="H737" s="39">
        <f t="shared" si="27"/>
        <v>4402.1377999999995</v>
      </c>
      <c r="I737" s="40">
        <v>8.66</v>
      </c>
      <c r="J737" s="78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1"/>
      <c r="Z737" s="22"/>
    </row>
    <row r="738" spans="1:26" customFormat="1" ht="36" hidden="1" x14ac:dyDescent="0.25">
      <c r="A738" s="35" t="s">
        <v>755</v>
      </c>
      <c r="B738" s="36" t="s">
        <v>886</v>
      </c>
      <c r="C738" s="35" t="s">
        <v>12</v>
      </c>
      <c r="D738" s="48">
        <v>2</v>
      </c>
      <c r="E738" s="38">
        <v>252.63</v>
      </c>
      <c r="F738" s="38">
        <v>505.26</v>
      </c>
      <c r="G738" s="39">
        <f t="shared" si="26"/>
        <v>2187.7757999999999</v>
      </c>
      <c r="H738" s="39">
        <f t="shared" si="27"/>
        <v>4375.5515999999998</v>
      </c>
      <c r="I738" s="40">
        <v>8.66</v>
      </c>
      <c r="J738" s="78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1"/>
      <c r="Z738" s="22"/>
    </row>
    <row r="739" spans="1:26" customFormat="1" ht="24" hidden="1" x14ac:dyDescent="0.25">
      <c r="A739" s="35" t="s">
        <v>332</v>
      </c>
      <c r="B739" s="36" t="s">
        <v>333</v>
      </c>
      <c r="C739" s="35" t="s">
        <v>22</v>
      </c>
      <c r="D739" s="41">
        <v>0.02</v>
      </c>
      <c r="E739" s="43">
        <v>25027.56</v>
      </c>
      <c r="F739" s="38">
        <v>501</v>
      </c>
      <c r="G739" s="39">
        <f t="shared" si="26"/>
        <v>216738.66960000002</v>
      </c>
      <c r="H739" s="39">
        <f t="shared" si="27"/>
        <v>4338.66</v>
      </c>
      <c r="I739" s="40">
        <v>8.66</v>
      </c>
      <c r="J739" s="78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1"/>
      <c r="Z739" s="22"/>
    </row>
    <row r="740" spans="1:26" customFormat="1" ht="24" hidden="1" x14ac:dyDescent="0.25">
      <c r="A740" s="35" t="s">
        <v>61</v>
      </c>
      <c r="B740" s="36" t="s">
        <v>62</v>
      </c>
      <c r="C740" s="35" t="s">
        <v>22</v>
      </c>
      <c r="D740" s="42">
        <v>4.7703200000000001E-2</v>
      </c>
      <c r="E740" s="43">
        <v>10357.48</v>
      </c>
      <c r="F740" s="38">
        <v>494.1</v>
      </c>
      <c r="G740" s="39">
        <f t="shared" si="26"/>
        <v>89695.776799999992</v>
      </c>
      <c r="H740" s="39">
        <f t="shared" si="27"/>
        <v>4278.9059999999999</v>
      </c>
      <c r="I740" s="40">
        <v>8.66</v>
      </c>
      <c r="J740" s="78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1"/>
      <c r="Z740" s="22"/>
    </row>
    <row r="741" spans="1:26" customFormat="1" ht="36" hidden="1" x14ac:dyDescent="0.25">
      <c r="A741" s="35" t="s">
        <v>1479</v>
      </c>
      <c r="B741" s="36" t="s">
        <v>1480</v>
      </c>
      <c r="C741" s="35" t="s">
        <v>179</v>
      </c>
      <c r="D741" s="48">
        <v>30</v>
      </c>
      <c r="E741" s="38">
        <v>16.27</v>
      </c>
      <c r="F741" s="38">
        <v>488.1</v>
      </c>
      <c r="G741" s="39">
        <f t="shared" si="26"/>
        <v>140.8982</v>
      </c>
      <c r="H741" s="39">
        <f t="shared" si="27"/>
        <v>4226.9459999999999</v>
      </c>
      <c r="I741" s="40">
        <v>8.66</v>
      </c>
      <c r="J741" s="78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1"/>
      <c r="Z741" s="22"/>
    </row>
    <row r="742" spans="1:26" customFormat="1" ht="36" hidden="1" x14ac:dyDescent="0.25">
      <c r="A742" s="35" t="s">
        <v>755</v>
      </c>
      <c r="B742" s="36" t="s">
        <v>853</v>
      </c>
      <c r="C742" s="35" t="s">
        <v>12</v>
      </c>
      <c r="D742" s="48">
        <v>1</v>
      </c>
      <c r="E742" s="38">
        <v>485.91</v>
      </c>
      <c r="F742" s="38">
        <v>485.91</v>
      </c>
      <c r="G742" s="39">
        <f t="shared" si="26"/>
        <v>4207.9805999999999</v>
      </c>
      <c r="H742" s="39">
        <f t="shared" si="27"/>
        <v>4207.9805999999999</v>
      </c>
      <c r="I742" s="40">
        <v>8.66</v>
      </c>
      <c r="J742" s="78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1"/>
      <c r="Z742" s="22"/>
    </row>
    <row r="743" spans="1:26" customFormat="1" ht="36" hidden="1" x14ac:dyDescent="0.25">
      <c r="A743" s="35" t="s">
        <v>674</v>
      </c>
      <c r="B743" s="36" t="s">
        <v>679</v>
      </c>
      <c r="C743" s="35" t="s">
        <v>12</v>
      </c>
      <c r="D743" s="48">
        <v>1</v>
      </c>
      <c r="E743" s="38">
        <v>483.07</v>
      </c>
      <c r="F743" s="38">
        <v>483</v>
      </c>
      <c r="G743" s="39">
        <f t="shared" si="26"/>
        <v>4183.3861999999999</v>
      </c>
      <c r="H743" s="39">
        <f t="shared" si="27"/>
        <v>4182.78</v>
      </c>
      <c r="I743" s="40">
        <v>8.66</v>
      </c>
      <c r="J743" s="78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1"/>
      <c r="Z743" s="22"/>
    </row>
    <row r="744" spans="1:26" customFormat="1" ht="36" hidden="1" x14ac:dyDescent="0.25">
      <c r="A744" s="35" t="s">
        <v>674</v>
      </c>
      <c r="B744" s="36" t="s">
        <v>685</v>
      </c>
      <c r="C744" s="35" t="s">
        <v>12</v>
      </c>
      <c r="D744" s="48">
        <v>1</v>
      </c>
      <c r="E744" s="38">
        <v>483.07</v>
      </c>
      <c r="F744" s="38">
        <v>483</v>
      </c>
      <c r="G744" s="39">
        <f t="shared" si="26"/>
        <v>4183.3861999999999</v>
      </c>
      <c r="H744" s="39">
        <f t="shared" si="27"/>
        <v>4182.78</v>
      </c>
      <c r="I744" s="40">
        <v>8.66</v>
      </c>
      <c r="J744" s="78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1"/>
      <c r="Z744" s="22"/>
    </row>
    <row r="745" spans="1:26" customFormat="1" ht="36" hidden="1" x14ac:dyDescent="0.25">
      <c r="A745" s="35" t="s">
        <v>755</v>
      </c>
      <c r="B745" s="36" t="s">
        <v>971</v>
      </c>
      <c r="C745" s="35" t="s">
        <v>179</v>
      </c>
      <c r="D745" s="48">
        <v>18</v>
      </c>
      <c r="E745" s="38">
        <v>26.66</v>
      </c>
      <c r="F745" s="38">
        <v>479.88</v>
      </c>
      <c r="G745" s="39">
        <f t="shared" si="26"/>
        <v>230.87559999999999</v>
      </c>
      <c r="H745" s="39">
        <f t="shared" si="27"/>
        <v>4155.7608</v>
      </c>
      <c r="I745" s="40">
        <v>8.66</v>
      </c>
      <c r="J745" s="78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1"/>
      <c r="Z745" s="22"/>
    </row>
    <row r="746" spans="1:26" customFormat="1" ht="36" hidden="1" x14ac:dyDescent="0.25">
      <c r="A746" s="35" t="s">
        <v>580</v>
      </c>
      <c r="B746" s="36" t="s">
        <v>581</v>
      </c>
      <c r="C746" s="35" t="s">
        <v>12</v>
      </c>
      <c r="D746" s="48">
        <v>1</v>
      </c>
      <c r="E746" s="38">
        <v>478.59</v>
      </c>
      <c r="F746" s="38">
        <v>479</v>
      </c>
      <c r="G746" s="39">
        <f t="shared" si="26"/>
        <v>4144.5893999999998</v>
      </c>
      <c r="H746" s="39">
        <f t="shared" si="27"/>
        <v>4148.1400000000003</v>
      </c>
      <c r="I746" s="40">
        <v>8.66</v>
      </c>
      <c r="J746" s="78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1"/>
      <c r="Z746" s="22"/>
    </row>
    <row r="747" spans="1:26" customFormat="1" ht="36" hidden="1" x14ac:dyDescent="0.25">
      <c r="A747" s="35" t="s">
        <v>560</v>
      </c>
      <c r="B747" s="36" t="s">
        <v>562</v>
      </c>
      <c r="C747" s="35" t="s">
        <v>12</v>
      </c>
      <c r="D747" s="48">
        <v>2</v>
      </c>
      <c r="E747" s="38">
        <v>239.41</v>
      </c>
      <c r="F747" s="38">
        <v>478</v>
      </c>
      <c r="G747" s="39">
        <f t="shared" si="26"/>
        <v>2073.2905999999998</v>
      </c>
      <c r="H747" s="39">
        <f t="shared" si="27"/>
        <v>4139.4800000000005</v>
      </c>
      <c r="I747" s="40">
        <v>8.66</v>
      </c>
      <c r="J747" s="78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1"/>
      <c r="Z747" s="22"/>
    </row>
    <row r="748" spans="1:26" customFormat="1" ht="36" hidden="1" x14ac:dyDescent="0.25">
      <c r="A748" s="35" t="s">
        <v>1085</v>
      </c>
      <c r="B748" s="36" t="s">
        <v>1095</v>
      </c>
      <c r="C748" s="35" t="s">
        <v>179</v>
      </c>
      <c r="D748" s="48">
        <v>7</v>
      </c>
      <c r="E748" s="38">
        <v>68.34</v>
      </c>
      <c r="F748" s="38">
        <v>478</v>
      </c>
      <c r="G748" s="39">
        <f t="shared" si="26"/>
        <v>591.82440000000008</v>
      </c>
      <c r="H748" s="39">
        <f t="shared" si="27"/>
        <v>4139.4800000000005</v>
      </c>
      <c r="I748" s="40">
        <v>8.66</v>
      </c>
      <c r="J748" s="78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1"/>
      <c r="Z748" s="22"/>
    </row>
    <row r="749" spans="1:26" customFormat="1" ht="36" hidden="1" x14ac:dyDescent="0.25">
      <c r="A749" s="35" t="s">
        <v>1306</v>
      </c>
      <c r="B749" s="36" t="s">
        <v>1307</v>
      </c>
      <c r="C749" s="35" t="s">
        <v>12</v>
      </c>
      <c r="D749" s="48">
        <v>2</v>
      </c>
      <c r="E749" s="38">
        <v>235.57</v>
      </c>
      <c r="F749" s="38">
        <v>471.14</v>
      </c>
      <c r="G749" s="39">
        <f t="shared" si="26"/>
        <v>2040.0362</v>
      </c>
      <c r="H749" s="39">
        <f t="shared" si="27"/>
        <v>4080.0724</v>
      </c>
      <c r="I749" s="40">
        <v>8.66</v>
      </c>
      <c r="J749" s="78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1"/>
      <c r="Z749" s="22"/>
    </row>
    <row r="750" spans="1:26" customFormat="1" ht="36" hidden="1" x14ac:dyDescent="0.25">
      <c r="A750" s="35" t="s">
        <v>1149</v>
      </c>
      <c r="B750" s="36" t="s">
        <v>1152</v>
      </c>
      <c r="C750" s="35" t="s">
        <v>12</v>
      </c>
      <c r="D750" s="48">
        <v>4</v>
      </c>
      <c r="E750" s="38">
        <v>117.78</v>
      </c>
      <c r="F750" s="38">
        <v>471.12</v>
      </c>
      <c r="G750" s="39">
        <f t="shared" si="26"/>
        <v>1019.9748000000001</v>
      </c>
      <c r="H750" s="39">
        <f t="shared" si="27"/>
        <v>4079.8992000000003</v>
      </c>
      <c r="I750" s="40">
        <v>8.66</v>
      </c>
      <c r="J750" s="78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1"/>
      <c r="Z750" s="22"/>
    </row>
    <row r="751" spans="1:26" customFormat="1" ht="36" hidden="1" x14ac:dyDescent="0.25">
      <c r="A751" s="35" t="s">
        <v>674</v>
      </c>
      <c r="B751" s="36" t="s">
        <v>678</v>
      </c>
      <c r="C751" s="35" t="s">
        <v>12</v>
      </c>
      <c r="D751" s="48">
        <v>1</v>
      </c>
      <c r="E751" s="38">
        <v>471.44</v>
      </c>
      <c r="F751" s="38">
        <v>471</v>
      </c>
      <c r="G751" s="39">
        <f t="shared" si="26"/>
        <v>4082.6704</v>
      </c>
      <c r="H751" s="39">
        <f t="shared" si="27"/>
        <v>4078.86</v>
      </c>
      <c r="I751" s="40">
        <v>8.66</v>
      </c>
      <c r="J751" s="78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1"/>
      <c r="Z751" s="22"/>
    </row>
    <row r="752" spans="1:26" customFormat="1" ht="36" hidden="1" x14ac:dyDescent="0.25">
      <c r="A752" s="35" t="s">
        <v>674</v>
      </c>
      <c r="B752" s="36" t="s">
        <v>684</v>
      </c>
      <c r="C752" s="35" t="s">
        <v>12</v>
      </c>
      <c r="D752" s="48">
        <v>1</v>
      </c>
      <c r="E752" s="38">
        <v>471.44</v>
      </c>
      <c r="F752" s="38">
        <v>471</v>
      </c>
      <c r="G752" s="39">
        <f t="shared" si="26"/>
        <v>4082.6704</v>
      </c>
      <c r="H752" s="39">
        <f t="shared" si="27"/>
        <v>4078.86</v>
      </c>
      <c r="I752" s="40">
        <v>8.66</v>
      </c>
      <c r="J752" s="78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1"/>
      <c r="Z752" s="22"/>
    </row>
    <row r="753" spans="1:26" customFormat="1" ht="36" hidden="1" x14ac:dyDescent="0.25">
      <c r="A753" s="35" t="s">
        <v>698</v>
      </c>
      <c r="B753" s="36" t="s">
        <v>703</v>
      </c>
      <c r="C753" s="35" t="s">
        <v>12</v>
      </c>
      <c r="D753" s="48">
        <v>1</v>
      </c>
      <c r="E753" s="38">
        <v>466.08</v>
      </c>
      <c r="F753" s="38">
        <v>466.08</v>
      </c>
      <c r="G753" s="39">
        <f t="shared" si="26"/>
        <v>4036.2527999999998</v>
      </c>
      <c r="H753" s="39">
        <f t="shared" si="27"/>
        <v>4036.2527999999998</v>
      </c>
      <c r="I753" s="40">
        <v>8.66</v>
      </c>
      <c r="J753" s="78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1"/>
      <c r="Z753" s="22"/>
    </row>
    <row r="754" spans="1:26" customFormat="1" ht="36" hidden="1" x14ac:dyDescent="0.25">
      <c r="A754" s="35" t="s">
        <v>1399</v>
      </c>
      <c r="B754" s="36" t="s">
        <v>1400</v>
      </c>
      <c r="C754" s="35" t="s">
        <v>12</v>
      </c>
      <c r="D754" s="48">
        <v>6</v>
      </c>
      <c r="E754" s="38">
        <v>77.64</v>
      </c>
      <c r="F754" s="38">
        <v>466</v>
      </c>
      <c r="G754" s="39">
        <f t="shared" si="26"/>
        <v>672.36239999999998</v>
      </c>
      <c r="H754" s="39">
        <f t="shared" si="27"/>
        <v>4035.56</v>
      </c>
      <c r="I754" s="40">
        <v>8.66</v>
      </c>
      <c r="J754" s="78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1"/>
      <c r="Z754" s="22"/>
    </row>
    <row r="755" spans="1:26" customFormat="1" ht="36" hidden="1" x14ac:dyDescent="0.25">
      <c r="A755" s="35" t="s">
        <v>1149</v>
      </c>
      <c r="B755" s="36" t="s">
        <v>1156</v>
      </c>
      <c r="C755" s="35" t="s">
        <v>12</v>
      </c>
      <c r="D755" s="48">
        <v>1</v>
      </c>
      <c r="E755" s="38">
        <v>461.32</v>
      </c>
      <c r="F755" s="38">
        <v>461.32</v>
      </c>
      <c r="G755" s="39">
        <f t="shared" si="26"/>
        <v>3995.0311999999999</v>
      </c>
      <c r="H755" s="39">
        <f t="shared" si="27"/>
        <v>3995.0311999999999</v>
      </c>
      <c r="I755" s="40">
        <v>8.66</v>
      </c>
      <c r="J755" s="78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1"/>
      <c r="Z755" s="22"/>
    </row>
    <row r="756" spans="1:26" customFormat="1" ht="36" hidden="1" x14ac:dyDescent="0.25">
      <c r="A756" s="35" t="s">
        <v>1440</v>
      </c>
      <c r="B756" s="36" t="s">
        <v>1441</v>
      </c>
      <c r="C756" s="35" t="s">
        <v>179</v>
      </c>
      <c r="D756" s="41">
        <v>77.25</v>
      </c>
      <c r="E756" s="38">
        <v>5.95</v>
      </c>
      <c r="F756" s="38">
        <v>459.64</v>
      </c>
      <c r="G756" s="39">
        <f t="shared" si="26"/>
        <v>51.527000000000001</v>
      </c>
      <c r="H756" s="39">
        <f t="shared" si="27"/>
        <v>3980.4823999999999</v>
      </c>
      <c r="I756" s="40">
        <v>8.66</v>
      </c>
      <c r="J756" s="78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1"/>
      <c r="Z756" s="22"/>
    </row>
    <row r="757" spans="1:26" customFormat="1" ht="36" hidden="1" x14ac:dyDescent="0.25">
      <c r="A757" s="35" t="s">
        <v>674</v>
      </c>
      <c r="B757" s="36" t="s">
        <v>677</v>
      </c>
      <c r="C757" s="35" t="s">
        <v>12</v>
      </c>
      <c r="D757" s="48">
        <v>1</v>
      </c>
      <c r="E757" s="38">
        <v>457.88</v>
      </c>
      <c r="F757" s="38">
        <v>458</v>
      </c>
      <c r="G757" s="39">
        <f t="shared" si="26"/>
        <v>3965.2408</v>
      </c>
      <c r="H757" s="39">
        <f t="shared" si="27"/>
        <v>3966.28</v>
      </c>
      <c r="I757" s="40">
        <v>8.66</v>
      </c>
      <c r="J757" s="78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1"/>
      <c r="Z757" s="22"/>
    </row>
    <row r="758" spans="1:26" customFormat="1" ht="36" hidden="1" x14ac:dyDescent="0.25">
      <c r="A758" s="35" t="s">
        <v>674</v>
      </c>
      <c r="B758" s="36" t="s">
        <v>683</v>
      </c>
      <c r="C758" s="35" t="s">
        <v>12</v>
      </c>
      <c r="D758" s="48">
        <v>1</v>
      </c>
      <c r="E758" s="38">
        <v>457.78</v>
      </c>
      <c r="F758" s="38">
        <v>458</v>
      </c>
      <c r="G758" s="39">
        <f t="shared" si="26"/>
        <v>3964.3748000000001</v>
      </c>
      <c r="H758" s="39">
        <f t="shared" si="27"/>
        <v>3966.28</v>
      </c>
      <c r="I758" s="40">
        <v>8.66</v>
      </c>
      <c r="J758" s="78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1"/>
      <c r="Z758" s="22"/>
    </row>
    <row r="759" spans="1:26" customFormat="1" ht="36" hidden="1" x14ac:dyDescent="0.25">
      <c r="A759" s="35" t="s">
        <v>755</v>
      </c>
      <c r="B759" s="36" t="s">
        <v>972</v>
      </c>
      <c r="C759" s="35" t="s">
        <v>179</v>
      </c>
      <c r="D759" s="47">
        <v>13.5</v>
      </c>
      <c r="E759" s="38">
        <v>33.9</v>
      </c>
      <c r="F759" s="38">
        <v>457.65</v>
      </c>
      <c r="G759" s="39">
        <f t="shared" si="26"/>
        <v>293.57400000000001</v>
      </c>
      <c r="H759" s="39">
        <f t="shared" si="27"/>
        <v>3963.2489999999998</v>
      </c>
      <c r="I759" s="40">
        <v>8.66</v>
      </c>
      <c r="J759" s="78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1"/>
      <c r="Z759" s="22"/>
    </row>
    <row r="760" spans="1:26" customFormat="1" ht="15" hidden="1" x14ac:dyDescent="0.25">
      <c r="A760" s="35" t="s">
        <v>98</v>
      </c>
      <c r="B760" s="36" t="s">
        <v>99</v>
      </c>
      <c r="C760" s="35" t="s">
        <v>22</v>
      </c>
      <c r="D760" s="44">
        <v>4.7912999999999997E-2</v>
      </c>
      <c r="E760" s="43">
        <v>9529.0300000000007</v>
      </c>
      <c r="F760" s="38">
        <v>456.54</v>
      </c>
      <c r="G760" s="39">
        <f t="shared" si="26"/>
        <v>82521.399800000014</v>
      </c>
      <c r="H760" s="39">
        <f t="shared" si="27"/>
        <v>3953.6364000000003</v>
      </c>
      <c r="I760" s="40">
        <v>8.66</v>
      </c>
      <c r="J760" s="78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1"/>
      <c r="Z760" s="22"/>
    </row>
    <row r="761" spans="1:26" customFormat="1" ht="36" hidden="1" x14ac:dyDescent="0.25">
      <c r="A761" s="35" t="s">
        <v>1281</v>
      </c>
      <c r="B761" s="36" t="s">
        <v>1285</v>
      </c>
      <c r="C761" s="35" t="s">
        <v>12</v>
      </c>
      <c r="D761" s="48">
        <v>1</v>
      </c>
      <c r="E761" s="38">
        <v>455.72</v>
      </c>
      <c r="F761" s="38">
        <v>455.72</v>
      </c>
      <c r="G761" s="39">
        <f t="shared" si="26"/>
        <v>3946.5352000000003</v>
      </c>
      <c r="H761" s="39">
        <f t="shared" si="27"/>
        <v>3946.5352000000003</v>
      </c>
      <c r="I761" s="40">
        <v>8.66</v>
      </c>
      <c r="J761" s="78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1"/>
      <c r="Z761" s="22"/>
    </row>
    <row r="762" spans="1:26" customFormat="1" ht="36" hidden="1" x14ac:dyDescent="0.25">
      <c r="A762" s="35" t="s">
        <v>1043</v>
      </c>
      <c r="B762" s="36" t="s">
        <v>1058</v>
      </c>
      <c r="C762" s="35" t="s">
        <v>179</v>
      </c>
      <c r="D762" s="48">
        <v>2</v>
      </c>
      <c r="E762" s="38">
        <v>225.75</v>
      </c>
      <c r="F762" s="38">
        <v>451.5</v>
      </c>
      <c r="G762" s="39">
        <f t="shared" si="26"/>
        <v>1954.9950000000001</v>
      </c>
      <c r="H762" s="39">
        <f t="shared" si="27"/>
        <v>3909.9900000000002</v>
      </c>
      <c r="I762" s="40">
        <v>8.66</v>
      </c>
      <c r="J762" s="78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1"/>
      <c r="Z762" s="22"/>
    </row>
    <row r="763" spans="1:26" customFormat="1" ht="36" hidden="1" x14ac:dyDescent="0.25">
      <c r="A763" s="35" t="s">
        <v>1149</v>
      </c>
      <c r="B763" s="36" t="s">
        <v>1153</v>
      </c>
      <c r="C763" s="35" t="s">
        <v>12</v>
      </c>
      <c r="D763" s="48">
        <v>2</v>
      </c>
      <c r="E763" s="38">
        <v>225.75</v>
      </c>
      <c r="F763" s="38">
        <v>451.5</v>
      </c>
      <c r="G763" s="39">
        <f t="shared" si="26"/>
        <v>1954.9950000000001</v>
      </c>
      <c r="H763" s="39">
        <f t="shared" si="27"/>
        <v>3909.9900000000002</v>
      </c>
      <c r="I763" s="40">
        <v>8.66</v>
      </c>
      <c r="J763" s="78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1"/>
      <c r="Z763" s="22"/>
    </row>
    <row r="764" spans="1:26" customFormat="1" ht="36" hidden="1" x14ac:dyDescent="0.25">
      <c r="A764" s="35" t="s">
        <v>1290</v>
      </c>
      <c r="B764" s="36" t="s">
        <v>1293</v>
      </c>
      <c r="C764" s="35" t="s">
        <v>12</v>
      </c>
      <c r="D764" s="48">
        <v>4</v>
      </c>
      <c r="E764" s="38">
        <v>112.63</v>
      </c>
      <c r="F764" s="38">
        <v>450.52</v>
      </c>
      <c r="G764" s="39">
        <f t="shared" si="26"/>
        <v>975.37580000000003</v>
      </c>
      <c r="H764" s="39">
        <f t="shared" si="27"/>
        <v>3901.5032000000001</v>
      </c>
      <c r="I764" s="40">
        <v>8.66</v>
      </c>
      <c r="J764" s="78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1"/>
      <c r="Z764" s="22"/>
    </row>
    <row r="765" spans="1:26" customFormat="1" ht="36" hidden="1" x14ac:dyDescent="0.25">
      <c r="A765" s="35" t="s">
        <v>1642</v>
      </c>
      <c r="B765" s="36" t="s">
        <v>1643</v>
      </c>
      <c r="C765" s="35" t="s">
        <v>12</v>
      </c>
      <c r="D765" s="48">
        <v>1</v>
      </c>
      <c r="E765" s="38">
        <v>446.5</v>
      </c>
      <c r="F765" s="38">
        <v>447</v>
      </c>
      <c r="G765" s="39">
        <f t="shared" si="26"/>
        <v>3866.69</v>
      </c>
      <c r="H765" s="39">
        <f t="shared" si="27"/>
        <v>3871.02</v>
      </c>
      <c r="I765" s="40">
        <v>8.66</v>
      </c>
      <c r="J765" s="78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1"/>
      <c r="Z765" s="22"/>
    </row>
    <row r="766" spans="1:26" customFormat="1" ht="36" hidden="1" x14ac:dyDescent="0.25">
      <c r="A766" s="35" t="s">
        <v>674</v>
      </c>
      <c r="B766" s="36" t="s">
        <v>676</v>
      </c>
      <c r="C766" s="35" t="s">
        <v>12</v>
      </c>
      <c r="D766" s="48">
        <v>1</v>
      </c>
      <c r="E766" s="38">
        <v>442.09</v>
      </c>
      <c r="F766" s="38">
        <v>442</v>
      </c>
      <c r="G766" s="39">
        <f t="shared" si="26"/>
        <v>3828.4993999999997</v>
      </c>
      <c r="H766" s="39">
        <f t="shared" si="27"/>
        <v>3827.7200000000003</v>
      </c>
      <c r="I766" s="40">
        <v>8.66</v>
      </c>
      <c r="J766" s="78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1"/>
      <c r="Z766" s="22"/>
    </row>
    <row r="767" spans="1:26" customFormat="1" ht="36" hidden="1" x14ac:dyDescent="0.25">
      <c r="A767" s="35" t="s">
        <v>401</v>
      </c>
      <c r="B767" s="36" t="s">
        <v>404</v>
      </c>
      <c r="C767" s="35" t="s">
        <v>12</v>
      </c>
      <c r="D767" s="48">
        <v>5</v>
      </c>
      <c r="E767" s="38">
        <v>87.94</v>
      </c>
      <c r="F767" s="38">
        <v>439.7</v>
      </c>
      <c r="G767" s="39">
        <f t="shared" si="26"/>
        <v>761.56039999999996</v>
      </c>
      <c r="H767" s="39">
        <f t="shared" si="27"/>
        <v>3807.8020000000001</v>
      </c>
      <c r="I767" s="40">
        <v>8.66</v>
      </c>
      <c r="J767" s="78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1"/>
      <c r="Z767" s="22"/>
    </row>
    <row r="768" spans="1:26" customFormat="1" ht="36" hidden="1" x14ac:dyDescent="0.25">
      <c r="A768" s="35" t="s">
        <v>493</v>
      </c>
      <c r="B768" s="36" t="s">
        <v>494</v>
      </c>
      <c r="C768" s="35" t="s">
        <v>179</v>
      </c>
      <c r="D768" s="48">
        <v>60</v>
      </c>
      <c r="E768" s="38">
        <v>7.25</v>
      </c>
      <c r="F768" s="38">
        <v>435</v>
      </c>
      <c r="G768" s="39">
        <f t="shared" si="26"/>
        <v>62.785000000000004</v>
      </c>
      <c r="H768" s="39">
        <f t="shared" si="27"/>
        <v>3767.1</v>
      </c>
      <c r="I768" s="40">
        <v>8.66</v>
      </c>
      <c r="J768" s="78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1"/>
      <c r="Z768" s="22"/>
    </row>
    <row r="769" spans="1:26" customFormat="1" ht="36" hidden="1" x14ac:dyDescent="0.25">
      <c r="A769" s="35" t="s">
        <v>1319</v>
      </c>
      <c r="B769" s="36" t="s">
        <v>1321</v>
      </c>
      <c r="C769" s="35" t="s">
        <v>12</v>
      </c>
      <c r="D769" s="48">
        <v>4</v>
      </c>
      <c r="E769" s="38">
        <v>108.29</v>
      </c>
      <c r="F769" s="38">
        <v>433.16</v>
      </c>
      <c r="G769" s="39">
        <f t="shared" si="26"/>
        <v>937.79140000000007</v>
      </c>
      <c r="H769" s="39">
        <f t="shared" si="27"/>
        <v>3751.1656000000003</v>
      </c>
      <c r="I769" s="40">
        <v>8.66</v>
      </c>
      <c r="J769" s="78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1"/>
      <c r="Z769" s="22"/>
    </row>
    <row r="770" spans="1:26" customFormat="1" ht="36" hidden="1" x14ac:dyDescent="0.25">
      <c r="A770" s="35" t="s">
        <v>1085</v>
      </c>
      <c r="B770" s="36" t="s">
        <v>1093</v>
      </c>
      <c r="C770" s="35" t="s">
        <v>179</v>
      </c>
      <c r="D770" s="47">
        <v>12.5</v>
      </c>
      <c r="E770" s="38">
        <v>34.659999999999997</v>
      </c>
      <c r="F770" s="38">
        <v>433</v>
      </c>
      <c r="G770" s="39">
        <f t="shared" si="26"/>
        <v>300.15559999999999</v>
      </c>
      <c r="H770" s="39">
        <f t="shared" si="27"/>
        <v>3749.78</v>
      </c>
      <c r="I770" s="40">
        <v>8.66</v>
      </c>
      <c r="J770" s="78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1"/>
      <c r="Z770" s="22"/>
    </row>
    <row r="771" spans="1:26" customFormat="1" ht="36" hidden="1" x14ac:dyDescent="0.25">
      <c r="A771" s="35" t="s">
        <v>1345</v>
      </c>
      <c r="B771" s="36" t="s">
        <v>1348</v>
      </c>
      <c r="C771" s="35" t="s">
        <v>12</v>
      </c>
      <c r="D771" s="48">
        <v>1</v>
      </c>
      <c r="E771" s="38">
        <v>430.69</v>
      </c>
      <c r="F771" s="38">
        <v>430.69</v>
      </c>
      <c r="G771" s="39">
        <f t="shared" si="26"/>
        <v>3729.7754</v>
      </c>
      <c r="H771" s="39">
        <f t="shared" si="27"/>
        <v>3729.7754</v>
      </c>
      <c r="I771" s="40">
        <v>8.66</v>
      </c>
      <c r="J771" s="78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1"/>
      <c r="Z771" s="22"/>
    </row>
    <row r="772" spans="1:26" customFormat="1" ht="36" hidden="1" x14ac:dyDescent="0.25">
      <c r="A772" s="35" t="s">
        <v>1113</v>
      </c>
      <c r="B772" s="36" t="s">
        <v>1145</v>
      </c>
      <c r="C772" s="35" t="s">
        <v>12</v>
      </c>
      <c r="D772" s="48">
        <v>2</v>
      </c>
      <c r="E772" s="38">
        <v>213.7</v>
      </c>
      <c r="F772" s="38">
        <v>427.4</v>
      </c>
      <c r="G772" s="39">
        <f t="shared" si="26"/>
        <v>1850.6419999999998</v>
      </c>
      <c r="H772" s="39">
        <f t="shared" si="27"/>
        <v>3701.2839999999997</v>
      </c>
      <c r="I772" s="40">
        <v>8.66</v>
      </c>
      <c r="J772" s="78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1"/>
      <c r="Z772" s="22"/>
    </row>
    <row r="773" spans="1:26" customFormat="1" ht="36" hidden="1" x14ac:dyDescent="0.25">
      <c r="A773" s="35" t="s">
        <v>1299</v>
      </c>
      <c r="B773" s="36" t="s">
        <v>1301</v>
      </c>
      <c r="C773" s="35" t="s">
        <v>12</v>
      </c>
      <c r="D773" s="48">
        <v>2</v>
      </c>
      <c r="E773" s="38">
        <v>213.38</v>
      </c>
      <c r="F773" s="38">
        <v>426.76</v>
      </c>
      <c r="G773" s="39">
        <f t="shared" si="26"/>
        <v>1847.8707999999999</v>
      </c>
      <c r="H773" s="39">
        <f t="shared" si="27"/>
        <v>3695.7415999999998</v>
      </c>
      <c r="I773" s="40">
        <v>8.66</v>
      </c>
      <c r="J773" s="78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1"/>
      <c r="Z773" s="22"/>
    </row>
    <row r="774" spans="1:26" customFormat="1" ht="36" hidden="1" x14ac:dyDescent="0.25">
      <c r="A774" s="35" t="s">
        <v>755</v>
      </c>
      <c r="B774" s="36" t="s">
        <v>855</v>
      </c>
      <c r="C774" s="35" t="s">
        <v>12</v>
      </c>
      <c r="D774" s="48">
        <v>1</v>
      </c>
      <c r="E774" s="38">
        <v>425.23</v>
      </c>
      <c r="F774" s="38">
        <v>425.23</v>
      </c>
      <c r="G774" s="39">
        <f t="shared" si="26"/>
        <v>3682.4918000000002</v>
      </c>
      <c r="H774" s="39">
        <f t="shared" si="27"/>
        <v>3682.4918000000002</v>
      </c>
      <c r="I774" s="40">
        <v>8.66</v>
      </c>
      <c r="J774" s="78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1"/>
      <c r="Z774" s="22"/>
    </row>
    <row r="775" spans="1:26" customFormat="1" ht="36" hidden="1" x14ac:dyDescent="0.25">
      <c r="A775" s="35" t="s">
        <v>755</v>
      </c>
      <c r="B775" s="36" t="s">
        <v>825</v>
      </c>
      <c r="C775" s="35" t="s">
        <v>12</v>
      </c>
      <c r="D775" s="48">
        <v>3</v>
      </c>
      <c r="E775" s="38">
        <v>139.32</v>
      </c>
      <c r="F775" s="38">
        <v>417.96</v>
      </c>
      <c r="G775" s="39">
        <f t="shared" si="26"/>
        <v>1206.5111999999999</v>
      </c>
      <c r="H775" s="39">
        <f t="shared" si="27"/>
        <v>3619.5335999999998</v>
      </c>
      <c r="I775" s="40">
        <v>8.66</v>
      </c>
      <c r="J775" s="78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1"/>
      <c r="Z775" s="22"/>
    </row>
    <row r="776" spans="1:26" customFormat="1" ht="24" hidden="1" x14ac:dyDescent="0.25">
      <c r="A776" s="35" t="s">
        <v>261</v>
      </c>
      <c r="B776" s="36" t="s">
        <v>262</v>
      </c>
      <c r="C776" s="35" t="s">
        <v>174</v>
      </c>
      <c r="D776" s="48">
        <v>8</v>
      </c>
      <c r="E776" s="38">
        <v>52.22</v>
      </c>
      <c r="F776" s="38">
        <v>417.76</v>
      </c>
      <c r="G776" s="39">
        <f t="shared" si="26"/>
        <v>452.22519999999997</v>
      </c>
      <c r="H776" s="39">
        <f t="shared" si="27"/>
        <v>3617.8015999999998</v>
      </c>
      <c r="I776" s="40">
        <v>8.66</v>
      </c>
      <c r="J776" s="78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1"/>
      <c r="Z776" s="22"/>
    </row>
    <row r="777" spans="1:26" customFormat="1" ht="36" hidden="1" x14ac:dyDescent="0.25">
      <c r="A777" s="35" t="s">
        <v>1499</v>
      </c>
      <c r="B777" s="36" t="s">
        <v>1494</v>
      </c>
      <c r="C777" s="35" t="s">
        <v>179</v>
      </c>
      <c r="D777" s="48">
        <v>22</v>
      </c>
      <c r="E777" s="38">
        <v>18.86</v>
      </c>
      <c r="F777" s="38">
        <v>414.92</v>
      </c>
      <c r="G777" s="39">
        <f t="shared" ref="G777:G840" si="28">E777*I777</f>
        <v>163.32759999999999</v>
      </c>
      <c r="H777" s="39">
        <f t="shared" ref="H777:H840" si="29">F777*I777</f>
        <v>3593.2072000000003</v>
      </c>
      <c r="I777" s="40">
        <v>8.66</v>
      </c>
      <c r="J777" s="78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1"/>
      <c r="Z777" s="22"/>
    </row>
    <row r="778" spans="1:26" customFormat="1" ht="36" hidden="1" x14ac:dyDescent="0.25">
      <c r="A778" s="35" t="s">
        <v>350</v>
      </c>
      <c r="B778" s="36" t="s">
        <v>353</v>
      </c>
      <c r="C778" s="35" t="s">
        <v>12</v>
      </c>
      <c r="D778" s="48">
        <v>2</v>
      </c>
      <c r="E778" s="38">
        <v>203.37</v>
      </c>
      <c r="F778" s="38">
        <v>407</v>
      </c>
      <c r="G778" s="39">
        <f t="shared" si="28"/>
        <v>1761.1842000000001</v>
      </c>
      <c r="H778" s="39">
        <f t="shared" si="29"/>
        <v>3524.62</v>
      </c>
      <c r="I778" s="40">
        <v>8.66</v>
      </c>
      <c r="J778" s="78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1"/>
      <c r="Z778" s="22"/>
    </row>
    <row r="779" spans="1:26" customFormat="1" ht="36" hidden="1" x14ac:dyDescent="0.25">
      <c r="A779" s="35" t="s">
        <v>354</v>
      </c>
      <c r="B779" s="36" t="s">
        <v>351</v>
      </c>
      <c r="C779" s="35" t="s">
        <v>12</v>
      </c>
      <c r="D779" s="48">
        <v>2</v>
      </c>
      <c r="E779" s="38">
        <v>203.37</v>
      </c>
      <c r="F779" s="38">
        <v>406.74</v>
      </c>
      <c r="G779" s="39">
        <f t="shared" si="28"/>
        <v>1761.1842000000001</v>
      </c>
      <c r="H779" s="39">
        <f t="shared" si="29"/>
        <v>3522.3684000000003</v>
      </c>
      <c r="I779" s="40">
        <v>8.66</v>
      </c>
      <c r="J779" s="78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1"/>
      <c r="Z779" s="22"/>
    </row>
    <row r="780" spans="1:26" customFormat="1" ht="36" hidden="1" x14ac:dyDescent="0.25">
      <c r="A780" s="35" t="s">
        <v>705</v>
      </c>
      <c r="B780" s="36" t="s">
        <v>706</v>
      </c>
      <c r="C780" s="35" t="s">
        <v>226</v>
      </c>
      <c r="D780" s="48">
        <v>8</v>
      </c>
      <c r="E780" s="38">
        <v>50.35</v>
      </c>
      <c r="F780" s="38">
        <v>402.8</v>
      </c>
      <c r="G780" s="39">
        <f t="shared" si="28"/>
        <v>436.03100000000001</v>
      </c>
      <c r="H780" s="39">
        <f t="shared" si="29"/>
        <v>3488.248</v>
      </c>
      <c r="I780" s="40">
        <v>8.66</v>
      </c>
      <c r="J780" s="78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1"/>
      <c r="Z780" s="22"/>
    </row>
    <row r="781" spans="1:26" customFormat="1" ht="36" hidden="1" x14ac:dyDescent="0.25">
      <c r="A781" s="35" t="s">
        <v>730</v>
      </c>
      <c r="B781" s="36" t="s">
        <v>733</v>
      </c>
      <c r="C781" s="35" t="s">
        <v>12</v>
      </c>
      <c r="D781" s="48">
        <v>6</v>
      </c>
      <c r="E781" s="38">
        <v>66.739999999999995</v>
      </c>
      <c r="F781" s="38">
        <v>400.44</v>
      </c>
      <c r="G781" s="39">
        <f t="shared" si="28"/>
        <v>577.96839999999997</v>
      </c>
      <c r="H781" s="39">
        <f t="shared" si="29"/>
        <v>3467.8103999999998</v>
      </c>
      <c r="I781" s="40">
        <v>8.66</v>
      </c>
      <c r="J781" s="78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1"/>
      <c r="Z781" s="22"/>
    </row>
    <row r="782" spans="1:26" customFormat="1" ht="15" hidden="1" x14ac:dyDescent="0.25">
      <c r="A782" s="35" t="s">
        <v>288</v>
      </c>
      <c r="B782" s="36" t="s">
        <v>289</v>
      </c>
      <c r="C782" s="35" t="s">
        <v>85</v>
      </c>
      <c r="D782" s="37">
        <v>7.8E-2</v>
      </c>
      <c r="E782" s="43">
        <v>5123.75</v>
      </c>
      <c r="F782" s="38">
        <v>399.65</v>
      </c>
      <c r="G782" s="39">
        <f t="shared" si="28"/>
        <v>44371.675000000003</v>
      </c>
      <c r="H782" s="39">
        <f t="shared" si="29"/>
        <v>3460.9690000000001</v>
      </c>
      <c r="I782" s="40">
        <v>8.66</v>
      </c>
      <c r="J782" s="78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1"/>
      <c r="Z782" s="22"/>
    </row>
    <row r="783" spans="1:26" customFormat="1" ht="36" hidden="1" x14ac:dyDescent="0.25">
      <c r="A783" s="35" t="s">
        <v>1399</v>
      </c>
      <c r="B783" s="36" t="s">
        <v>1402</v>
      </c>
      <c r="C783" s="35" t="s">
        <v>12</v>
      </c>
      <c r="D783" s="48">
        <v>5</v>
      </c>
      <c r="E783" s="38">
        <v>79.8</v>
      </c>
      <c r="F783" s="38">
        <v>399</v>
      </c>
      <c r="G783" s="39">
        <f t="shared" si="28"/>
        <v>691.06799999999998</v>
      </c>
      <c r="H783" s="39">
        <f t="shared" si="29"/>
        <v>3455.34</v>
      </c>
      <c r="I783" s="40">
        <v>8.66</v>
      </c>
      <c r="J783" s="78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1"/>
      <c r="Z783" s="22"/>
    </row>
    <row r="784" spans="1:26" customFormat="1" ht="36" hidden="1" x14ac:dyDescent="0.25">
      <c r="A784" s="35" t="s">
        <v>1639</v>
      </c>
      <c r="B784" s="36" t="s">
        <v>1640</v>
      </c>
      <c r="C784" s="35" t="s">
        <v>12</v>
      </c>
      <c r="D784" s="48">
        <v>24</v>
      </c>
      <c r="E784" s="38">
        <v>16.510000000000002</v>
      </c>
      <c r="F784" s="38">
        <v>396.24</v>
      </c>
      <c r="G784" s="39">
        <f t="shared" si="28"/>
        <v>142.97660000000002</v>
      </c>
      <c r="H784" s="39">
        <f t="shared" si="29"/>
        <v>3431.4384</v>
      </c>
      <c r="I784" s="40">
        <v>8.66</v>
      </c>
      <c r="J784" s="78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1"/>
      <c r="Z784" s="22"/>
    </row>
    <row r="785" spans="1:26" customFormat="1" ht="36" hidden="1" x14ac:dyDescent="0.25">
      <c r="A785" s="35" t="s">
        <v>476</v>
      </c>
      <c r="B785" s="36" t="s">
        <v>480</v>
      </c>
      <c r="C785" s="35" t="s">
        <v>179</v>
      </c>
      <c r="D785" s="48">
        <v>6</v>
      </c>
      <c r="E785" s="38">
        <v>65.8</v>
      </c>
      <c r="F785" s="38">
        <v>394</v>
      </c>
      <c r="G785" s="39">
        <f t="shared" si="28"/>
        <v>569.82799999999997</v>
      </c>
      <c r="H785" s="39">
        <f t="shared" si="29"/>
        <v>3412.04</v>
      </c>
      <c r="I785" s="40">
        <v>8.66</v>
      </c>
      <c r="J785" s="78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1"/>
      <c r="Z785" s="22"/>
    </row>
    <row r="786" spans="1:26" customFormat="1" ht="36" hidden="1" x14ac:dyDescent="0.25">
      <c r="A786" s="35" t="s">
        <v>695</v>
      </c>
      <c r="B786" s="36" t="s">
        <v>697</v>
      </c>
      <c r="C786" s="35" t="s">
        <v>12</v>
      </c>
      <c r="D786" s="48">
        <v>4</v>
      </c>
      <c r="E786" s="38">
        <v>95.88</v>
      </c>
      <c r="F786" s="38">
        <v>384</v>
      </c>
      <c r="G786" s="39">
        <f t="shared" si="28"/>
        <v>830.32079999999996</v>
      </c>
      <c r="H786" s="39">
        <f t="shared" si="29"/>
        <v>3325.44</v>
      </c>
      <c r="I786" s="40">
        <v>8.66</v>
      </c>
      <c r="J786" s="78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1"/>
      <c r="Z786" s="22"/>
    </row>
    <row r="787" spans="1:26" customFormat="1" ht="36" hidden="1" x14ac:dyDescent="0.25">
      <c r="A787" s="35" t="s">
        <v>1442</v>
      </c>
      <c r="B787" s="36" t="s">
        <v>1435</v>
      </c>
      <c r="C787" s="35" t="s">
        <v>179</v>
      </c>
      <c r="D787" s="47">
        <v>71.400000000000006</v>
      </c>
      <c r="E787" s="38">
        <v>5.37</v>
      </c>
      <c r="F787" s="38">
        <v>383.42</v>
      </c>
      <c r="G787" s="39">
        <f t="shared" si="28"/>
        <v>46.504200000000004</v>
      </c>
      <c r="H787" s="39">
        <f t="shared" si="29"/>
        <v>3320.4172000000003</v>
      </c>
      <c r="I787" s="40">
        <v>8.66</v>
      </c>
      <c r="J787" s="78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1"/>
      <c r="Z787" s="22"/>
    </row>
    <row r="788" spans="1:26" customFormat="1" ht="36" hidden="1" x14ac:dyDescent="0.25">
      <c r="A788" s="35" t="s">
        <v>1164</v>
      </c>
      <c r="B788" s="36" t="s">
        <v>1188</v>
      </c>
      <c r="C788" s="35" t="s">
        <v>12</v>
      </c>
      <c r="D788" s="48">
        <v>1</v>
      </c>
      <c r="E788" s="38">
        <v>382.25</v>
      </c>
      <c r="F788" s="38">
        <v>382</v>
      </c>
      <c r="G788" s="39">
        <f t="shared" si="28"/>
        <v>3310.2849999999999</v>
      </c>
      <c r="H788" s="39">
        <f t="shared" si="29"/>
        <v>3308.12</v>
      </c>
      <c r="I788" s="40">
        <v>8.66</v>
      </c>
      <c r="J788" s="78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1"/>
      <c r="Z788" s="22"/>
    </row>
    <row r="789" spans="1:26" customFormat="1" ht="36" hidden="1" x14ac:dyDescent="0.25">
      <c r="A789" s="35" t="s">
        <v>1497</v>
      </c>
      <c r="B789" s="36" t="s">
        <v>1498</v>
      </c>
      <c r="C789" s="35" t="s">
        <v>179</v>
      </c>
      <c r="D789" s="48">
        <v>6</v>
      </c>
      <c r="E789" s="38">
        <v>63.5</v>
      </c>
      <c r="F789" s="38">
        <v>381</v>
      </c>
      <c r="G789" s="39">
        <f t="shared" si="28"/>
        <v>549.91</v>
      </c>
      <c r="H789" s="39">
        <f t="shared" si="29"/>
        <v>3299.46</v>
      </c>
      <c r="I789" s="40">
        <v>8.66</v>
      </c>
      <c r="J789" s="78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1"/>
      <c r="Z789" s="22"/>
    </row>
    <row r="790" spans="1:26" customFormat="1" ht="36" hidden="1" x14ac:dyDescent="0.25">
      <c r="A790" s="35" t="s">
        <v>1085</v>
      </c>
      <c r="B790" s="36" t="s">
        <v>1037</v>
      </c>
      <c r="C790" s="35" t="s">
        <v>179</v>
      </c>
      <c r="D790" s="47">
        <v>8.5</v>
      </c>
      <c r="E790" s="38">
        <v>44.07</v>
      </c>
      <c r="F790" s="38">
        <v>375</v>
      </c>
      <c r="G790" s="39">
        <f t="shared" si="28"/>
        <v>381.64620000000002</v>
      </c>
      <c r="H790" s="39">
        <f t="shared" si="29"/>
        <v>3247.5</v>
      </c>
      <c r="I790" s="40">
        <v>8.66</v>
      </c>
      <c r="J790" s="78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1"/>
      <c r="Z790" s="22"/>
    </row>
    <row r="791" spans="1:26" customFormat="1" ht="36" hidden="1" x14ac:dyDescent="0.25">
      <c r="A791" s="35" t="s">
        <v>605</v>
      </c>
      <c r="B791" s="36" t="s">
        <v>615</v>
      </c>
      <c r="C791" s="35" t="s">
        <v>12</v>
      </c>
      <c r="D791" s="48">
        <v>2</v>
      </c>
      <c r="E791" s="38">
        <v>186.56</v>
      </c>
      <c r="F791" s="38">
        <v>373.12</v>
      </c>
      <c r="G791" s="39">
        <f t="shared" si="28"/>
        <v>1615.6096</v>
      </c>
      <c r="H791" s="39">
        <f t="shared" si="29"/>
        <v>3231.2192</v>
      </c>
      <c r="I791" s="40">
        <v>8.66</v>
      </c>
      <c r="J791" s="78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1"/>
      <c r="Z791" s="22"/>
    </row>
    <row r="792" spans="1:26" customFormat="1" ht="36" hidden="1" x14ac:dyDescent="0.25">
      <c r="A792" s="35" t="s">
        <v>1394</v>
      </c>
      <c r="B792" s="36" t="s">
        <v>1398</v>
      </c>
      <c r="C792" s="35" t="s">
        <v>12</v>
      </c>
      <c r="D792" s="48">
        <v>5</v>
      </c>
      <c r="E792" s="38">
        <v>74.5</v>
      </c>
      <c r="F792" s="38">
        <v>373</v>
      </c>
      <c r="G792" s="39">
        <f t="shared" si="28"/>
        <v>645.16999999999996</v>
      </c>
      <c r="H792" s="39">
        <f t="shared" si="29"/>
        <v>3230.18</v>
      </c>
      <c r="I792" s="40">
        <v>8.66</v>
      </c>
      <c r="J792" s="78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1"/>
      <c r="Z792" s="22"/>
    </row>
    <row r="793" spans="1:26" customFormat="1" ht="36" hidden="1" x14ac:dyDescent="0.25">
      <c r="A793" s="35" t="s">
        <v>407</v>
      </c>
      <c r="B793" s="36" t="s">
        <v>425</v>
      </c>
      <c r="C793" s="35" t="s">
        <v>179</v>
      </c>
      <c r="D793" s="48">
        <v>9</v>
      </c>
      <c r="E793" s="38">
        <v>41.34</v>
      </c>
      <c r="F793" s="38">
        <v>372</v>
      </c>
      <c r="G793" s="39">
        <f t="shared" si="28"/>
        <v>358.00440000000003</v>
      </c>
      <c r="H793" s="39">
        <f t="shared" si="29"/>
        <v>3221.52</v>
      </c>
      <c r="I793" s="40">
        <v>8.66</v>
      </c>
      <c r="J793" s="78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1"/>
      <c r="Z793" s="22"/>
    </row>
    <row r="794" spans="1:26" customFormat="1" ht="36" hidden="1" x14ac:dyDescent="0.25">
      <c r="A794" s="35" t="s">
        <v>1312</v>
      </c>
      <c r="B794" s="36" t="s">
        <v>1313</v>
      </c>
      <c r="C794" s="35" t="s">
        <v>12</v>
      </c>
      <c r="D794" s="48">
        <v>5</v>
      </c>
      <c r="E794" s="38">
        <v>74.2</v>
      </c>
      <c r="F794" s="38">
        <v>371</v>
      </c>
      <c r="G794" s="39">
        <f t="shared" si="28"/>
        <v>642.572</v>
      </c>
      <c r="H794" s="39">
        <f t="shared" si="29"/>
        <v>3212.86</v>
      </c>
      <c r="I794" s="40">
        <v>8.66</v>
      </c>
      <c r="J794" s="78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1"/>
      <c r="Z794" s="22"/>
    </row>
    <row r="795" spans="1:26" customFormat="1" ht="36" hidden="1" x14ac:dyDescent="0.25">
      <c r="A795" s="35" t="s">
        <v>755</v>
      </c>
      <c r="B795" s="36" t="s">
        <v>854</v>
      </c>
      <c r="C795" s="35" t="s">
        <v>12</v>
      </c>
      <c r="D795" s="48">
        <v>1</v>
      </c>
      <c r="E795" s="38">
        <v>370.92</v>
      </c>
      <c r="F795" s="38">
        <v>370.92</v>
      </c>
      <c r="G795" s="39">
        <f t="shared" si="28"/>
        <v>3212.1672000000003</v>
      </c>
      <c r="H795" s="39">
        <f t="shared" si="29"/>
        <v>3212.1672000000003</v>
      </c>
      <c r="I795" s="40">
        <v>8.66</v>
      </c>
      <c r="J795" s="78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1"/>
      <c r="Z795" s="22"/>
    </row>
    <row r="796" spans="1:26" customFormat="1" ht="36" hidden="1" x14ac:dyDescent="0.25">
      <c r="A796" s="35" t="s">
        <v>755</v>
      </c>
      <c r="B796" s="36" t="s">
        <v>976</v>
      </c>
      <c r="C796" s="35" t="s">
        <v>179</v>
      </c>
      <c r="D796" s="48">
        <v>7</v>
      </c>
      <c r="E796" s="38">
        <v>52.57</v>
      </c>
      <c r="F796" s="38">
        <v>368</v>
      </c>
      <c r="G796" s="39">
        <f t="shared" si="28"/>
        <v>455.25620000000004</v>
      </c>
      <c r="H796" s="39">
        <f t="shared" si="29"/>
        <v>3186.88</v>
      </c>
      <c r="I796" s="40">
        <v>8.66</v>
      </c>
      <c r="J796" s="78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1"/>
      <c r="Z796" s="22"/>
    </row>
    <row r="797" spans="1:26" customFormat="1" ht="36" hidden="1" x14ac:dyDescent="0.25">
      <c r="A797" s="35" t="s">
        <v>1062</v>
      </c>
      <c r="B797" s="36" t="s">
        <v>1078</v>
      </c>
      <c r="C797" s="35" t="s">
        <v>179</v>
      </c>
      <c r="D797" s="48">
        <v>7</v>
      </c>
      <c r="E797" s="38">
        <v>52.57</v>
      </c>
      <c r="F797" s="38">
        <v>367.99</v>
      </c>
      <c r="G797" s="39">
        <f t="shared" si="28"/>
        <v>455.25620000000004</v>
      </c>
      <c r="H797" s="39">
        <f t="shared" si="29"/>
        <v>3186.7934</v>
      </c>
      <c r="I797" s="40">
        <v>8.66</v>
      </c>
      <c r="J797" s="78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1"/>
      <c r="Z797" s="22"/>
    </row>
    <row r="798" spans="1:26" customFormat="1" ht="15" hidden="1" x14ac:dyDescent="0.25">
      <c r="A798" s="35" t="s">
        <v>44</v>
      </c>
      <c r="B798" s="36" t="s">
        <v>46</v>
      </c>
      <c r="C798" s="35" t="s">
        <v>22</v>
      </c>
      <c r="D798" s="46">
        <v>3.3919999999999999E-2</v>
      </c>
      <c r="E798" s="43">
        <v>10700</v>
      </c>
      <c r="F798" s="38">
        <v>362.94</v>
      </c>
      <c r="G798" s="39">
        <f t="shared" si="28"/>
        <v>92662</v>
      </c>
      <c r="H798" s="39">
        <f t="shared" si="29"/>
        <v>3143.0603999999998</v>
      </c>
      <c r="I798" s="40">
        <v>8.66</v>
      </c>
      <c r="J798" s="78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1"/>
      <c r="Z798" s="22"/>
    </row>
    <row r="799" spans="1:26" customFormat="1" ht="36" hidden="1" x14ac:dyDescent="0.25">
      <c r="A799" s="35" t="s">
        <v>674</v>
      </c>
      <c r="B799" s="36" t="s">
        <v>675</v>
      </c>
      <c r="C799" s="35" t="s">
        <v>12</v>
      </c>
      <c r="D799" s="48">
        <v>1</v>
      </c>
      <c r="E799" s="38">
        <v>362.18</v>
      </c>
      <c r="F799" s="38">
        <v>362</v>
      </c>
      <c r="G799" s="39">
        <f t="shared" si="28"/>
        <v>3136.4788000000003</v>
      </c>
      <c r="H799" s="39">
        <f t="shared" si="29"/>
        <v>3134.92</v>
      </c>
      <c r="I799" s="40">
        <v>8.66</v>
      </c>
      <c r="J799" s="78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1"/>
      <c r="Z799" s="22"/>
    </row>
    <row r="800" spans="1:26" customFormat="1" ht="36" hidden="1" x14ac:dyDescent="0.25">
      <c r="A800" s="35" t="s">
        <v>674</v>
      </c>
      <c r="B800" s="36" t="s">
        <v>681</v>
      </c>
      <c r="C800" s="35" t="s">
        <v>12</v>
      </c>
      <c r="D800" s="48">
        <v>1</v>
      </c>
      <c r="E800" s="38">
        <v>362.18</v>
      </c>
      <c r="F800" s="38">
        <v>362</v>
      </c>
      <c r="G800" s="39">
        <f t="shared" si="28"/>
        <v>3136.4788000000003</v>
      </c>
      <c r="H800" s="39">
        <f t="shared" si="29"/>
        <v>3134.92</v>
      </c>
      <c r="I800" s="40">
        <v>8.66</v>
      </c>
      <c r="J800" s="78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1"/>
      <c r="Z800" s="22"/>
    </row>
    <row r="801" spans="1:26" customFormat="1" ht="36" hidden="1" x14ac:dyDescent="0.25">
      <c r="A801" s="35" t="s">
        <v>1164</v>
      </c>
      <c r="B801" s="36" t="s">
        <v>1193</v>
      </c>
      <c r="C801" s="35" t="s">
        <v>12</v>
      </c>
      <c r="D801" s="48">
        <v>1</v>
      </c>
      <c r="E801" s="38">
        <v>361.61</v>
      </c>
      <c r="F801" s="38">
        <v>362</v>
      </c>
      <c r="G801" s="39">
        <f t="shared" si="28"/>
        <v>3131.5426000000002</v>
      </c>
      <c r="H801" s="39">
        <f t="shared" si="29"/>
        <v>3134.92</v>
      </c>
      <c r="I801" s="40">
        <v>8.66</v>
      </c>
      <c r="J801" s="78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1"/>
      <c r="Z801" s="22"/>
    </row>
    <row r="802" spans="1:26" customFormat="1" ht="36" hidden="1" x14ac:dyDescent="0.25">
      <c r="A802" s="35" t="s">
        <v>1333</v>
      </c>
      <c r="B802" s="36" t="s">
        <v>1334</v>
      </c>
      <c r="C802" s="35" t="s">
        <v>12</v>
      </c>
      <c r="D802" s="48">
        <v>2</v>
      </c>
      <c r="E802" s="38">
        <v>178.43</v>
      </c>
      <c r="F802" s="38">
        <v>356.86</v>
      </c>
      <c r="G802" s="39">
        <f t="shared" si="28"/>
        <v>1545.2038</v>
      </c>
      <c r="H802" s="39">
        <f t="shared" si="29"/>
        <v>3090.4076</v>
      </c>
      <c r="I802" s="40">
        <v>8.66</v>
      </c>
      <c r="J802" s="78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1"/>
      <c r="Z802" s="22"/>
    </row>
    <row r="803" spans="1:26" customFormat="1" ht="36" hidden="1" x14ac:dyDescent="0.25">
      <c r="A803" s="35" t="s">
        <v>1345</v>
      </c>
      <c r="B803" s="36" t="s">
        <v>1350</v>
      </c>
      <c r="C803" s="35" t="s">
        <v>12</v>
      </c>
      <c r="D803" s="48">
        <v>1</v>
      </c>
      <c r="E803" s="38">
        <v>355.61</v>
      </c>
      <c r="F803" s="38">
        <v>356</v>
      </c>
      <c r="G803" s="39">
        <f t="shared" si="28"/>
        <v>3079.5826000000002</v>
      </c>
      <c r="H803" s="39">
        <f t="shared" si="29"/>
        <v>3082.96</v>
      </c>
      <c r="I803" s="40">
        <v>8.66</v>
      </c>
      <c r="J803" s="78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1"/>
      <c r="Z803" s="22"/>
    </row>
    <row r="804" spans="1:26" customFormat="1" ht="36" hidden="1" x14ac:dyDescent="0.25">
      <c r="A804" s="35" t="s">
        <v>1345</v>
      </c>
      <c r="B804" s="36" t="s">
        <v>1347</v>
      </c>
      <c r="C804" s="35" t="s">
        <v>12</v>
      </c>
      <c r="D804" s="48">
        <v>1</v>
      </c>
      <c r="E804" s="38">
        <v>355.61</v>
      </c>
      <c r="F804" s="38">
        <v>355.61</v>
      </c>
      <c r="G804" s="39">
        <f t="shared" si="28"/>
        <v>3079.5826000000002</v>
      </c>
      <c r="H804" s="39">
        <f t="shared" si="29"/>
        <v>3079.5826000000002</v>
      </c>
      <c r="I804" s="40">
        <v>8.66</v>
      </c>
      <c r="J804" s="78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1"/>
      <c r="Z804" s="22"/>
    </row>
    <row r="805" spans="1:26" customFormat="1" ht="36" hidden="1" x14ac:dyDescent="0.25">
      <c r="A805" s="35" t="s">
        <v>1462</v>
      </c>
      <c r="B805" s="36" t="s">
        <v>1465</v>
      </c>
      <c r="C805" s="35" t="s">
        <v>12</v>
      </c>
      <c r="D805" s="48">
        <v>825</v>
      </c>
      <c r="E805" s="38">
        <v>0.43</v>
      </c>
      <c r="F805" s="38">
        <v>354.75</v>
      </c>
      <c r="G805" s="39">
        <f t="shared" si="28"/>
        <v>3.7238000000000002</v>
      </c>
      <c r="H805" s="39">
        <f t="shared" si="29"/>
        <v>3072.1350000000002</v>
      </c>
      <c r="I805" s="40">
        <v>8.66</v>
      </c>
      <c r="J805" s="78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1"/>
      <c r="Z805" s="22"/>
    </row>
    <row r="806" spans="1:26" customFormat="1" ht="36" hidden="1" x14ac:dyDescent="0.25">
      <c r="A806" s="35" t="s">
        <v>1149</v>
      </c>
      <c r="B806" s="36" t="s">
        <v>1155</v>
      </c>
      <c r="C806" s="35" t="s">
        <v>12</v>
      </c>
      <c r="D806" s="48">
        <v>2</v>
      </c>
      <c r="E806" s="38">
        <v>176.67</v>
      </c>
      <c r="F806" s="38">
        <v>353.34</v>
      </c>
      <c r="G806" s="39">
        <f t="shared" si="28"/>
        <v>1529.9621999999999</v>
      </c>
      <c r="H806" s="39">
        <f t="shared" si="29"/>
        <v>3059.9243999999999</v>
      </c>
      <c r="I806" s="40">
        <v>8.66</v>
      </c>
      <c r="J806" s="78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1"/>
      <c r="Z806" s="22"/>
    </row>
    <row r="807" spans="1:26" customFormat="1" ht="36" hidden="1" x14ac:dyDescent="0.25">
      <c r="A807" s="35" t="s">
        <v>401</v>
      </c>
      <c r="B807" s="36" t="s">
        <v>403</v>
      </c>
      <c r="C807" s="35" t="s">
        <v>12</v>
      </c>
      <c r="D807" s="48">
        <v>4</v>
      </c>
      <c r="E807" s="38">
        <v>87.94</v>
      </c>
      <c r="F807" s="38">
        <v>351.76</v>
      </c>
      <c r="G807" s="39">
        <f t="shared" si="28"/>
        <v>761.56039999999996</v>
      </c>
      <c r="H807" s="39">
        <f t="shared" si="29"/>
        <v>3046.2415999999998</v>
      </c>
      <c r="I807" s="40">
        <v>8.66</v>
      </c>
      <c r="J807" s="78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1"/>
      <c r="Z807" s="22"/>
    </row>
    <row r="808" spans="1:26" customFormat="1" ht="15" hidden="1" x14ac:dyDescent="0.25">
      <c r="A808" s="35" t="s">
        <v>83</v>
      </c>
      <c r="B808" s="36" t="s">
        <v>84</v>
      </c>
      <c r="C808" s="35" t="s">
        <v>85</v>
      </c>
      <c r="D808" s="37">
        <v>1.2749999999999999</v>
      </c>
      <c r="E808" s="38">
        <v>273</v>
      </c>
      <c r="F808" s="38">
        <v>348.07</v>
      </c>
      <c r="G808" s="39">
        <f t="shared" si="28"/>
        <v>2364.1799999999998</v>
      </c>
      <c r="H808" s="39">
        <f t="shared" si="29"/>
        <v>3014.2862</v>
      </c>
      <c r="I808" s="40">
        <v>8.66</v>
      </c>
      <c r="J808" s="78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1"/>
      <c r="Z808" s="22"/>
    </row>
    <row r="809" spans="1:26" customFormat="1" ht="15" hidden="1" x14ac:dyDescent="0.25">
      <c r="A809" s="35" t="s">
        <v>165</v>
      </c>
      <c r="B809" s="36" t="s">
        <v>166</v>
      </c>
      <c r="C809" s="35" t="s">
        <v>22</v>
      </c>
      <c r="D809" s="45">
        <v>1.6299999999999999E-2</v>
      </c>
      <c r="E809" s="43">
        <v>20990.76</v>
      </c>
      <c r="F809" s="38">
        <v>342.15</v>
      </c>
      <c r="G809" s="39">
        <f t="shared" si="28"/>
        <v>181779.9816</v>
      </c>
      <c r="H809" s="39">
        <f t="shared" si="29"/>
        <v>2963.0189999999998</v>
      </c>
      <c r="I809" s="40">
        <v>8.66</v>
      </c>
      <c r="J809" s="78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1"/>
      <c r="Z809" s="22"/>
    </row>
    <row r="810" spans="1:26" customFormat="1" ht="15" hidden="1" x14ac:dyDescent="0.25">
      <c r="A810" s="35" t="s">
        <v>244</v>
      </c>
      <c r="B810" s="36" t="s">
        <v>245</v>
      </c>
      <c r="C810" s="35" t="s">
        <v>37</v>
      </c>
      <c r="D810" s="46">
        <v>0.70887</v>
      </c>
      <c r="E810" s="38">
        <v>481.9</v>
      </c>
      <c r="F810" s="38">
        <v>341.52</v>
      </c>
      <c r="G810" s="39">
        <f t="shared" si="28"/>
        <v>4173.2539999999999</v>
      </c>
      <c r="H810" s="39">
        <f t="shared" si="29"/>
        <v>2957.5632000000001</v>
      </c>
      <c r="I810" s="40">
        <v>8.66</v>
      </c>
      <c r="J810" s="78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1"/>
      <c r="Z810" s="22"/>
    </row>
    <row r="811" spans="1:26" customFormat="1" ht="36" hidden="1" x14ac:dyDescent="0.25">
      <c r="A811" s="35" t="s">
        <v>755</v>
      </c>
      <c r="B811" s="36" t="s">
        <v>828</v>
      </c>
      <c r="C811" s="35" t="s">
        <v>12</v>
      </c>
      <c r="D811" s="48">
        <v>3</v>
      </c>
      <c r="E811" s="38">
        <v>112.98</v>
      </c>
      <c r="F811" s="38">
        <v>338.94</v>
      </c>
      <c r="G811" s="39">
        <f t="shared" si="28"/>
        <v>978.40680000000009</v>
      </c>
      <c r="H811" s="39">
        <f t="shared" si="29"/>
        <v>2935.2204000000002</v>
      </c>
      <c r="I811" s="40">
        <v>8.66</v>
      </c>
      <c r="J811" s="78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1"/>
      <c r="Z811" s="22"/>
    </row>
    <row r="812" spans="1:26" customFormat="1" ht="36" hidden="1" x14ac:dyDescent="0.25">
      <c r="A812" s="35" t="s">
        <v>755</v>
      </c>
      <c r="B812" s="36" t="s">
        <v>851</v>
      </c>
      <c r="C812" s="35" t="s">
        <v>12</v>
      </c>
      <c r="D812" s="48">
        <v>1</v>
      </c>
      <c r="E812" s="38">
        <v>325.04000000000002</v>
      </c>
      <c r="F812" s="38">
        <v>325.04000000000002</v>
      </c>
      <c r="G812" s="39">
        <f t="shared" si="28"/>
        <v>2814.8464000000004</v>
      </c>
      <c r="H812" s="39">
        <f t="shared" si="29"/>
        <v>2814.8464000000004</v>
      </c>
      <c r="I812" s="40">
        <v>8.66</v>
      </c>
      <c r="J812" s="78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1"/>
      <c r="Z812" s="22"/>
    </row>
    <row r="813" spans="1:26" customFormat="1" ht="36" hidden="1" x14ac:dyDescent="0.25">
      <c r="A813" s="35" t="s">
        <v>1164</v>
      </c>
      <c r="B813" s="36" t="s">
        <v>1211</v>
      </c>
      <c r="C813" s="35" t="s">
        <v>12</v>
      </c>
      <c r="D813" s="48">
        <v>1</v>
      </c>
      <c r="E813" s="38">
        <v>323.73</v>
      </c>
      <c r="F813" s="38">
        <v>324</v>
      </c>
      <c r="G813" s="39">
        <f t="shared" si="28"/>
        <v>2803.5018</v>
      </c>
      <c r="H813" s="39">
        <f t="shared" si="29"/>
        <v>2805.84</v>
      </c>
      <c r="I813" s="40">
        <v>8.66</v>
      </c>
      <c r="J813" s="78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1"/>
      <c r="Z813" s="22"/>
    </row>
    <row r="814" spans="1:26" customFormat="1" ht="36" hidden="1" x14ac:dyDescent="0.25">
      <c r="A814" s="35" t="s">
        <v>728</v>
      </c>
      <c r="B814" s="36" t="s">
        <v>729</v>
      </c>
      <c r="C814" s="35" t="s">
        <v>179</v>
      </c>
      <c r="D814" s="48">
        <v>5</v>
      </c>
      <c r="E814" s="38">
        <v>64.78</v>
      </c>
      <c r="F814" s="38">
        <v>323.89999999999998</v>
      </c>
      <c r="G814" s="39">
        <f t="shared" si="28"/>
        <v>560.99480000000005</v>
      </c>
      <c r="H814" s="39">
        <f t="shared" si="29"/>
        <v>2804.9739999999997</v>
      </c>
      <c r="I814" s="40">
        <v>8.66</v>
      </c>
      <c r="J814" s="78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1"/>
      <c r="Z814" s="22"/>
    </row>
    <row r="815" spans="1:26" customFormat="1" ht="36" hidden="1" x14ac:dyDescent="0.25">
      <c r="A815" s="35" t="s">
        <v>1462</v>
      </c>
      <c r="B815" s="36" t="s">
        <v>1464</v>
      </c>
      <c r="C815" s="35" t="s">
        <v>12</v>
      </c>
      <c r="D815" s="48">
        <v>750</v>
      </c>
      <c r="E815" s="38">
        <v>0.43</v>
      </c>
      <c r="F815" s="38">
        <v>322.5</v>
      </c>
      <c r="G815" s="39">
        <f t="shared" si="28"/>
        <v>3.7238000000000002</v>
      </c>
      <c r="H815" s="39">
        <f t="shared" si="29"/>
        <v>2792.85</v>
      </c>
      <c r="I815" s="40">
        <v>8.66</v>
      </c>
      <c r="J815" s="78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1"/>
      <c r="Z815" s="22"/>
    </row>
    <row r="816" spans="1:26" customFormat="1" ht="36" hidden="1" x14ac:dyDescent="0.25">
      <c r="A816" s="35" t="s">
        <v>560</v>
      </c>
      <c r="B816" s="36" t="s">
        <v>569</v>
      </c>
      <c r="C816" s="35" t="s">
        <v>12</v>
      </c>
      <c r="D816" s="48">
        <v>3</v>
      </c>
      <c r="E816" s="38">
        <v>106.77</v>
      </c>
      <c r="F816" s="38">
        <v>321</v>
      </c>
      <c r="G816" s="39">
        <f t="shared" si="28"/>
        <v>924.62819999999999</v>
      </c>
      <c r="H816" s="39">
        <f t="shared" si="29"/>
        <v>2779.86</v>
      </c>
      <c r="I816" s="40">
        <v>8.66</v>
      </c>
      <c r="J816" s="78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1"/>
      <c r="Z816" s="22"/>
    </row>
    <row r="817" spans="1:26" customFormat="1" ht="36" hidden="1" x14ac:dyDescent="0.25">
      <c r="A817" s="35" t="s">
        <v>1113</v>
      </c>
      <c r="B817" s="36" t="s">
        <v>1140</v>
      </c>
      <c r="C817" s="35" t="s">
        <v>12</v>
      </c>
      <c r="D817" s="48">
        <v>2</v>
      </c>
      <c r="E817" s="38">
        <v>160.43</v>
      </c>
      <c r="F817" s="38">
        <v>320.86</v>
      </c>
      <c r="G817" s="39">
        <f t="shared" si="28"/>
        <v>1389.3238000000001</v>
      </c>
      <c r="H817" s="39">
        <f t="shared" si="29"/>
        <v>2778.6476000000002</v>
      </c>
      <c r="I817" s="40">
        <v>8.66</v>
      </c>
      <c r="J817" s="78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1"/>
      <c r="Z817" s="22"/>
    </row>
    <row r="818" spans="1:26" customFormat="1" ht="36" hidden="1" x14ac:dyDescent="0.25">
      <c r="A818" s="35" t="s">
        <v>693</v>
      </c>
      <c r="B818" s="36" t="s">
        <v>694</v>
      </c>
      <c r="C818" s="35" t="s">
        <v>12</v>
      </c>
      <c r="D818" s="48">
        <v>14</v>
      </c>
      <c r="E818" s="38">
        <v>22.58</v>
      </c>
      <c r="F818" s="38">
        <v>316.12</v>
      </c>
      <c r="G818" s="39">
        <f t="shared" si="28"/>
        <v>195.5428</v>
      </c>
      <c r="H818" s="39">
        <f t="shared" si="29"/>
        <v>2737.5992000000001</v>
      </c>
      <c r="I818" s="40">
        <v>8.66</v>
      </c>
      <c r="J818" s="78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1"/>
      <c r="Z818" s="22"/>
    </row>
    <row r="819" spans="1:26" customFormat="1" ht="36" hidden="1" x14ac:dyDescent="0.25">
      <c r="A819" s="35" t="s">
        <v>1035</v>
      </c>
      <c r="B819" s="36" t="s">
        <v>1042</v>
      </c>
      <c r="C819" s="35" t="s">
        <v>179</v>
      </c>
      <c r="D819" s="48">
        <v>3</v>
      </c>
      <c r="E819" s="38">
        <v>105.1</v>
      </c>
      <c r="F819" s="38">
        <v>315.3</v>
      </c>
      <c r="G819" s="39">
        <f t="shared" si="28"/>
        <v>910.16599999999994</v>
      </c>
      <c r="H819" s="39">
        <f t="shared" si="29"/>
        <v>2730.498</v>
      </c>
      <c r="I819" s="40">
        <v>8.66</v>
      </c>
      <c r="J819" s="78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1"/>
      <c r="Z819" s="22"/>
    </row>
    <row r="820" spans="1:26" customFormat="1" ht="36" hidden="1" x14ac:dyDescent="0.25">
      <c r="A820" s="35" t="s">
        <v>1500</v>
      </c>
      <c r="B820" s="36" t="s">
        <v>1505</v>
      </c>
      <c r="C820" s="35" t="s">
        <v>179</v>
      </c>
      <c r="D820" s="48">
        <v>3</v>
      </c>
      <c r="E820" s="38">
        <v>105.02</v>
      </c>
      <c r="F820" s="38">
        <v>315</v>
      </c>
      <c r="G820" s="39">
        <f t="shared" si="28"/>
        <v>909.47320000000002</v>
      </c>
      <c r="H820" s="39">
        <f t="shared" si="29"/>
        <v>2727.9</v>
      </c>
      <c r="I820" s="40">
        <v>8.66</v>
      </c>
      <c r="J820" s="78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1"/>
      <c r="Z820" s="22"/>
    </row>
    <row r="821" spans="1:26" customFormat="1" ht="15" hidden="1" x14ac:dyDescent="0.25">
      <c r="A821" s="35" t="s">
        <v>150</v>
      </c>
      <c r="B821" s="36" t="s">
        <v>151</v>
      </c>
      <c r="C821" s="35" t="s">
        <v>152</v>
      </c>
      <c r="D821" s="37">
        <v>2.903</v>
      </c>
      <c r="E821" s="38">
        <v>106.92</v>
      </c>
      <c r="F821" s="38">
        <v>310.38</v>
      </c>
      <c r="G821" s="39">
        <f t="shared" si="28"/>
        <v>925.92720000000008</v>
      </c>
      <c r="H821" s="39">
        <f t="shared" si="29"/>
        <v>2687.8908000000001</v>
      </c>
      <c r="I821" s="40">
        <v>8.66</v>
      </c>
      <c r="J821" s="78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1"/>
      <c r="Z821" s="22"/>
    </row>
    <row r="822" spans="1:26" customFormat="1" ht="36" hidden="1" x14ac:dyDescent="0.25">
      <c r="A822" s="35" t="s">
        <v>1327</v>
      </c>
      <c r="B822" s="36" t="s">
        <v>1328</v>
      </c>
      <c r="C822" s="35" t="s">
        <v>12</v>
      </c>
      <c r="D822" s="48">
        <v>2</v>
      </c>
      <c r="E822" s="38">
        <v>154.38999999999999</v>
      </c>
      <c r="F822" s="38">
        <v>308.77999999999997</v>
      </c>
      <c r="G822" s="39">
        <f t="shared" si="28"/>
        <v>1337.0174</v>
      </c>
      <c r="H822" s="39">
        <f t="shared" si="29"/>
        <v>2674.0347999999999</v>
      </c>
      <c r="I822" s="40">
        <v>8.66</v>
      </c>
      <c r="J822" s="78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1"/>
      <c r="Z822" s="22"/>
    </row>
    <row r="823" spans="1:26" customFormat="1" ht="36" hidden="1" x14ac:dyDescent="0.25">
      <c r="A823" s="35" t="s">
        <v>1257</v>
      </c>
      <c r="B823" s="36" t="s">
        <v>1261</v>
      </c>
      <c r="C823" s="35" t="s">
        <v>12</v>
      </c>
      <c r="D823" s="48">
        <v>8</v>
      </c>
      <c r="E823" s="38">
        <v>38.57</v>
      </c>
      <c r="F823" s="38">
        <v>308.56</v>
      </c>
      <c r="G823" s="39">
        <f t="shared" si="28"/>
        <v>334.01620000000003</v>
      </c>
      <c r="H823" s="39">
        <f t="shared" si="29"/>
        <v>2672.1296000000002</v>
      </c>
      <c r="I823" s="40">
        <v>8.66</v>
      </c>
      <c r="J823" s="78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1"/>
      <c r="Z823" s="22"/>
    </row>
    <row r="824" spans="1:26" customFormat="1" ht="24" hidden="1" x14ac:dyDescent="0.25">
      <c r="A824" s="35" t="s">
        <v>207</v>
      </c>
      <c r="B824" s="36" t="s">
        <v>208</v>
      </c>
      <c r="C824" s="35" t="s">
        <v>22</v>
      </c>
      <c r="D824" s="42">
        <v>1.8586600000000002E-2</v>
      </c>
      <c r="E824" s="43">
        <v>16540.36</v>
      </c>
      <c r="F824" s="38">
        <v>307.43</v>
      </c>
      <c r="G824" s="39">
        <f t="shared" si="28"/>
        <v>143239.51760000002</v>
      </c>
      <c r="H824" s="39">
        <f t="shared" si="29"/>
        <v>2662.3438000000001</v>
      </c>
      <c r="I824" s="40">
        <v>8.66</v>
      </c>
      <c r="J824" s="78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1"/>
      <c r="Z824" s="22"/>
    </row>
    <row r="825" spans="1:26" customFormat="1" ht="36" hidden="1" x14ac:dyDescent="0.25">
      <c r="A825" s="35" t="s">
        <v>1345</v>
      </c>
      <c r="B825" s="36" t="s">
        <v>1349</v>
      </c>
      <c r="C825" s="35" t="s">
        <v>12</v>
      </c>
      <c r="D825" s="48">
        <v>1</v>
      </c>
      <c r="E825" s="38">
        <v>302.7</v>
      </c>
      <c r="F825" s="38">
        <v>303</v>
      </c>
      <c r="G825" s="39">
        <f t="shared" si="28"/>
        <v>2621.3820000000001</v>
      </c>
      <c r="H825" s="39">
        <f t="shared" si="29"/>
        <v>2623.98</v>
      </c>
      <c r="I825" s="40">
        <v>8.66</v>
      </c>
      <c r="J825" s="78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1"/>
      <c r="Z825" s="22"/>
    </row>
    <row r="826" spans="1:26" customFormat="1" ht="36" hidden="1" x14ac:dyDescent="0.25">
      <c r="A826" s="35" t="s">
        <v>504</v>
      </c>
      <c r="B826" s="36" t="s">
        <v>507</v>
      </c>
      <c r="C826" s="35" t="s">
        <v>12</v>
      </c>
      <c r="D826" s="48">
        <v>5</v>
      </c>
      <c r="E826" s="38">
        <v>60.46</v>
      </c>
      <c r="F826" s="38">
        <v>302.3</v>
      </c>
      <c r="G826" s="39">
        <f t="shared" si="28"/>
        <v>523.58360000000005</v>
      </c>
      <c r="H826" s="39">
        <f t="shared" si="29"/>
        <v>2617.9180000000001</v>
      </c>
      <c r="I826" s="40">
        <v>8.66</v>
      </c>
      <c r="J826" s="78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1"/>
      <c r="Z826" s="22"/>
    </row>
    <row r="827" spans="1:26" customFormat="1" ht="36" hidden="1" x14ac:dyDescent="0.25">
      <c r="A827" s="35" t="s">
        <v>1462</v>
      </c>
      <c r="B827" s="36" t="s">
        <v>1465</v>
      </c>
      <c r="C827" s="35" t="s">
        <v>12</v>
      </c>
      <c r="D827" s="48">
        <v>700</v>
      </c>
      <c r="E827" s="38">
        <v>0.43</v>
      </c>
      <c r="F827" s="38">
        <v>301</v>
      </c>
      <c r="G827" s="39">
        <f t="shared" si="28"/>
        <v>3.7238000000000002</v>
      </c>
      <c r="H827" s="39">
        <f t="shared" si="29"/>
        <v>2606.66</v>
      </c>
      <c r="I827" s="40">
        <v>8.66</v>
      </c>
      <c r="J827" s="78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1"/>
      <c r="Z827" s="22"/>
    </row>
    <row r="828" spans="1:26" customFormat="1" ht="36" hidden="1" x14ac:dyDescent="0.25">
      <c r="A828" s="35" t="s">
        <v>1509</v>
      </c>
      <c r="B828" s="36" t="s">
        <v>1510</v>
      </c>
      <c r="C828" s="35" t="s">
        <v>179</v>
      </c>
      <c r="D828" s="48">
        <v>6</v>
      </c>
      <c r="E828" s="38">
        <v>49.85</v>
      </c>
      <c r="F828" s="38">
        <v>300</v>
      </c>
      <c r="G828" s="39">
        <f t="shared" si="28"/>
        <v>431.70100000000002</v>
      </c>
      <c r="H828" s="39">
        <f t="shared" si="29"/>
        <v>2598</v>
      </c>
      <c r="I828" s="40">
        <v>8.66</v>
      </c>
      <c r="J828" s="78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1"/>
      <c r="Z828" s="22"/>
    </row>
    <row r="829" spans="1:26" customFormat="1" ht="36" x14ac:dyDescent="0.25">
      <c r="A829" s="35" t="s">
        <v>755</v>
      </c>
      <c r="B829" s="75" t="s">
        <v>814</v>
      </c>
      <c r="C829" s="35" t="s">
        <v>12</v>
      </c>
      <c r="D829" s="48">
        <v>4</v>
      </c>
      <c r="E829" s="38">
        <v>74.66</v>
      </c>
      <c r="F829" s="38">
        <v>298.64</v>
      </c>
      <c r="G829" s="39">
        <f t="shared" si="28"/>
        <v>646.55560000000003</v>
      </c>
      <c r="H829" s="39">
        <f t="shared" si="29"/>
        <v>2586.2224000000001</v>
      </c>
      <c r="I829" s="40">
        <v>8.66</v>
      </c>
      <c r="J829" s="78">
        <f>891/1.2</f>
        <v>742.5</v>
      </c>
      <c r="K829" s="79">
        <f>D829*J829</f>
        <v>2970</v>
      </c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1"/>
      <c r="Z829" s="22"/>
    </row>
    <row r="830" spans="1:26" customFormat="1" ht="36" hidden="1" x14ac:dyDescent="0.25">
      <c r="A830" s="35" t="s">
        <v>1035</v>
      </c>
      <c r="B830" s="36" t="s">
        <v>1038</v>
      </c>
      <c r="C830" s="35" t="s">
        <v>179</v>
      </c>
      <c r="D830" s="48">
        <v>7</v>
      </c>
      <c r="E830" s="38">
        <v>42.17</v>
      </c>
      <c r="F830" s="38">
        <v>295.19</v>
      </c>
      <c r="G830" s="39">
        <f t="shared" si="28"/>
        <v>365.19220000000001</v>
      </c>
      <c r="H830" s="39">
        <f t="shared" si="29"/>
        <v>2556.3454000000002</v>
      </c>
      <c r="I830" s="40">
        <v>8.66</v>
      </c>
      <c r="J830" s="78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1"/>
      <c r="Z830" s="22"/>
    </row>
    <row r="831" spans="1:26" customFormat="1" ht="36" hidden="1" x14ac:dyDescent="0.25">
      <c r="A831" s="35" t="s">
        <v>1164</v>
      </c>
      <c r="B831" s="36" t="s">
        <v>1170</v>
      </c>
      <c r="C831" s="35" t="s">
        <v>12</v>
      </c>
      <c r="D831" s="48">
        <v>3</v>
      </c>
      <c r="E831" s="38">
        <v>97.62</v>
      </c>
      <c r="F831" s="38">
        <v>293</v>
      </c>
      <c r="G831" s="39">
        <f t="shared" si="28"/>
        <v>845.38920000000007</v>
      </c>
      <c r="H831" s="39">
        <f t="shared" si="29"/>
        <v>2537.38</v>
      </c>
      <c r="I831" s="40">
        <v>8.66</v>
      </c>
      <c r="J831" s="78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1"/>
      <c r="Z831" s="22"/>
    </row>
    <row r="832" spans="1:26" customFormat="1" ht="36" hidden="1" x14ac:dyDescent="0.25">
      <c r="A832" s="35" t="s">
        <v>1407</v>
      </c>
      <c r="B832" s="36" t="s">
        <v>1408</v>
      </c>
      <c r="C832" s="35" t="s">
        <v>12</v>
      </c>
      <c r="D832" s="48">
        <v>45</v>
      </c>
      <c r="E832" s="38">
        <v>6.48</v>
      </c>
      <c r="F832" s="38">
        <v>291</v>
      </c>
      <c r="G832" s="39">
        <f t="shared" si="28"/>
        <v>56.116800000000005</v>
      </c>
      <c r="H832" s="39">
        <f t="shared" si="29"/>
        <v>2520.06</v>
      </c>
      <c r="I832" s="40">
        <v>8.66</v>
      </c>
      <c r="J832" s="78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1"/>
      <c r="Z832" s="22"/>
    </row>
    <row r="833" spans="1:26" customFormat="1" ht="15" hidden="1" x14ac:dyDescent="0.25">
      <c r="A833" s="35" t="s">
        <v>53</v>
      </c>
      <c r="B833" s="36" t="s">
        <v>54</v>
      </c>
      <c r="C833" s="35" t="s">
        <v>22</v>
      </c>
      <c r="D833" s="42">
        <v>8.9350999999999996E-3</v>
      </c>
      <c r="E833" s="43">
        <v>32166.94</v>
      </c>
      <c r="F833" s="38">
        <v>287.44</v>
      </c>
      <c r="G833" s="39">
        <f t="shared" si="28"/>
        <v>278565.70039999997</v>
      </c>
      <c r="H833" s="39">
        <f t="shared" si="29"/>
        <v>2489.2303999999999</v>
      </c>
      <c r="I833" s="40">
        <v>8.66</v>
      </c>
      <c r="J833" s="78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1"/>
      <c r="Z833" s="22"/>
    </row>
    <row r="834" spans="1:26" customFormat="1" ht="36" hidden="1" x14ac:dyDescent="0.25">
      <c r="A834" s="35" t="s">
        <v>452</v>
      </c>
      <c r="B834" s="36" t="s">
        <v>453</v>
      </c>
      <c r="C834" s="35" t="s">
        <v>13</v>
      </c>
      <c r="D834" s="47">
        <v>2.1</v>
      </c>
      <c r="E834" s="38">
        <v>135.91999999999999</v>
      </c>
      <c r="F834" s="38">
        <v>285.43</v>
      </c>
      <c r="G834" s="39">
        <f t="shared" si="28"/>
        <v>1177.0672</v>
      </c>
      <c r="H834" s="39">
        <f t="shared" si="29"/>
        <v>2471.8238000000001</v>
      </c>
      <c r="I834" s="40">
        <v>8.66</v>
      </c>
      <c r="J834" s="78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1"/>
      <c r="Z834" s="22"/>
    </row>
    <row r="835" spans="1:26" customFormat="1" ht="15" hidden="1" x14ac:dyDescent="0.25">
      <c r="A835" s="35" t="s">
        <v>114</v>
      </c>
      <c r="B835" s="36" t="s">
        <v>18</v>
      </c>
      <c r="C835" s="35" t="s">
        <v>19</v>
      </c>
      <c r="D835" s="37">
        <v>18.141999999999999</v>
      </c>
      <c r="E835" s="38">
        <v>15.63</v>
      </c>
      <c r="F835" s="38">
        <v>283.45</v>
      </c>
      <c r="G835" s="39">
        <f t="shared" si="28"/>
        <v>135.35580000000002</v>
      </c>
      <c r="H835" s="39">
        <f t="shared" si="29"/>
        <v>2454.6770000000001</v>
      </c>
      <c r="I835" s="40">
        <v>8.66</v>
      </c>
      <c r="J835" s="78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1"/>
      <c r="Z835" s="22"/>
    </row>
    <row r="836" spans="1:26" customFormat="1" ht="24" hidden="1" x14ac:dyDescent="0.25">
      <c r="A836" s="35" t="s">
        <v>346</v>
      </c>
      <c r="B836" s="36" t="s">
        <v>347</v>
      </c>
      <c r="C836" s="35" t="s">
        <v>179</v>
      </c>
      <c r="D836" s="48">
        <v>15</v>
      </c>
      <c r="E836" s="38">
        <v>18.53</v>
      </c>
      <c r="F836" s="38">
        <v>278</v>
      </c>
      <c r="G836" s="39">
        <f t="shared" si="28"/>
        <v>160.46980000000002</v>
      </c>
      <c r="H836" s="39">
        <f t="shared" si="29"/>
        <v>2407.48</v>
      </c>
      <c r="I836" s="40">
        <v>8.66</v>
      </c>
      <c r="J836" s="78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1"/>
      <c r="Z836" s="22"/>
    </row>
    <row r="837" spans="1:26" customFormat="1" ht="36" hidden="1" x14ac:dyDescent="0.25">
      <c r="A837" s="35" t="s">
        <v>396</v>
      </c>
      <c r="B837" s="36" t="s">
        <v>398</v>
      </c>
      <c r="C837" s="35" t="s">
        <v>19</v>
      </c>
      <c r="D837" s="48">
        <v>2</v>
      </c>
      <c r="E837" s="38">
        <v>138.77000000000001</v>
      </c>
      <c r="F837" s="38">
        <v>278</v>
      </c>
      <c r="G837" s="39">
        <f t="shared" si="28"/>
        <v>1201.7482</v>
      </c>
      <c r="H837" s="39">
        <f t="shared" si="29"/>
        <v>2407.48</v>
      </c>
      <c r="I837" s="40">
        <v>8.66</v>
      </c>
      <c r="J837" s="78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1"/>
      <c r="Z837" s="22"/>
    </row>
    <row r="838" spans="1:26" customFormat="1" ht="15" hidden="1" x14ac:dyDescent="0.25">
      <c r="A838" s="35" t="s">
        <v>193</v>
      </c>
      <c r="B838" s="36" t="s">
        <v>194</v>
      </c>
      <c r="C838" s="35" t="s">
        <v>22</v>
      </c>
      <c r="D838" s="45">
        <v>1.61E-2</v>
      </c>
      <c r="E838" s="43">
        <v>17237.09</v>
      </c>
      <c r="F838" s="38">
        <v>277.51</v>
      </c>
      <c r="G838" s="39">
        <f t="shared" si="28"/>
        <v>149273.19940000001</v>
      </c>
      <c r="H838" s="39">
        <f t="shared" si="29"/>
        <v>2403.2366000000002</v>
      </c>
      <c r="I838" s="40">
        <v>8.66</v>
      </c>
      <c r="J838" s="78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1"/>
      <c r="Z838" s="22"/>
    </row>
    <row r="839" spans="1:26" customFormat="1" ht="36" hidden="1" x14ac:dyDescent="0.25">
      <c r="A839" s="35" t="s">
        <v>1485</v>
      </c>
      <c r="B839" s="36" t="s">
        <v>1488</v>
      </c>
      <c r="C839" s="35" t="s">
        <v>179</v>
      </c>
      <c r="D839" s="48">
        <v>20</v>
      </c>
      <c r="E839" s="38">
        <v>13.85</v>
      </c>
      <c r="F839" s="38">
        <v>277</v>
      </c>
      <c r="G839" s="39">
        <f t="shared" si="28"/>
        <v>119.941</v>
      </c>
      <c r="H839" s="39">
        <f t="shared" si="29"/>
        <v>2398.8200000000002</v>
      </c>
      <c r="I839" s="40">
        <v>8.66</v>
      </c>
      <c r="J839" s="78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1"/>
      <c r="Z839" s="22"/>
    </row>
    <row r="840" spans="1:26" customFormat="1" ht="36" hidden="1" x14ac:dyDescent="0.25">
      <c r="A840" s="35" t="s">
        <v>469</v>
      </c>
      <c r="B840" s="36" t="s">
        <v>470</v>
      </c>
      <c r="C840" s="35" t="s">
        <v>13</v>
      </c>
      <c r="D840" s="41">
        <v>17.82</v>
      </c>
      <c r="E840" s="38">
        <v>15.51</v>
      </c>
      <c r="F840" s="38">
        <v>276.39</v>
      </c>
      <c r="G840" s="39">
        <f t="shared" si="28"/>
        <v>134.31659999999999</v>
      </c>
      <c r="H840" s="39">
        <f t="shared" si="29"/>
        <v>2393.5373999999997</v>
      </c>
      <c r="I840" s="40">
        <v>8.66</v>
      </c>
      <c r="J840" s="78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1"/>
      <c r="Z840" s="22"/>
    </row>
    <row r="841" spans="1:26" customFormat="1" ht="36" hidden="1" x14ac:dyDescent="0.25">
      <c r="A841" s="35" t="s">
        <v>1675</v>
      </c>
      <c r="B841" s="36" t="s">
        <v>1678</v>
      </c>
      <c r="C841" s="35" t="s">
        <v>12</v>
      </c>
      <c r="D841" s="48">
        <v>1</v>
      </c>
      <c r="E841" s="38">
        <v>275.54000000000002</v>
      </c>
      <c r="F841" s="38">
        <v>276</v>
      </c>
      <c r="G841" s="39">
        <f t="shared" ref="G841:G904" si="30">E841*I841</f>
        <v>2386.1764000000003</v>
      </c>
      <c r="H841" s="39">
        <f t="shared" ref="H841:H904" si="31">F841*I841</f>
        <v>2390.16</v>
      </c>
      <c r="I841" s="40">
        <v>8.66</v>
      </c>
      <c r="J841" s="78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1"/>
      <c r="Z841" s="22"/>
    </row>
    <row r="842" spans="1:26" customFormat="1" ht="36" hidden="1" x14ac:dyDescent="0.25">
      <c r="A842" s="35" t="s">
        <v>1661</v>
      </c>
      <c r="B842" s="36" t="s">
        <v>1663</v>
      </c>
      <c r="C842" s="35" t="s">
        <v>12</v>
      </c>
      <c r="D842" s="48">
        <v>1</v>
      </c>
      <c r="E842" s="38">
        <v>274.82</v>
      </c>
      <c r="F842" s="38">
        <v>274.82</v>
      </c>
      <c r="G842" s="39">
        <f t="shared" si="30"/>
        <v>2379.9411999999998</v>
      </c>
      <c r="H842" s="39">
        <f t="shared" si="31"/>
        <v>2379.9411999999998</v>
      </c>
      <c r="I842" s="40">
        <v>8.66</v>
      </c>
      <c r="J842" s="78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1"/>
      <c r="Z842" s="22"/>
    </row>
    <row r="843" spans="1:26" customFormat="1" ht="36" hidden="1" x14ac:dyDescent="0.25">
      <c r="A843" s="35" t="s">
        <v>515</v>
      </c>
      <c r="B843" s="36" t="s">
        <v>517</v>
      </c>
      <c r="C843" s="35" t="s">
        <v>19</v>
      </c>
      <c r="D843" s="47">
        <v>6.4</v>
      </c>
      <c r="E843" s="38">
        <v>42.5</v>
      </c>
      <c r="F843" s="38">
        <v>273</v>
      </c>
      <c r="G843" s="39">
        <f t="shared" si="30"/>
        <v>368.05</v>
      </c>
      <c r="H843" s="39">
        <f t="shared" si="31"/>
        <v>2364.1799999999998</v>
      </c>
      <c r="I843" s="40">
        <v>8.66</v>
      </c>
      <c r="J843" s="78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1"/>
      <c r="Z843" s="22"/>
    </row>
    <row r="844" spans="1:26" customFormat="1" ht="15" hidden="1" x14ac:dyDescent="0.25">
      <c r="A844" s="35" t="s">
        <v>348</v>
      </c>
      <c r="B844" s="36" t="s">
        <v>349</v>
      </c>
      <c r="C844" s="35" t="s">
        <v>179</v>
      </c>
      <c r="D844" s="48">
        <v>50</v>
      </c>
      <c r="E844" s="38">
        <v>5.45</v>
      </c>
      <c r="F844" s="38">
        <v>272.5</v>
      </c>
      <c r="G844" s="39">
        <f t="shared" si="30"/>
        <v>47.197000000000003</v>
      </c>
      <c r="H844" s="39">
        <f t="shared" si="31"/>
        <v>2359.85</v>
      </c>
      <c r="I844" s="40">
        <v>8.66</v>
      </c>
      <c r="J844" s="78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1"/>
      <c r="Z844" s="22"/>
    </row>
    <row r="845" spans="1:26" customFormat="1" ht="15" hidden="1" x14ac:dyDescent="0.25">
      <c r="A845" s="35" t="s">
        <v>298</v>
      </c>
      <c r="B845" s="36" t="s">
        <v>299</v>
      </c>
      <c r="C845" s="35" t="s">
        <v>169</v>
      </c>
      <c r="D845" s="45">
        <v>2.7734999999999999</v>
      </c>
      <c r="E845" s="38">
        <v>98</v>
      </c>
      <c r="F845" s="38">
        <v>271.82</v>
      </c>
      <c r="G845" s="39">
        <f t="shared" si="30"/>
        <v>848.68000000000006</v>
      </c>
      <c r="H845" s="39">
        <f t="shared" si="31"/>
        <v>2353.9612000000002</v>
      </c>
      <c r="I845" s="40">
        <v>8.66</v>
      </c>
      <c r="J845" s="78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1"/>
      <c r="Z845" s="22"/>
    </row>
    <row r="846" spans="1:26" customFormat="1" ht="36" hidden="1" x14ac:dyDescent="0.25">
      <c r="A846" s="35" t="s">
        <v>755</v>
      </c>
      <c r="B846" s="36" t="s">
        <v>823</v>
      </c>
      <c r="C846" s="35" t="s">
        <v>12</v>
      </c>
      <c r="D846" s="48">
        <v>3</v>
      </c>
      <c r="E846" s="38">
        <v>88.95</v>
      </c>
      <c r="F846" s="38">
        <v>266.85000000000002</v>
      </c>
      <c r="G846" s="39">
        <f t="shared" si="30"/>
        <v>770.30700000000002</v>
      </c>
      <c r="H846" s="39">
        <f t="shared" si="31"/>
        <v>2310.9210000000003</v>
      </c>
      <c r="I846" s="40">
        <v>8.66</v>
      </c>
      <c r="J846" s="78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1"/>
      <c r="Z846" s="22"/>
    </row>
    <row r="847" spans="1:26" customFormat="1" ht="36" hidden="1" x14ac:dyDescent="0.25">
      <c r="A847" s="35" t="s">
        <v>1085</v>
      </c>
      <c r="B847" s="36" t="s">
        <v>1055</v>
      </c>
      <c r="C847" s="35" t="s">
        <v>179</v>
      </c>
      <c r="D847" s="48">
        <v>10</v>
      </c>
      <c r="E847" s="38">
        <v>26.66</v>
      </c>
      <c r="F847" s="38">
        <v>266.60000000000002</v>
      </c>
      <c r="G847" s="39">
        <f t="shared" si="30"/>
        <v>230.87559999999999</v>
      </c>
      <c r="H847" s="39">
        <f t="shared" si="31"/>
        <v>2308.7560000000003</v>
      </c>
      <c r="I847" s="40">
        <v>8.66</v>
      </c>
      <c r="J847" s="78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1"/>
      <c r="Z847" s="22"/>
    </row>
    <row r="848" spans="1:26" customFormat="1" ht="36" hidden="1" x14ac:dyDescent="0.25">
      <c r="A848" s="35" t="s">
        <v>755</v>
      </c>
      <c r="B848" s="36" t="s">
        <v>829</v>
      </c>
      <c r="C848" s="35" t="s">
        <v>12</v>
      </c>
      <c r="D848" s="48">
        <v>2</v>
      </c>
      <c r="E848" s="38">
        <v>132.46</v>
      </c>
      <c r="F848" s="38">
        <v>264.92</v>
      </c>
      <c r="G848" s="39">
        <f t="shared" si="30"/>
        <v>1147.1036000000001</v>
      </c>
      <c r="H848" s="39">
        <f t="shared" si="31"/>
        <v>2294.2072000000003</v>
      </c>
      <c r="I848" s="40">
        <v>8.66</v>
      </c>
      <c r="J848" s="78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1"/>
      <c r="Z848" s="22"/>
    </row>
    <row r="849" spans="1:26" customFormat="1" ht="36" hidden="1" x14ac:dyDescent="0.25">
      <c r="A849" s="35" t="s">
        <v>1394</v>
      </c>
      <c r="B849" s="36" t="s">
        <v>1397</v>
      </c>
      <c r="C849" s="35" t="s">
        <v>12</v>
      </c>
      <c r="D849" s="48">
        <v>10</v>
      </c>
      <c r="E849" s="38">
        <v>26.4</v>
      </c>
      <c r="F849" s="38">
        <v>264</v>
      </c>
      <c r="G849" s="39">
        <f t="shared" si="30"/>
        <v>228.624</v>
      </c>
      <c r="H849" s="39">
        <f t="shared" si="31"/>
        <v>2286.2400000000002</v>
      </c>
      <c r="I849" s="40">
        <v>8.66</v>
      </c>
      <c r="J849" s="78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1"/>
      <c r="Z849" s="22"/>
    </row>
    <row r="850" spans="1:26" customFormat="1" ht="36" hidden="1" x14ac:dyDescent="0.25">
      <c r="A850" s="35" t="s">
        <v>1399</v>
      </c>
      <c r="B850" s="36" t="s">
        <v>1403</v>
      </c>
      <c r="C850" s="35" t="s">
        <v>12</v>
      </c>
      <c r="D850" s="48">
        <v>2</v>
      </c>
      <c r="E850" s="38">
        <v>131.43</v>
      </c>
      <c r="F850" s="38">
        <v>263</v>
      </c>
      <c r="G850" s="39">
        <f t="shared" si="30"/>
        <v>1138.1838</v>
      </c>
      <c r="H850" s="39">
        <f t="shared" si="31"/>
        <v>2277.58</v>
      </c>
      <c r="I850" s="40">
        <v>8.66</v>
      </c>
      <c r="J850" s="78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1"/>
      <c r="Z850" s="22"/>
    </row>
    <row r="851" spans="1:26" customFormat="1" ht="36" hidden="1" x14ac:dyDescent="0.25">
      <c r="A851" s="35" t="s">
        <v>1550</v>
      </c>
      <c r="B851" s="36" t="s">
        <v>1553</v>
      </c>
      <c r="C851" s="35" t="s">
        <v>12</v>
      </c>
      <c r="D851" s="48">
        <v>13</v>
      </c>
      <c r="E851" s="38">
        <v>20.12</v>
      </c>
      <c r="F851" s="38">
        <v>262</v>
      </c>
      <c r="G851" s="39">
        <f t="shared" si="30"/>
        <v>174.23920000000001</v>
      </c>
      <c r="H851" s="39">
        <f t="shared" si="31"/>
        <v>2268.92</v>
      </c>
      <c r="I851" s="40">
        <v>8.66</v>
      </c>
      <c r="J851" s="78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1"/>
      <c r="Z851" s="22"/>
    </row>
    <row r="852" spans="1:26" customFormat="1" ht="36" hidden="1" x14ac:dyDescent="0.25">
      <c r="A852" s="35" t="s">
        <v>578</v>
      </c>
      <c r="B852" s="36" t="s">
        <v>579</v>
      </c>
      <c r="C852" s="35" t="s">
        <v>12</v>
      </c>
      <c r="D852" s="48">
        <v>1</v>
      </c>
      <c r="E852" s="38">
        <v>256.95999999999998</v>
      </c>
      <c r="F852" s="38">
        <v>257</v>
      </c>
      <c r="G852" s="39">
        <f t="shared" si="30"/>
        <v>2225.2736</v>
      </c>
      <c r="H852" s="39">
        <f t="shared" si="31"/>
        <v>2225.62</v>
      </c>
      <c r="I852" s="40">
        <v>8.66</v>
      </c>
      <c r="J852" s="78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1"/>
      <c r="Z852" s="22"/>
    </row>
    <row r="853" spans="1:26" customFormat="1" ht="24" hidden="1" x14ac:dyDescent="0.25">
      <c r="A853" s="35" t="s">
        <v>59</v>
      </c>
      <c r="B853" s="36" t="s">
        <v>60</v>
      </c>
      <c r="C853" s="35" t="s">
        <v>22</v>
      </c>
      <c r="D853" s="42">
        <v>1.6678200000000001E-2</v>
      </c>
      <c r="E853" s="43">
        <v>15377.44</v>
      </c>
      <c r="F853" s="38">
        <v>256.45</v>
      </c>
      <c r="G853" s="39">
        <f t="shared" si="30"/>
        <v>133168.63039999999</v>
      </c>
      <c r="H853" s="39">
        <f t="shared" si="31"/>
        <v>2220.857</v>
      </c>
      <c r="I853" s="40">
        <v>8.66</v>
      </c>
      <c r="J853" s="78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1"/>
      <c r="Z853" s="22"/>
    </row>
    <row r="854" spans="1:26" customFormat="1" ht="36" hidden="1" x14ac:dyDescent="0.25">
      <c r="A854" s="35" t="s">
        <v>755</v>
      </c>
      <c r="B854" s="36" t="s">
        <v>883</v>
      </c>
      <c r="C854" s="35" t="s">
        <v>12</v>
      </c>
      <c r="D854" s="48">
        <v>1</v>
      </c>
      <c r="E854" s="38">
        <v>256.18</v>
      </c>
      <c r="F854" s="38">
        <v>256.18</v>
      </c>
      <c r="G854" s="39">
        <f t="shared" si="30"/>
        <v>2218.5188000000003</v>
      </c>
      <c r="H854" s="39">
        <f t="shared" si="31"/>
        <v>2218.5188000000003</v>
      </c>
      <c r="I854" s="40">
        <v>8.66</v>
      </c>
      <c r="J854" s="78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1"/>
      <c r="Z854" s="22"/>
    </row>
    <row r="855" spans="1:26" customFormat="1" ht="36" hidden="1" x14ac:dyDescent="0.25">
      <c r="A855" s="35" t="s">
        <v>1085</v>
      </c>
      <c r="B855" s="36" t="s">
        <v>1102</v>
      </c>
      <c r="C855" s="35" t="s">
        <v>179</v>
      </c>
      <c r="D855" s="47">
        <v>1.5</v>
      </c>
      <c r="E855" s="38">
        <v>170.62</v>
      </c>
      <c r="F855" s="38">
        <v>256</v>
      </c>
      <c r="G855" s="39">
        <f t="shared" si="30"/>
        <v>1477.5692000000001</v>
      </c>
      <c r="H855" s="39">
        <f t="shared" si="31"/>
        <v>2216.96</v>
      </c>
      <c r="I855" s="40">
        <v>8.66</v>
      </c>
      <c r="J855" s="78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1"/>
      <c r="Z855" s="22"/>
    </row>
    <row r="856" spans="1:26" customFormat="1" ht="36" hidden="1" x14ac:dyDescent="0.25">
      <c r="A856" s="35" t="s">
        <v>1164</v>
      </c>
      <c r="B856" s="36" t="s">
        <v>1165</v>
      </c>
      <c r="C856" s="35" t="s">
        <v>12</v>
      </c>
      <c r="D856" s="48">
        <v>2</v>
      </c>
      <c r="E856" s="38">
        <v>127.32</v>
      </c>
      <c r="F856" s="38">
        <v>255</v>
      </c>
      <c r="G856" s="39">
        <f t="shared" si="30"/>
        <v>1102.5912000000001</v>
      </c>
      <c r="H856" s="39">
        <f t="shared" si="31"/>
        <v>2208.3000000000002</v>
      </c>
      <c r="I856" s="40">
        <v>8.66</v>
      </c>
      <c r="J856" s="78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1"/>
      <c r="Z856" s="22"/>
    </row>
    <row r="857" spans="1:26" customFormat="1" ht="36" hidden="1" x14ac:dyDescent="0.25">
      <c r="A857" s="35" t="s">
        <v>755</v>
      </c>
      <c r="B857" s="36" t="s">
        <v>885</v>
      </c>
      <c r="C857" s="35" t="s">
        <v>12</v>
      </c>
      <c r="D857" s="48">
        <v>1</v>
      </c>
      <c r="E857" s="38">
        <v>252.63</v>
      </c>
      <c r="F857" s="38">
        <v>252.63</v>
      </c>
      <c r="G857" s="39">
        <f t="shared" si="30"/>
        <v>2187.7757999999999</v>
      </c>
      <c r="H857" s="39">
        <f t="shared" si="31"/>
        <v>2187.7757999999999</v>
      </c>
      <c r="I857" s="40">
        <v>8.66</v>
      </c>
      <c r="J857" s="78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1"/>
      <c r="Z857" s="22"/>
    </row>
    <row r="858" spans="1:26" customFormat="1" ht="36" hidden="1" x14ac:dyDescent="0.25">
      <c r="A858" s="35" t="s">
        <v>1288</v>
      </c>
      <c r="B858" s="36" t="s">
        <v>1289</v>
      </c>
      <c r="C858" s="35" t="s">
        <v>12</v>
      </c>
      <c r="D858" s="48">
        <v>3</v>
      </c>
      <c r="E858" s="38">
        <v>82.6</v>
      </c>
      <c r="F858" s="38">
        <v>247.8</v>
      </c>
      <c r="G858" s="39">
        <f t="shared" si="30"/>
        <v>715.31599999999992</v>
      </c>
      <c r="H858" s="39">
        <f t="shared" si="31"/>
        <v>2145.9480000000003</v>
      </c>
      <c r="I858" s="40">
        <v>8.66</v>
      </c>
      <c r="J858" s="78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1"/>
      <c r="Z858" s="22"/>
    </row>
    <row r="859" spans="1:26" customFormat="1" ht="36" hidden="1" x14ac:dyDescent="0.25">
      <c r="A859" s="35" t="s">
        <v>1442</v>
      </c>
      <c r="B859" s="36" t="s">
        <v>1443</v>
      </c>
      <c r="C859" s="35" t="s">
        <v>179</v>
      </c>
      <c r="D859" s="47">
        <v>45.9</v>
      </c>
      <c r="E859" s="38">
        <v>5.37</v>
      </c>
      <c r="F859" s="38">
        <v>246.48</v>
      </c>
      <c r="G859" s="39">
        <f t="shared" si="30"/>
        <v>46.504200000000004</v>
      </c>
      <c r="H859" s="39">
        <f t="shared" si="31"/>
        <v>2134.5167999999999</v>
      </c>
      <c r="I859" s="40">
        <v>8.66</v>
      </c>
      <c r="J859" s="78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1"/>
      <c r="Z859" s="22"/>
    </row>
    <row r="860" spans="1:26" customFormat="1" ht="36" hidden="1" x14ac:dyDescent="0.25">
      <c r="A860" s="35" t="s">
        <v>1413</v>
      </c>
      <c r="B860" s="36" t="s">
        <v>1414</v>
      </c>
      <c r="C860" s="35" t="s">
        <v>12</v>
      </c>
      <c r="D860" s="48">
        <v>2</v>
      </c>
      <c r="E860" s="38">
        <v>122.4</v>
      </c>
      <c r="F860" s="38">
        <v>245</v>
      </c>
      <c r="G860" s="39">
        <f t="shared" si="30"/>
        <v>1059.9840000000002</v>
      </c>
      <c r="H860" s="39">
        <f t="shared" si="31"/>
        <v>2121.6999999999998</v>
      </c>
      <c r="I860" s="40">
        <v>8.66</v>
      </c>
      <c r="J860" s="78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1"/>
      <c r="Z860" s="22"/>
    </row>
    <row r="861" spans="1:26" customFormat="1" ht="36" hidden="1" x14ac:dyDescent="0.25">
      <c r="A861" s="35" t="s">
        <v>1606</v>
      </c>
      <c r="B861" s="36" t="s">
        <v>1607</v>
      </c>
      <c r="C861" s="35" t="s">
        <v>12</v>
      </c>
      <c r="D861" s="48">
        <v>6</v>
      </c>
      <c r="E861" s="38">
        <v>40.729999999999997</v>
      </c>
      <c r="F861" s="38">
        <v>244</v>
      </c>
      <c r="G861" s="39">
        <f t="shared" si="30"/>
        <v>352.72179999999997</v>
      </c>
      <c r="H861" s="39">
        <f t="shared" si="31"/>
        <v>2113.04</v>
      </c>
      <c r="I861" s="40">
        <v>8.66</v>
      </c>
      <c r="J861" s="78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1"/>
      <c r="Z861" s="22"/>
    </row>
    <row r="862" spans="1:26" customFormat="1" ht="36" hidden="1" x14ac:dyDescent="0.25">
      <c r="A862" s="35" t="s">
        <v>1546</v>
      </c>
      <c r="B862" s="36" t="s">
        <v>1548</v>
      </c>
      <c r="C862" s="35" t="s">
        <v>12</v>
      </c>
      <c r="D862" s="48">
        <v>19</v>
      </c>
      <c r="E862" s="38">
        <v>12.76</v>
      </c>
      <c r="F862" s="38">
        <v>242</v>
      </c>
      <c r="G862" s="39">
        <f t="shared" si="30"/>
        <v>110.5016</v>
      </c>
      <c r="H862" s="39">
        <f t="shared" si="31"/>
        <v>2095.7200000000003</v>
      </c>
      <c r="I862" s="40">
        <v>8.66</v>
      </c>
      <c r="J862" s="78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1"/>
      <c r="Z862" s="22"/>
    </row>
    <row r="863" spans="1:26" customFormat="1" ht="36" hidden="1" x14ac:dyDescent="0.25">
      <c r="A863" s="35" t="s">
        <v>1035</v>
      </c>
      <c r="B863" s="36" t="s">
        <v>1039</v>
      </c>
      <c r="C863" s="35" t="s">
        <v>179</v>
      </c>
      <c r="D863" s="47">
        <v>1.5</v>
      </c>
      <c r="E863" s="38">
        <v>160.91999999999999</v>
      </c>
      <c r="F863" s="38">
        <v>241.38</v>
      </c>
      <c r="G863" s="39">
        <f t="shared" si="30"/>
        <v>1393.5672</v>
      </c>
      <c r="H863" s="39">
        <f t="shared" si="31"/>
        <v>2090.3508000000002</v>
      </c>
      <c r="I863" s="40">
        <v>8.66</v>
      </c>
      <c r="J863" s="78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1"/>
      <c r="Z863" s="22"/>
    </row>
    <row r="864" spans="1:26" customFormat="1" ht="36" hidden="1" x14ac:dyDescent="0.25">
      <c r="A864" s="35" t="s">
        <v>1113</v>
      </c>
      <c r="B864" s="36" t="s">
        <v>1144</v>
      </c>
      <c r="C864" s="35" t="s">
        <v>12</v>
      </c>
      <c r="D864" s="48">
        <v>2</v>
      </c>
      <c r="E864" s="38">
        <v>120.49</v>
      </c>
      <c r="F864" s="38">
        <v>240.98</v>
      </c>
      <c r="G864" s="39">
        <f t="shared" si="30"/>
        <v>1043.4433999999999</v>
      </c>
      <c r="H864" s="39">
        <f t="shared" si="31"/>
        <v>2086.8867999999998</v>
      </c>
      <c r="I864" s="40">
        <v>8.66</v>
      </c>
      <c r="J864" s="78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1"/>
      <c r="Z864" s="22"/>
    </row>
    <row r="865" spans="1:26" customFormat="1" ht="15" hidden="1" x14ac:dyDescent="0.25">
      <c r="A865" s="35" t="s">
        <v>322</v>
      </c>
      <c r="B865" s="36" t="s">
        <v>323</v>
      </c>
      <c r="C865" s="35" t="s">
        <v>22</v>
      </c>
      <c r="D865" s="46">
        <v>2.3939999999999999E-2</v>
      </c>
      <c r="E865" s="43">
        <v>9696.76</v>
      </c>
      <c r="F865" s="38">
        <v>232</v>
      </c>
      <c r="G865" s="39">
        <f t="shared" si="30"/>
        <v>83973.941600000006</v>
      </c>
      <c r="H865" s="39">
        <f t="shared" si="31"/>
        <v>2009.1200000000001</v>
      </c>
      <c r="I865" s="40">
        <v>8.66</v>
      </c>
      <c r="J865" s="78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1"/>
      <c r="Z865" s="22"/>
    </row>
    <row r="866" spans="1:26" customFormat="1" ht="15" hidden="1" x14ac:dyDescent="0.25">
      <c r="A866" s="35" t="s">
        <v>29</v>
      </c>
      <c r="B866" s="36" t="s">
        <v>30</v>
      </c>
      <c r="C866" s="35" t="s">
        <v>22</v>
      </c>
      <c r="D866" s="44">
        <v>1.0817999999999999E-2</v>
      </c>
      <c r="E866" s="43">
        <v>20672.400000000001</v>
      </c>
      <c r="F866" s="38">
        <v>223.64</v>
      </c>
      <c r="G866" s="39">
        <f t="shared" si="30"/>
        <v>179022.98400000003</v>
      </c>
      <c r="H866" s="39">
        <f t="shared" si="31"/>
        <v>1936.7223999999999</v>
      </c>
      <c r="I866" s="40">
        <v>8.66</v>
      </c>
      <c r="J866" s="78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1"/>
      <c r="Z866" s="22"/>
    </row>
    <row r="867" spans="1:26" customFormat="1" ht="36" hidden="1" x14ac:dyDescent="0.25">
      <c r="A867" s="35" t="s">
        <v>1113</v>
      </c>
      <c r="B867" s="36" t="s">
        <v>1143</v>
      </c>
      <c r="C867" s="35" t="s">
        <v>12</v>
      </c>
      <c r="D867" s="48">
        <v>2</v>
      </c>
      <c r="E867" s="38">
        <v>108.79</v>
      </c>
      <c r="F867" s="38">
        <v>217.58</v>
      </c>
      <c r="G867" s="39">
        <f t="shared" si="30"/>
        <v>942.12140000000011</v>
      </c>
      <c r="H867" s="39">
        <f t="shared" si="31"/>
        <v>1884.2428000000002</v>
      </c>
      <c r="I867" s="40">
        <v>8.66</v>
      </c>
      <c r="J867" s="78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1"/>
      <c r="Z867" s="22"/>
    </row>
    <row r="868" spans="1:26" customFormat="1" ht="36" hidden="1" x14ac:dyDescent="0.25">
      <c r="A868" s="35" t="s">
        <v>1164</v>
      </c>
      <c r="B868" s="36" t="s">
        <v>1178</v>
      </c>
      <c r="C868" s="35" t="s">
        <v>12</v>
      </c>
      <c r="D868" s="48">
        <v>2</v>
      </c>
      <c r="E868" s="38">
        <v>108.07</v>
      </c>
      <c r="F868" s="38">
        <v>216</v>
      </c>
      <c r="G868" s="39">
        <f t="shared" si="30"/>
        <v>935.88619999999992</v>
      </c>
      <c r="H868" s="39">
        <f t="shared" si="31"/>
        <v>1870.56</v>
      </c>
      <c r="I868" s="40">
        <v>8.66</v>
      </c>
      <c r="J868" s="78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1"/>
      <c r="Z868" s="22"/>
    </row>
    <row r="869" spans="1:26" customFormat="1" ht="15" hidden="1" x14ac:dyDescent="0.25">
      <c r="A869" s="35" t="s">
        <v>81</v>
      </c>
      <c r="B869" s="36" t="s">
        <v>82</v>
      </c>
      <c r="C869" s="35" t="s">
        <v>19</v>
      </c>
      <c r="D869" s="44">
        <v>6.4109210000000001</v>
      </c>
      <c r="E869" s="38">
        <v>33.479999999999997</v>
      </c>
      <c r="F869" s="38">
        <v>214.61</v>
      </c>
      <c r="G869" s="39">
        <f t="shared" si="30"/>
        <v>289.93680000000001</v>
      </c>
      <c r="H869" s="39">
        <f t="shared" si="31"/>
        <v>1858.5226000000002</v>
      </c>
      <c r="I869" s="40">
        <v>8.66</v>
      </c>
      <c r="J869" s="78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1"/>
      <c r="Z869" s="22"/>
    </row>
    <row r="870" spans="1:26" customFormat="1" ht="36" hidden="1" x14ac:dyDescent="0.25">
      <c r="A870" s="35" t="s">
        <v>1668</v>
      </c>
      <c r="B870" s="36" t="s">
        <v>1669</v>
      </c>
      <c r="C870" s="35" t="s">
        <v>12</v>
      </c>
      <c r="D870" s="48">
        <v>12</v>
      </c>
      <c r="E870" s="38">
        <v>17.670000000000002</v>
      </c>
      <c r="F870" s="38">
        <v>212</v>
      </c>
      <c r="G870" s="39">
        <f t="shared" si="30"/>
        <v>153.02220000000003</v>
      </c>
      <c r="H870" s="39">
        <f t="shared" si="31"/>
        <v>1835.92</v>
      </c>
      <c r="I870" s="40">
        <v>8.66</v>
      </c>
      <c r="J870" s="78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1"/>
      <c r="Z870" s="22"/>
    </row>
    <row r="871" spans="1:26" customFormat="1" ht="36" hidden="1" x14ac:dyDescent="0.25">
      <c r="A871" s="35" t="s">
        <v>487</v>
      </c>
      <c r="B871" s="36" t="s">
        <v>488</v>
      </c>
      <c r="C871" s="35" t="s">
        <v>179</v>
      </c>
      <c r="D871" s="48">
        <v>60</v>
      </c>
      <c r="E871" s="38">
        <v>3.44</v>
      </c>
      <c r="F871" s="38">
        <v>206.4</v>
      </c>
      <c r="G871" s="39">
        <f t="shared" si="30"/>
        <v>29.790400000000002</v>
      </c>
      <c r="H871" s="39">
        <f t="shared" si="31"/>
        <v>1787.424</v>
      </c>
      <c r="I871" s="40">
        <v>8.66</v>
      </c>
      <c r="J871" s="78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1"/>
      <c r="Z871" s="22"/>
    </row>
    <row r="872" spans="1:26" customFormat="1" ht="36" hidden="1" x14ac:dyDescent="0.25">
      <c r="A872" s="35" t="s">
        <v>485</v>
      </c>
      <c r="B872" s="36" t="s">
        <v>486</v>
      </c>
      <c r="C872" s="35" t="s">
        <v>179</v>
      </c>
      <c r="D872" s="48">
        <v>3</v>
      </c>
      <c r="E872" s="38">
        <v>68.61</v>
      </c>
      <c r="F872" s="38">
        <v>206</v>
      </c>
      <c r="G872" s="39">
        <f t="shared" si="30"/>
        <v>594.1626</v>
      </c>
      <c r="H872" s="39">
        <f t="shared" si="31"/>
        <v>1783.96</v>
      </c>
      <c r="I872" s="40">
        <v>8.66</v>
      </c>
      <c r="J872" s="78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1"/>
      <c r="Z872" s="22"/>
    </row>
    <row r="873" spans="1:26" customFormat="1" ht="36" hidden="1" x14ac:dyDescent="0.25">
      <c r="A873" s="35" t="s">
        <v>1164</v>
      </c>
      <c r="B873" s="36" t="s">
        <v>1214</v>
      </c>
      <c r="C873" s="35" t="s">
        <v>12</v>
      </c>
      <c r="D873" s="48">
        <v>3</v>
      </c>
      <c r="E873" s="38">
        <v>68.8</v>
      </c>
      <c r="F873" s="38">
        <v>206</v>
      </c>
      <c r="G873" s="39">
        <f t="shared" si="30"/>
        <v>595.80799999999999</v>
      </c>
      <c r="H873" s="39">
        <f t="shared" si="31"/>
        <v>1783.96</v>
      </c>
      <c r="I873" s="40">
        <v>8.66</v>
      </c>
      <c r="J873" s="78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1"/>
      <c r="Z873" s="22"/>
    </row>
    <row r="874" spans="1:26" customFormat="1" ht="36" hidden="1" x14ac:dyDescent="0.25">
      <c r="A874" s="35" t="s">
        <v>526</v>
      </c>
      <c r="B874" s="36" t="s">
        <v>531</v>
      </c>
      <c r="C874" s="35" t="s">
        <v>179</v>
      </c>
      <c r="D874" s="47">
        <v>4.5</v>
      </c>
      <c r="E874" s="38">
        <v>45.58</v>
      </c>
      <c r="F874" s="38">
        <v>205.11</v>
      </c>
      <c r="G874" s="39">
        <f t="shared" si="30"/>
        <v>394.72280000000001</v>
      </c>
      <c r="H874" s="39">
        <f t="shared" si="31"/>
        <v>1776.2526000000003</v>
      </c>
      <c r="I874" s="40">
        <v>8.66</v>
      </c>
      <c r="J874" s="78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1"/>
      <c r="Z874" s="22"/>
    </row>
    <row r="875" spans="1:26" customFormat="1" ht="36" hidden="1" x14ac:dyDescent="0.25">
      <c r="A875" s="35" t="s">
        <v>1043</v>
      </c>
      <c r="B875" s="36" t="s">
        <v>1057</v>
      </c>
      <c r="C875" s="35" t="s">
        <v>179</v>
      </c>
      <c r="D875" s="48">
        <v>1</v>
      </c>
      <c r="E875" s="38">
        <v>204.05</v>
      </c>
      <c r="F875" s="38">
        <v>204.05</v>
      </c>
      <c r="G875" s="39">
        <f t="shared" si="30"/>
        <v>1767.0730000000001</v>
      </c>
      <c r="H875" s="39">
        <f t="shared" si="31"/>
        <v>1767.0730000000001</v>
      </c>
      <c r="I875" s="40">
        <v>8.66</v>
      </c>
      <c r="J875" s="78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1"/>
      <c r="Z875" s="22"/>
    </row>
    <row r="876" spans="1:26" customFormat="1" ht="36" hidden="1" x14ac:dyDescent="0.25">
      <c r="A876" s="35" t="s">
        <v>1544</v>
      </c>
      <c r="B876" s="36" t="s">
        <v>1545</v>
      </c>
      <c r="C876" s="35" t="s">
        <v>12</v>
      </c>
      <c r="D876" s="48">
        <v>4</v>
      </c>
      <c r="E876" s="38">
        <v>50.65</v>
      </c>
      <c r="F876" s="38">
        <v>202</v>
      </c>
      <c r="G876" s="39">
        <f t="shared" si="30"/>
        <v>438.62900000000002</v>
      </c>
      <c r="H876" s="39">
        <f t="shared" si="31"/>
        <v>1749.32</v>
      </c>
      <c r="I876" s="40">
        <v>8.66</v>
      </c>
      <c r="J876" s="78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1"/>
      <c r="Z876" s="22"/>
    </row>
    <row r="877" spans="1:26" customFormat="1" ht="36" hidden="1" x14ac:dyDescent="0.25">
      <c r="A877" s="35" t="s">
        <v>377</v>
      </c>
      <c r="B877" s="36" t="s">
        <v>384</v>
      </c>
      <c r="C877" s="35" t="s">
        <v>179</v>
      </c>
      <c r="D877" s="48">
        <v>106</v>
      </c>
      <c r="E877" s="38">
        <v>1.89</v>
      </c>
      <c r="F877" s="38">
        <v>200</v>
      </c>
      <c r="G877" s="39">
        <f t="shared" si="30"/>
        <v>16.3674</v>
      </c>
      <c r="H877" s="39">
        <f t="shared" si="31"/>
        <v>1732</v>
      </c>
      <c r="I877" s="40">
        <v>8.66</v>
      </c>
      <c r="J877" s="78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1"/>
      <c r="Z877" s="22"/>
    </row>
    <row r="878" spans="1:26" customFormat="1" ht="36" hidden="1" x14ac:dyDescent="0.25">
      <c r="A878" s="35" t="s">
        <v>1228</v>
      </c>
      <c r="B878" s="36" t="s">
        <v>1229</v>
      </c>
      <c r="C878" s="35" t="s">
        <v>12</v>
      </c>
      <c r="D878" s="48">
        <v>2</v>
      </c>
      <c r="E878" s="38">
        <v>98.63</v>
      </c>
      <c r="F878" s="38">
        <v>197</v>
      </c>
      <c r="G878" s="39">
        <f t="shared" si="30"/>
        <v>854.13580000000002</v>
      </c>
      <c r="H878" s="39">
        <f t="shared" si="31"/>
        <v>1706.02</v>
      </c>
      <c r="I878" s="40">
        <v>8.66</v>
      </c>
      <c r="J878" s="78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1"/>
      <c r="Z878" s="22"/>
    </row>
    <row r="879" spans="1:26" customFormat="1" ht="36" hidden="1" x14ac:dyDescent="0.25">
      <c r="A879" s="35" t="s">
        <v>1113</v>
      </c>
      <c r="B879" s="36" t="s">
        <v>1141</v>
      </c>
      <c r="C879" s="35" t="s">
        <v>12</v>
      </c>
      <c r="D879" s="48">
        <v>2</v>
      </c>
      <c r="E879" s="38">
        <v>97.78</v>
      </c>
      <c r="F879" s="38">
        <v>195.56</v>
      </c>
      <c r="G879" s="39">
        <f t="shared" si="30"/>
        <v>846.77480000000003</v>
      </c>
      <c r="H879" s="39">
        <f t="shared" si="31"/>
        <v>1693.5496000000001</v>
      </c>
      <c r="I879" s="40">
        <v>8.66</v>
      </c>
      <c r="J879" s="78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1"/>
      <c r="Z879" s="22"/>
    </row>
    <row r="880" spans="1:26" customFormat="1" ht="36" hidden="1" x14ac:dyDescent="0.25">
      <c r="A880" s="35" t="s">
        <v>558</v>
      </c>
      <c r="B880" s="36" t="s">
        <v>557</v>
      </c>
      <c r="C880" s="35" t="s">
        <v>19</v>
      </c>
      <c r="D880" s="48">
        <v>2</v>
      </c>
      <c r="E880" s="38">
        <v>97.37</v>
      </c>
      <c r="F880" s="38">
        <v>195</v>
      </c>
      <c r="G880" s="39">
        <f t="shared" si="30"/>
        <v>843.22420000000011</v>
      </c>
      <c r="H880" s="39">
        <f t="shared" si="31"/>
        <v>1688.7</v>
      </c>
      <c r="I880" s="40">
        <v>8.66</v>
      </c>
      <c r="J880" s="78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1"/>
      <c r="Z880" s="22"/>
    </row>
    <row r="881" spans="1:26" customFormat="1" ht="15" hidden="1" x14ac:dyDescent="0.25">
      <c r="A881" s="35" t="s">
        <v>250</v>
      </c>
      <c r="B881" s="36" t="s">
        <v>251</v>
      </c>
      <c r="C881" s="35" t="s">
        <v>37</v>
      </c>
      <c r="D881" s="46">
        <v>90.207769999999996</v>
      </c>
      <c r="E881" s="38">
        <v>2.16</v>
      </c>
      <c r="F881" s="38">
        <v>194.84</v>
      </c>
      <c r="G881" s="39">
        <f t="shared" si="30"/>
        <v>18.7056</v>
      </c>
      <c r="H881" s="39">
        <f t="shared" si="31"/>
        <v>1687.3144</v>
      </c>
      <c r="I881" s="40">
        <v>8.66</v>
      </c>
      <c r="J881" s="78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1"/>
      <c r="Z881" s="22"/>
    </row>
    <row r="882" spans="1:26" customFormat="1" ht="15" hidden="1" x14ac:dyDescent="0.25">
      <c r="A882" s="35" t="s">
        <v>250</v>
      </c>
      <c r="B882" s="36" t="s">
        <v>252</v>
      </c>
      <c r="C882" s="35" t="s">
        <v>37</v>
      </c>
      <c r="D882" s="46">
        <v>90.202470000000005</v>
      </c>
      <c r="E882" s="38">
        <v>2.16</v>
      </c>
      <c r="F882" s="38">
        <v>194.83</v>
      </c>
      <c r="G882" s="39">
        <f t="shared" si="30"/>
        <v>18.7056</v>
      </c>
      <c r="H882" s="39">
        <f t="shared" si="31"/>
        <v>1687.2278000000001</v>
      </c>
      <c r="I882" s="40">
        <v>8.66</v>
      </c>
      <c r="J882" s="78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1"/>
      <c r="Z882" s="22"/>
    </row>
    <row r="883" spans="1:26" customFormat="1" ht="36" hidden="1" x14ac:dyDescent="0.25">
      <c r="A883" s="35" t="s">
        <v>755</v>
      </c>
      <c r="B883" s="36" t="s">
        <v>1030</v>
      </c>
      <c r="C883" s="35" t="s">
        <v>179</v>
      </c>
      <c r="D883" s="48">
        <v>1</v>
      </c>
      <c r="E883" s="38">
        <v>194.22</v>
      </c>
      <c r="F883" s="38">
        <v>194.22</v>
      </c>
      <c r="G883" s="39">
        <f t="shared" si="30"/>
        <v>1681.9452000000001</v>
      </c>
      <c r="H883" s="39">
        <f t="shared" si="31"/>
        <v>1681.9452000000001</v>
      </c>
      <c r="I883" s="40">
        <v>8.66</v>
      </c>
      <c r="J883" s="78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1"/>
      <c r="Z883" s="22"/>
    </row>
    <row r="884" spans="1:26" customFormat="1" ht="36" hidden="1" x14ac:dyDescent="0.25">
      <c r="A884" s="35" t="s">
        <v>457</v>
      </c>
      <c r="B884" s="36" t="s">
        <v>459</v>
      </c>
      <c r="C884" s="35" t="s">
        <v>179</v>
      </c>
      <c r="D884" s="47">
        <v>33.4</v>
      </c>
      <c r="E884" s="49"/>
      <c r="F884" s="38">
        <v>193.52</v>
      </c>
      <c r="G884" s="39">
        <f t="shared" si="30"/>
        <v>0</v>
      </c>
      <c r="H884" s="39">
        <f t="shared" si="31"/>
        <v>1675.8832000000002</v>
      </c>
      <c r="I884" s="40">
        <v>8.66</v>
      </c>
      <c r="J884" s="78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1"/>
      <c r="Z884" s="22"/>
    </row>
    <row r="885" spans="1:26" customFormat="1" ht="36" hidden="1" x14ac:dyDescent="0.25">
      <c r="A885" s="35" t="s">
        <v>520</v>
      </c>
      <c r="B885" s="36" t="s">
        <v>521</v>
      </c>
      <c r="C885" s="35" t="s">
        <v>19</v>
      </c>
      <c r="D885" s="48">
        <v>31</v>
      </c>
      <c r="E885" s="38">
        <v>6.18</v>
      </c>
      <c r="F885" s="38">
        <v>191.58</v>
      </c>
      <c r="G885" s="39">
        <f t="shared" si="30"/>
        <v>53.518799999999999</v>
      </c>
      <c r="H885" s="39">
        <f t="shared" si="31"/>
        <v>1659.0828000000001</v>
      </c>
      <c r="I885" s="40">
        <v>8.66</v>
      </c>
      <c r="J885" s="78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1"/>
      <c r="Z885" s="22"/>
    </row>
    <row r="886" spans="1:26" customFormat="1" ht="36" hidden="1" x14ac:dyDescent="0.25">
      <c r="A886" s="35" t="s">
        <v>476</v>
      </c>
      <c r="B886" s="36" t="s">
        <v>478</v>
      </c>
      <c r="C886" s="35" t="s">
        <v>179</v>
      </c>
      <c r="D886" s="48">
        <v>6</v>
      </c>
      <c r="E886" s="38">
        <v>31.89</v>
      </c>
      <c r="F886" s="38">
        <v>191</v>
      </c>
      <c r="G886" s="39">
        <f t="shared" si="30"/>
        <v>276.16739999999999</v>
      </c>
      <c r="H886" s="39">
        <f t="shared" si="31"/>
        <v>1654.06</v>
      </c>
      <c r="I886" s="40">
        <v>8.66</v>
      </c>
      <c r="J886" s="78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1"/>
      <c r="Z886" s="22"/>
    </row>
    <row r="887" spans="1:26" customFormat="1" ht="36" hidden="1" x14ac:dyDescent="0.25">
      <c r="A887" s="35" t="s">
        <v>755</v>
      </c>
      <c r="B887" s="36" t="s">
        <v>826</v>
      </c>
      <c r="C887" s="35" t="s">
        <v>12</v>
      </c>
      <c r="D887" s="48">
        <v>1</v>
      </c>
      <c r="E887" s="38">
        <v>189.64</v>
      </c>
      <c r="F887" s="38">
        <v>189.64</v>
      </c>
      <c r="G887" s="39">
        <f t="shared" si="30"/>
        <v>1642.2823999999998</v>
      </c>
      <c r="H887" s="39">
        <f t="shared" si="31"/>
        <v>1642.2823999999998</v>
      </c>
      <c r="I887" s="40">
        <v>8.66</v>
      </c>
      <c r="J887" s="78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1"/>
      <c r="Z887" s="22"/>
    </row>
    <row r="888" spans="1:26" customFormat="1" ht="15" hidden="1" x14ac:dyDescent="0.25">
      <c r="A888" s="35" t="s">
        <v>42</v>
      </c>
      <c r="B888" s="36" t="s">
        <v>43</v>
      </c>
      <c r="C888" s="35" t="s">
        <v>22</v>
      </c>
      <c r="D888" s="44">
        <v>3.088E-3</v>
      </c>
      <c r="E888" s="43">
        <v>60495.67</v>
      </c>
      <c r="F888" s="38">
        <v>186.81</v>
      </c>
      <c r="G888" s="39">
        <f t="shared" si="30"/>
        <v>523892.50219999999</v>
      </c>
      <c r="H888" s="39">
        <f t="shared" si="31"/>
        <v>1617.7746</v>
      </c>
      <c r="I888" s="40">
        <v>8.66</v>
      </c>
      <c r="J888" s="78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1"/>
      <c r="Z888" s="22"/>
    </row>
    <row r="889" spans="1:26" customFormat="1" ht="36" hidden="1" x14ac:dyDescent="0.25">
      <c r="A889" s="35" t="s">
        <v>1470</v>
      </c>
      <c r="B889" s="36" t="s">
        <v>1473</v>
      </c>
      <c r="C889" s="35" t="s">
        <v>12</v>
      </c>
      <c r="D889" s="48">
        <v>6</v>
      </c>
      <c r="E889" s="38">
        <v>31.11</v>
      </c>
      <c r="F889" s="38">
        <v>186.66</v>
      </c>
      <c r="G889" s="39">
        <f t="shared" si="30"/>
        <v>269.4126</v>
      </c>
      <c r="H889" s="39">
        <f t="shared" si="31"/>
        <v>1616.4756</v>
      </c>
      <c r="I889" s="40">
        <v>8.66</v>
      </c>
      <c r="J889" s="78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1"/>
      <c r="Z889" s="22"/>
    </row>
    <row r="890" spans="1:26" customFormat="1" ht="36" hidden="1" x14ac:dyDescent="0.25">
      <c r="A890" s="35" t="s">
        <v>691</v>
      </c>
      <c r="B890" s="36" t="s">
        <v>692</v>
      </c>
      <c r="C890" s="35" t="s">
        <v>12</v>
      </c>
      <c r="D890" s="48">
        <v>2</v>
      </c>
      <c r="E890" s="38">
        <v>92.66</v>
      </c>
      <c r="F890" s="38">
        <v>186</v>
      </c>
      <c r="G890" s="39">
        <f t="shared" si="30"/>
        <v>802.43560000000002</v>
      </c>
      <c r="H890" s="39">
        <f t="shared" si="31"/>
        <v>1610.76</v>
      </c>
      <c r="I890" s="40">
        <v>8.66</v>
      </c>
      <c r="J890" s="78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1"/>
      <c r="Z890" s="22"/>
    </row>
    <row r="891" spans="1:26" customFormat="1" ht="36" hidden="1" x14ac:dyDescent="0.25">
      <c r="A891" s="35" t="s">
        <v>538</v>
      </c>
      <c r="B891" s="36" t="s">
        <v>539</v>
      </c>
      <c r="C891" s="35" t="s">
        <v>19</v>
      </c>
      <c r="D891" s="48">
        <v>21</v>
      </c>
      <c r="E891" s="38">
        <v>8.83</v>
      </c>
      <c r="F891" s="38">
        <v>185</v>
      </c>
      <c r="G891" s="39">
        <f t="shared" si="30"/>
        <v>76.467799999999997</v>
      </c>
      <c r="H891" s="39">
        <f t="shared" si="31"/>
        <v>1602.1000000000001</v>
      </c>
      <c r="I891" s="40">
        <v>8.66</v>
      </c>
      <c r="J891" s="78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1"/>
      <c r="Z891" s="22"/>
    </row>
    <row r="892" spans="1:26" customFormat="1" ht="36" hidden="1" x14ac:dyDescent="0.25">
      <c r="A892" s="35" t="s">
        <v>755</v>
      </c>
      <c r="B892" s="36" t="s">
        <v>969</v>
      </c>
      <c r="C892" s="35" t="s">
        <v>179</v>
      </c>
      <c r="D892" s="47">
        <v>3.5</v>
      </c>
      <c r="E892" s="38">
        <v>52.57</v>
      </c>
      <c r="F892" s="38">
        <v>184</v>
      </c>
      <c r="G892" s="39">
        <f t="shared" si="30"/>
        <v>455.25620000000004</v>
      </c>
      <c r="H892" s="39">
        <f t="shared" si="31"/>
        <v>1593.44</v>
      </c>
      <c r="I892" s="40">
        <v>8.66</v>
      </c>
      <c r="J892" s="78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1"/>
      <c r="Z892" s="22"/>
    </row>
    <row r="893" spans="1:26" customFormat="1" ht="36" hidden="1" x14ac:dyDescent="0.25">
      <c r="A893" s="35" t="s">
        <v>1442</v>
      </c>
      <c r="B893" s="36" t="s">
        <v>1443</v>
      </c>
      <c r="C893" s="35" t="s">
        <v>179</v>
      </c>
      <c r="D893" s="47">
        <v>30.9</v>
      </c>
      <c r="E893" s="38">
        <v>5.95</v>
      </c>
      <c r="F893" s="38">
        <v>184</v>
      </c>
      <c r="G893" s="39">
        <f t="shared" si="30"/>
        <v>51.527000000000001</v>
      </c>
      <c r="H893" s="39">
        <f t="shared" si="31"/>
        <v>1593.44</v>
      </c>
      <c r="I893" s="40">
        <v>8.66</v>
      </c>
      <c r="J893" s="78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1"/>
      <c r="Z893" s="22"/>
    </row>
    <row r="894" spans="1:26" customFormat="1" ht="36" hidden="1" x14ac:dyDescent="0.25">
      <c r="A894" s="35" t="s">
        <v>1598</v>
      </c>
      <c r="B894" s="36" t="s">
        <v>1599</v>
      </c>
      <c r="C894" s="35" t="s">
        <v>12</v>
      </c>
      <c r="D894" s="48">
        <v>2</v>
      </c>
      <c r="E894" s="38">
        <v>89.61</v>
      </c>
      <c r="F894" s="38">
        <v>179</v>
      </c>
      <c r="G894" s="39">
        <f t="shared" si="30"/>
        <v>776.02260000000001</v>
      </c>
      <c r="H894" s="39">
        <f t="shared" si="31"/>
        <v>1550.14</v>
      </c>
      <c r="I894" s="40">
        <v>8.66</v>
      </c>
      <c r="J894" s="78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1"/>
      <c r="Z894" s="22"/>
    </row>
    <row r="895" spans="1:26" customFormat="1" ht="36" hidden="1" x14ac:dyDescent="0.25">
      <c r="A895" s="35" t="s">
        <v>1043</v>
      </c>
      <c r="B895" s="36" t="s">
        <v>1044</v>
      </c>
      <c r="C895" s="35" t="s">
        <v>12</v>
      </c>
      <c r="D895" s="48">
        <v>5</v>
      </c>
      <c r="E895" s="38">
        <v>35.64</v>
      </c>
      <c r="F895" s="38">
        <v>178.2</v>
      </c>
      <c r="G895" s="39">
        <f t="shared" si="30"/>
        <v>308.64240000000001</v>
      </c>
      <c r="H895" s="39">
        <f t="shared" si="31"/>
        <v>1543.212</v>
      </c>
      <c r="I895" s="40">
        <v>8.66</v>
      </c>
      <c r="J895" s="78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1"/>
      <c r="Z895" s="22"/>
    </row>
    <row r="896" spans="1:26" customFormat="1" ht="36" hidden="1" x14ac:dyDescent="0.25">
      <c r="A896" s="35" t="s">
        <v>755</v>
      </c>
      <c r="B896" s="36" t="s">
        <v>990</v>
      </c>
      <c r="C896" s="35" t="s">
        <v>179</v>
      </c>
      <c r="D896" s="47">
        <v>0.5</v>
      </c>
      <c r="E896" s="38">
        <v>354.69</v>
      </c>
      <c r="F896" s="38">
        <v>177.35</v>
      </c>
      <c r="G896" s="39">
        <f t="shared" si="30"/>
        <v>3071.6154000000001</v>
      </c>
      <c r="H896" s="39">
        <f t="shared" si="31"/>
        <v>1535.8509999999999</v>
      </c>
      <c r="I896" s="40">
        <v>8.66</v>
      </c>
      <c r="J896" s="78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1"/>
      <c r="Z896" s="22"/>
    </row>
    <row r="897" spans="1:26" customFormat="1" ht="36" hidden="1" x14ac:dyDescent="0.25">
      <c r="A897" s="35" t="s">
        <v>399</v>
      </c>
      <c r="B897" s="36" t="s">
        <v>400</v>
      </c>
      <c r="C897" s="35" t="s">
        <v>12</v>
      </c>
      <c r="D897" s="48">
        <v>3</v>
      </c>
      <c r="E897" s="38">
        <v>59.19</v>
      </c>
      <c r="F897" s="38">
        <v>177</v>
      </c>
      <c r="G897" s="39">
        <f t="shared" si="30"/>
        <v>512.58539999999994</v>
      </c>
      <c r="H897" s="39">
        <f t="shared" si="31"/>
        <v>1532.82</v>
      </c>
      <c r="I897" s="40">
        <v>8.66</v>
      </c>
      <c r="J897" s="78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1"/>
      <c r="Z897" s="22"/>
    </row>
    <row r="898" spans="1:26" customFormat="1" ht="36" hidden="1" x14ac:dyDescent="0.25">
      <c r="A898" s="35" t="s">
        <v>1257</v>
      </c>
      <c r="B898" s="36" t="s">
        <v>1259</v>
      </c>
      <c r="C898" s="35" t="s">
        <v>12</v>
      </c>
      <c r="D898" s="48">
        <v>8</v>
      </c>
      <c r="E898" s="38">
        <v>22.08</v>
      </c>
      <c r="F898" s="38">
        <v>176.64</v>
      </c>
      <c r="G898" s="39">
        <f t="shared" si="30"/>
        <v>191.21279999999999</v>
      </c>
      <c r="H898" s="39">
        <f t="shared" si="31"/>
        <v>1529.7023999999999</v>
      </c>
      <c r="I898" s="40">
        <v>8.66</v>
      </c>
      <c r="J898" s="78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1"/>
      <c r="Z898" s="22"/>
    </row>
    <row r="899" spans="1:26" customFormat="1" ht="36" hidden="1" x14ac:dyDescent="0.25">
      <c r="A899" s="35" t="s">
        <v>1164</v>
      </c>
      <c r="B899" s="36" t="s">
        <v>1202</v>
      </c>
      <c r="C899" s="35" t="s">
        <v>12</v>
      </c>
      <c r="D899" s="48">
        <v>1</v>
      </c>
      <c r="E899" s="38">
        <v>176.48</v>
      </c>
      <c r="F899" s="38">
        <v>176</v>
      </c>
      <c r="G899" s="39">
        <f t="shared" si="30"/>
        <v>1528.3167999999998</v>
      </c>
      <c r="H899" s="39">
        <f t="shared" si="31"/>
        <v>1524.16</v>
      </c>
      <c r="I899" s="40">
        <v>8.66</v>
      </c>
      <c r="J899" s="78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1"/>
      <c r="Z899" s="22"/>
    </row>
    <row r="900" spans="1:26" customFormat="1" ht="36" hidden="1" x14ac:dyDescent="0.25">
      <c r="A900" s="35" t="s">
        <v>1164</v>
      </c>
      <c r="B900" s="36" t="s">
        <v>1219</v>
      </c>
      <c r="C900" s="35" t="s">
        <v>12</v>
      </c>
      <c r="D900" s="48">
        <v>1</v>
      </c>
      <c r="E900" s="38">
        <v>176.19</v>
      </c>
      <c r="F900" s="38">
        <v>176</v>
      </c>
      <c r="G900" s="39">
        <f t="shared" si="30"/>
        <v>1525.8054</v>
      </c>
      <c r="H900" s="39">
        <f t="shared" si="31"/>
        <v>1524.16</v>
      </c>
      <c r="I900" s="40">
        <v>8.66</v>
      </c>
      <c r="J900" s="78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1"/>
      <c r="Z900" s="22"/>
    </row>
    <row r="901" spans="1:26" customFormat="1" ht="36" hidden="1" x14ac:dyDescent="0.25">
      <c r="A901" s="35" t="s">
        <v>1062</v>
      </c>
      <c r="B901" s="36" t="s">
        <v>1070</v>
      </c>
      <c r="C901" s="35" t="s">
        <v>12</v>
      </c>
      <c r="D901" s="48">
        <v>2</v>
      </c>
      <c r="E901" s="38">
        <v>86.94</v>
      </c>
      <c r="F901" s="38">
        <v>174</v>
      </c>
      <c r="G901" s="39">
        <f t="shared" si="30"/>
        <v>752.90039999999999</v>
      </c>
      <c r="H901" s="39">
        <f t="shared" si="31"/>
        <v>1506.84</v>
      </c>
      <c r="I901" s="40">
        <v>8.66</v>
      </c>
      <c r="J901" s="78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1"/>
      <c r="Z901" s="22"/>
    </row>
    <row r="902" spans="1:26" customFormat="1" ht="15" hidden="1" x14ac:dyDescent="0.25">
      <c r="A902" s="35" t="s">
        <v>308</v>
      </c>
      <c r="B902" s="36" t="s">
        <v>309</v>
      </c>
      <c r="C902" s="35" t="s">
        <v>19</v>
      </c>
      <c r="D902" s="37">
        <v>7.0979999999999999</v>
      </c>
      <c r="E902" s="38">
        <v>23.55</v>
      </c>
      <c r="F902" s="38">
        <v>167.17</v>
      </c>
      <c r="G902" s="39">
        <f t="shared" si="30"/>
        <v>203.94300000000001</v>
      </c>
      <c r="H902" s="39">
        <f t="shared" si="31"/>
        <v>1447.6922</v>
      </c>
      <c r="I902" s="40">
        <v>8.66</v>
      </c>
      <c r="J902" s="78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1"/>
      <c r="Z902" s="22"/>
    </row>
    <row r="903" spans="1:26" customFormat="1" ht="15" hidden="1" x14ac:dyDescent="0.25">
      <c r="A903" s="35" t="s">
        <v>33</v>
      </c>
      <c r="B903" s="36" t="s">
        <v>34</v>
      </c>
      <c r="C903" s="35" t="s">
        <v>22</v>
      </c>
      <c r="D903" s="45">
        <v>7.6E-3</v>
      </c>
      <c r="E903" s="43">
        <v>21737.02</v>
      </c>
      <c r="F903" s="38">
        <v>165.2</v>
      </c>
      <c r="G903" s="39">
        <f t="shared" si="30"/>
        <v>188242.5932</v>
      </c>
      <c r="H903" s="39">
        <f t="shared" si="31"/>
        <v>1430.6319999999998</v>
      </c>
      <c r="I903" s="40">
        <v>8.66</v>
      </c>
      <c r="J903" s="78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1"/>
      <c r="Z903" s="22"/>
    </row>
    <row r="904" spans="1:26" customFormat="1" ht="36" hidden="1" x14ac:dyDescent="0.25">
      <c r="A904" s="35" t="s">
        <v>755</v>
      </c>
      <c r="B904" s="36" t="s">
        <v>762</v>
      </c>
      <c r="C904" s="35" t="s">
        <v>12</v>
      </c>
      <c r="D904" s="48">
        <v>4</v>
      </c>
      <c r="E904" s="38">
        <v>41.28</v>
      </c>
      <c r="F904" s="38">
        <v>165.12</v>
      </c>
      <c r="G904" s="39">
        <f t="shared" si="30"/>
        <v>357.48480000000001</v>
      </c>
      <c r="H904" s="39">
        <f t="shared" si="31"/>
        <v>1429.9392</v>
      </c>
      <c r="I904" s="40">
        <v>8.66</v>
      </c>
      <c r="J904" s="78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1"/>
      <c r="Z904" s="22"/>
    </row>
    <row r="905" spans="1:26" customFormat="1" ht="36" hidden="1" x14ac:dyDescent="0.25">
      <c r="A905" s="35" t="s">
        <v>1329</v>
      </c>
      <c r="B905" s="36" t="s">
        <v>1332</v>
      </c>
      <c r="C905" s="35" t="s">
        <v>12</v>
      </c>
      <c r="D905" s="48">
        <v>1</v>
      </c>
      <c r="E905" s="38">
        <v>164.8</v>
      </c>
      <c r="F905" s="38">
        <v>165</v>
      </c>
      <c r="G905" s="39">
        <f t="shared" ref="G905:G968" si="32">E905*I905</f>
        <v>1427.1680000000001</v>
      </c>
      <c r="H905" s="39">
        <f t="shared" ref="H905:H968" si="33">F905*I905</f>
        <v>1428.9</v>
      </c>
      <c r="I905" s="40">
        <v>8.66</v>
      </c>
      <c r="J905" s="78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1"/>
      <c r="Z905" s="22"/>
    </row>
    <row r="906" spans="1:26" customFormat="1" ht="36" hidden="1" x14ac:dyDescent="0.25">
      <c r="A906" s="35" t="s">
        <v>755</v>
      </c>
      <c r="B906" s="36" t="s">
        <v>773</v>
      </c>
      <c r="C906" s="35" t="s">
        <v>12</v>
      </c>
      <c r="D906" s="48">
        <v>2</v>
      </c>
      <c r="E906" s="38">
        <v>82.13</v>
      </c>
      <c r="F906" s="38">
        <v>164.26</v>
      </c>
      <c r="G906" s="39">
        <f t="shared" si="32"/>
        <v>711.24579999999992</v>
      </c>
      <c r="H906" s="39">
        <f t="shared" si="33"/>
        <v>1422.4915999999998</v>
      </c>
      <c r="I906" s="40">
        <v>8.66</v>
      </c>
      <c r="J906" s="78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1"/>
      <c r="Z906" s="22"/>
    </row>
    <row r="907" spans="1:26" customFormat="1" ht="15" hidden="1" x14ac:dyDescent="0.25">
      <c r="A907" s="35" t="s">
        <v>253</v>
      </c>
      <c r="B907" s="36" t="s">
        <v>254</v>
      </c>
      <c r="C907" s="35" t="s">
        <v>19</v>
      </c>
      <c r="D907" s="45">
        <v>2.0304000000000002</v>
      </c>
      <c r="E907" s="38">
        <v>78.92</v>
      </c>
      <c r="F907" s="38">
        <v>160.22999999999999</v>
      </c>
      <c r="G907" s="39">
        <f t="shared" si="32"/>
        <v>683.44720000000007</v>
      </c>
      <c r="H907" s="39">
        <f t="shared" si="33"/>
        <v>1387.5917999999999</v>
      </c>
      <c r="I907" s="40">
        <v>8.66</v>
      </c>
      <c r="J907" s="78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1"/>
      <c r="Z907" s="22"/>
    </row>
    <row r="908" spans="1:26" customFormat="1" ht="15" hidden="1" x14ac:dyDescent="0.25">
      <c r="A908" s="35" t="s">
        <v>71</v>
      </c>
      <c r="B908" s="36" t="s">
        <v>72</v>
      </c>
      <c r="C908" s="35" t="s">
        <v>22</v>
      </c>
      <c r="D908" s="42">
        <v>1.11275E-2</v>
      </c>
      <c r="E908" s="43">
        <v>14379.68</v>
      </c>
      <c r="F908" s="38">
        <v>160.03</v>
      </c>
      <c r="G908" s="39">
        <f t="shared" si="32"/>
        <v>124528.0288</v>
      </c>
      <c r="H908" s="39">
        <f t="shared" si="33"/>
        <v>1385.8598</v>
      </c>
      <c r="I908" s="40">
        <v>8.66</v>
      </c>
      <c r="J908" s="78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1"/>
      <c r="Z908" s="22"/>
    </row>
    <row r="909" spans="1:26" customFormat="1" ht="36" hidden="1" x14ac:dyDescent="0.25">
      <c r="A909" s="35" t="s">
        <v>1303</v>
      </c>
      <c r="B909" s="36" t="s">
        <v>1305</v>
      </c>
      <c r="C909" s="35" t="s">
        <v>12</v>
      </c>
      <c r="D909" s="48">
        <v>1</v>
      </c>
      <c r="E909" s="38">
        <v>159.5</v>
      </c>
      <c r="F909" s="38">
        <v>159.5</v>
      </c>
      <c r="G909" s="39">
        <f t="shared" si="32"/>
        <v>1381.27</v>
      </c>
      <c r="H909" s="39">
        <f t="shared" si="33"/>
        <v>1381.27</v>
      </c>
      <c r="I909" s="40">
        <v>8.66</v>
      </c>
      <c r="J909" s="78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1"/>
      <c r="Z909" s="22"/>
    </row>
    <row r="910" spans="1:26" customFormat="1" ht="36" hidden="1" x14ac:dyDescent="0.25">
      <c r="A910" s="35" t="s">
        <v>1540</v>
      </c>
      <c r="B910" s="36" t="s">
        <v>1541</v>
      </c>
      <c r="C910" s="35" t="s">
        <v>12</v>
      </c>
      <c r="D910" s="48">
        <v>2</v>
      </c>
      <c r="E910" s="38">
        <v>79.260000000000005</v>
      </c>
      <c r="F910" s="38">
        <v>159</v>
      </c>
      <c r="G910" s="39">
        <f t="shared" si="32"/>
        <v>686.39160000000004</v>
      </c>
      <c r="H910" s="39">
        <f t="shared" si="33"/>
        <v>1376.94</v>
      </c>
      <c r="I910" s="40">
        <v>8.66</v>
      </c>
      <c r="J910" s="78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1"/>
      <c r="Z910" s="22"/>
    </row>
    <row r="911" spans="1:26" customFormat="1" ht="36" x14ac:dyDescent="0.25">
      <c r="A911" s="35" t="s">
        <v>755</v>
      </c>
      <c r="B911" s="75" t="s">
        <v>811</v>
      </c>
      <c r="C911" s="35" t="s">
        <v>12</v>
      </c>
      <c r="D911" s="48">
        <v>5</v>
      </c>
      <c r="E911" s="38">
        <v>31.51</v>
      </c>
      <c r="F911" s="38">
        <v>157.55000000000001</v>
      </c>
      <c r="G911" s="39">
        <f t="shared" si="32"/>
        <v>272.8766</v>
      </c>
      <c r="H911" s="39">
        <f t="shared" si="33"/>
        <v>1364.383</v>
      </c>
      <c r="I911" s="40">
        <v>8.66</v>
      </c>
      <c r="J911" s="78">
        <f>496/1.2</f>
        <v>413.33333333333337</v>
      </c>
      <c r="K911" s="79">
        <f>D911*J911</f>
        <v>2066.666666666667</v>
      </c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1"/>
      <c r="Z911" s="22"/>
    </row>
    <row r="912" spans="1:26" customFormat="1" ht="15" hidden="1" x14ac:dyDescent="0.25">
      <c r="A912" s="35" t="s">
        <v>88</v>
      </c>
      <c r="B912" s="36" t="s">
        <v>89</v>
      </c>
      <c r="C912" s="35" t="s">
        <v>19</v>
      </c>
      <c r="D912" s="41">
        <v>7.02</v>
      </c>
      <c r="E912" s="38">
        <v>22.28</v>
      </c>
      <c r="F912" s="38">
        <v>156.38999999999999</v>
      </c>
      <c r="G912" s="39">
        <f t="shared" si="32"/>
        <v>192.94480000000001</v>
      </c>
      <c r="H912" s="39">
        <f t="shared" si="33"/>
        <v>1354.3373999999999</v>
      </c>
      <c r="I912" s="40">
        <v>8.66</v>
      </c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1"/>
      <c r="Z912" s="22"/>
    </row>
    <row r="913" spans="1:26" customFormat="1" ht="36" hidden="1" x14ac:dyDescent="0.25">
      <c r="A913" s="35" t="s">
        <v>1257</v>
      </c>
      <c r="B913" s="36" t="s">
        <v>1260</v>
      </c>
      <c r="C913" s="35" t="s">
        <v>12</v>
      </c>
      <c r="D913" s="48">
        <v>6</v>
      </c>
      <c r="E913" s="38">
        <v>26.01</v>
      </c>
      <c r="F913" s="38">
        <v>156.06</v>
      </c>
      <c r="G913" s="39">
        <f t="shared" si="32"/>
        <v>225.24660000000003</v>
      </c>
      <c r="H913" s="39">
        <f t="shared" si="33"/>
        <v>1351.4796000000001</v>
      </c>
      <c r="I913" s="40">
        <v>8.66</v>
      </c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1"/>
      <c r="Z913" s="22"/>
    </row>
    <row r="914" spans="1:26" customFormat="1" ht="36" hidden="1" x14ac:dyDescent="0.25">
      <c r="A914" s="35" t="s">
        <v>1062</v>
      </c>
      <c r="B914" s="36" t="s">
        <v>1068</v>
      </c>
      <c r="C914" s="35" t="s">
        <v>12</v>
      </c>
      <c r="D914" s="48">
        <v>3</v>
      </c>
      <c r="E914" s="38">
        <v>51.65</v>
      </c>
      <c r="F914" s="38">
        <v>155</v>
      </c>
      <c r="G914" s="39">
        <f t="shared" si="32"/>
        <v>447.28899999999999</v>
      </c>
      <c r="H914" s="39">
        <f t="shared" si="33"/>
        <v>1342.3</v>
      </c>
      <c r="I914" s="40">
        <v>8.66</v>
      </c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1"/>
      <c r="Z914" s="22"/>
    </row>
    <row r="915" spans="1:26" customFormat="1" ht="36" hidden="1" x14ac:dyDescent="0.25">
      <c r="A915" s="35" t="s">
        <v>1164</v>
      </c>
      <c r="B915" s="36" t="s">
        <v>1168</v>
      </c>
      <c r="C915" s="35" t="s">
        <v>12</v>
      </c>
      <c r="D915" s="48">
        <v>2</v>
      </c>
      <c r="E915" s="38">
        <v>77.72</v>
      </c>
      <c r="F915" s="38">
        <v>155</v>
      </c>
      <c r="G915" s="39">
        <f t="shared" si="32"/>
        <v>673.05520000000001</v>
      </c>
      <c r="H915" s="39">
        <f t="shared" si="33"/>
        <v>1342.3</v>
      </c>
      <c r="I915" s="40">
        <v>8.66</v>
      </c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1"/>
      <c r="Z915" s="22"/>
    </row>
    <row r="916" spans="1:26" customFormat="1" ht="15" hidden="1" x14ac:dyDescent="0.25">
      <c r="A916" s="35" t="s">
        <v>38</v>
      </c>
      <c r="B916" s="36" t="s">
        <v>39</v>
      </c>
      <c r="C916" s="35" t="s">
        <v>19</v>
      </c>
      <c r="D916" s="37">
        <v>3.8740000000000001</v>
      </c>
      <c r="E916" s="38">
        <v>39.46</v>
      </c>
      <c r="F916" s="38">
        <v>152.87</v>
      </c>
      <c r="G916" s="39">
        <f t="shared" si="32"/>
        <v>341.72360000000003</v>
      </c>
      <c r="H916" s="39">
        <f t="shared" si="33"/>
        <v>1323.8542</v>
      </c>
      <c r="I916" s="40">
        <v>8.66</v>
      </c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1"/>
      <c r="Z916" s="22"/>
    </row>
    <row r="917" spans="1:26" customFormat="1" ht="36" hidden="1" x14ac:dyDescent="0.25">
      <c r="A917" s="35" t="s">
        <v>1113</v>
      </c>
      <c r="B917" s="36" t="s">
        <v>1139</v>
      </c>
      <c r="C917" s="35" t="s">
        <v>12</v>
      </c>
      <c r="D917" s="48">
        <v>1</v>
      </c>
      <c r="E917" s="38">
        <v>152.13</v>
      </c>
      <c r="F917" s="38">
        <v>152.13</v>
      </c>
      <c r="G917" s="39">
        <f t="shared" si="32"/>
        <v>1317.4458</v>
      </c>
      <c r="H917" s="39">
        <f t="shared" si="33"/>
        <v>1317.4458</v>
      </c>
      <c r="I917" s="40">
        <v>8.66</v>
      </c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1"/>
      <c r="Z917" s="22"/>
    </row>
    <row r="918" spans="1:26" customFormat="1" ht="36" hidden="1" x14ac:dyDescent="0.25">
      <c r="A918" s="35" t="s">
        <v>1575</v>
      </c>
      <c r="B918" s="36" t="s">
        <v>1576</v>
      </c>
      <c r="C918" s="35" t="s">
        <v>12</v>
      </c>
      <c r="D918" s="48">
        <v>4</v>
      </c>
      <c r="E918" s="38">
        <v>37.89</v>
      </c>
      <c r="F918" s="38">
        <v>152</v>
      </c>
      <c r="G918" s="39">
        <f t="shared" si="32"/>
        <v>328.12740000000002</v>
      </c>
      <c r="H918" s="39">
        <f t="shared" si="33"/>
        <v>1316.32</v>
      </c>
      <c r="I918" s="40">
        <v>8.66</v>
      </c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1"/>
      <c r="Z918" s="22"/>
    </row>
    <row r="919" spans="1:26" customFormat="1" ht="36" hidden="1" x14ac:dyDescent="0.25">
      <c r="A919" s="35" t="s">
        <v>1585</v>
      </c>
      <c r="B919" s="36" t="s">
        <v>1586</v>
      </c>
      <c r="C919" s="35" t="s">
        <v>12</v>
      </c>
      <c r="D919" s="48">
        <v>2</v>
      </c>
      <c r="E919" s="38">
        <v>76.260000000000005</v>
      </c>
      <c r="F919" s="38">
        <v>152</v>
      </c>
      <c r="G919" s="39">
        <f t="shared" si="32"/>
        <v>660.41160000000002</v>
      </c>
      <c r="H919" s="39">
        <f t="shared" si="33"/>
        <v>1316.32</v>
      </c>
      <c r="I919" s="40">
        <v>8.66</v>
      </c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1"/>
      <c r="Z919" s="22"/>
    </row>
    <row r="920" spans="1:26" customFormat="1" ht="36" hidden="1" x14ac:dyDescent="0.25">
      <c r="A920" s="35" t="s">
        <v>1113</v>
      </c>
      <c r="B920" s="36" t="s">
        <v>1138</v>
      </c>
      <c r="C920" s="35" t="s">
        <v>12</v>
      </c>
      <c r="D920" s="48">
        <v>1</v>
      </c>
      <c r="E920" s="38">
        <v>151.37</v>
      </c>
      <c r="F920" s="38">
        <v>151.37</v>
      </c>
      <c r="G920" s="39">
        <f t="shared" si="32"/>
        <v>1310.8642</v>
      </c>
      <c r="H920" s="39">
        <f t="shared" si="33"/>
        <v>1310.8642</v>
      </c>
      <c r="I920" s="40">
        <v>8.66</v>
      </c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1"/>
      <c r="Z920" s="22"/>
    </row>
    <row r="921" spans="1:26" customFormat="1" ht="36" hidden="1" x14ac:dyDescent="0.25">
      <c r="A921" s="35" t="s">
        <v>1113</v>
      </c>
      <c r="B921" s="36" t="s">
        <v>1134</v>
      </c>
      <c r="C921" s="35" t="s">
        <v>12</v>
      </c>
      <c r="D921" s="48">
        <v>4</v>
      </c>
      <c r="E921" s="38">
        <v>37.82</v>
      </c>
      <c r="F921" s="38">
        <v>151.28</v>
      </c>
      <c r="G921" s="39">
        <f t="shared" si="32"/>
        <v>327.52120000000002</v>
      </c>
      <c r="H921" s="39">
        <f t="shared" si="33"/>
        <v>1310.0848000000001</v>
      </c>
      <c r="I921" s="40">
        <v>8.66</v>
      </c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1"/>
      <c r="Z921" s="22"/>
    </row>
    <row r="922" spans="1:26" customFormat="1" ht="36" hidden="1" x14ac:dyDescent="0.25">
      <c r="A922" s="35" t="s">
        <v>1577</v>
      </c>
      <c r="B922" s="36" t="s">
        <v>1578</v>
      </c>
      <c r="C922" s="35" t="s">
        <v>12</v>
      </c>
      <c r="D922" s="48">
        <v>2</v>
      </c>
      <c r="E922" s="38">
        <v>75.58</v>
      </c>
      <c r="F922" s="38">
        <v>151</v>
      </c>
      <c r="G922" s="39">
        <f t="shared" si="32"/>
        <v>654.52279999999996</v>
      </c>
      <c r="H922" s="39">
        <f t="shared" si="33"/>
        <v>1307.6600000000001</v>
      </c>
      <c r="I922" s="40">
        <v>8.66</v>
      </c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1"/>
      <c r="Z922" s="22"/>
    </row>
    <row r="923" spans="1:26" customFormat="1" ht="15" hidden="1" x14ac:dyDescent="0.25">
      <c r="A923" s="35" t="s">
        <v>40</v>
      </c>
      <c r="B923" s="36" t="s">
        <v>41</v>
      </c>
      <c r="C923" s="35" t="s">
        <v>22</v>
      </c>
      <c r="D923" s="42">
        <v>1.39617E-2</v>
      </c>
      <c r="E923" s="43">
        <v>10695.62</v>
      </c>
      <c r="F923" s="38">
        <v>149.27000000000001</v>
      </c>
      <c r="G923" s="39">
        <f t="shared" si="32"/>
        <v>92624.069200000013</v>
      </c>
      <c r="H923" s="39">
        <f t="shared" si="33"/>
        <v>1292.6782000000001</v>
      </c>
      <c r="I923" s="40">
        <v>8.66</v>
      </c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1"/>
      <c r="Z923" s="22"/>
    </row>
    <row r="924" spans="1:26" customFormat="1" ht="36" hidden="1" x14ac:dyDescent="0.25">
      <c r="A924" s="35" t="s">
        <v>1568</v>
      </c>
      <c r="B924" s="36" t="s">
        <v>1572</v>
      </c>
      <c r="C924" s="35" t="s">
        <v>12</v>
      </c>
      <c r="D924" s="48">
        <v>4</v>
      </c>
      <c r="E924" s="38">
        <v>37.1</v>
      </c>
      <c r="F924" s="38">
        <v>148</v>
      </c>
      <c r="G924" s="39">
        <f t="shared" si="32"/>
        <v>321.286</v>
      </c>
      <c r="H924" s="39">
        <f t="shared" si="33"/>
        <v>1281.68</v>
      </c>
      <c r="I924" s="40">
        <v>8.66</v>
      </c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1"/>
      <c r="Z924" s="22"/>
    </row>
    <row r="925" spans="1:26" customFormat="1" ht="36" hidden="1" x14ac:dyDescent="0.25">
      <c r="A925" s="35" t="s">
        <v>755</v>
      </c>
      <c r="B925" s="36" t="s">
        <v>939</v>
      </c>
      <c r="C925" s="35" t="s">
        <v>12</v>
      </c>
      <c r="D925" s="48">
        <v>1</v>
      </c>
      <c r="E925" s="38">
        <v>147.93</v>
      </c>
      <c r="F925" s="38">
        <v>147.93</v>
      </c>
      <c r="G925" s="39">
        <f t="shared" si="32"/>
        <v>1281.0738000000001</v>
      </c>
      <c r="H925" s="39">
        <f t="shared" si="33"/>
        <v>1281.0738000000001</v>
      </c>
      <c r="I925" s="40">
        <v>8.66</v>
      </c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1"/>
      <c r="Z925" s="22"/>
    </row>
    <row r="926" spans="1:26" customFormat="1" ht="36" hidden="1" x14ac:dyDescent="0.25">
      <c r="A926" s="35" t="s">
        <v>1612</v>
      </c>
      <c r="B926" s="36" t="s">
        <v>1613</v>
      </c>
      <c r="C926" s="35" t="s">
        <v>12</v>
      </c>
      <c r="D926" s="48">
        <v>4</v>
      </c>
      <c r="E926" s="38">
        <v>36.81</v>
      </c>
      <c r="F926" s="38">
        <v>147</v>
      </c>
      <c r="G926" s="39">
        <f t="shared" si="32"/>
        <v>318.77460000000002</v>
      </c>
      <c r="H926" s="39">
        <f t="shared" si="33"/>
        <v>1273.02</v>
      </c>
      <c r="I926" s="40">
        <v>8.66</v>
      </c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1"/>
      <c r="Z926" s="22"/>
    </row>
    <row r="927" spans="1:26" customFormat="1" ht="36" hidden="1" x14ac:dyDescent="0.25">
      <c r="A927" s="35" t="s">
        <v>755</v>
      </c>
      <c r="B927" s="36" t="s">
        <v>804</v>
      </c>
      <c r="C927" s="35" t="s">
        <v>12</v>
      </c>
      <c r="D927" s="48">
        <v>6</v>
      </c>
      <c r="E927" s="38">
        <v>23.93</v>
      </c>
      <c r="F927" s="38">
        <v>143.58000000000001</v>
      </c>
      <c r="G927" s="39">
        <f t="shared" si="32"/>
        <v>207.2338</v>
      </c>
      <c r="H927" s="39">
        <f t="shared" si="33"/>
        <v>1243.4028000000001</v>
      </c>
      <c r="I927" s="40">
        <v>8.66</v>
      </c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1"/>
      <c r="Z927" s="22"/>
    </row>
    <row r="928" spans="1:26" customFormat="1" ht="36" hidden="1" x14ac:dyDescent="0.25">
      <c r="A928" s="35" t="s">
        <v>755</v>
      </c>
      <c r="B928" s="36" t="s">
        <v>807</v>
      </c>
      <c r="C928" s="35" t="s">
        <v>12</v>
      </c>
      <c r="D928" s="48">
        <v>6</v>
      </c>
      <c r="E928" s="38">
        <v>23.93</v>
      </c>
      <c r="F928" s="38">
        <v>143.58000000000001</v>
      </c>
      <c r="G928" s="39">
        <f t="shared" si="32"/>
        <v>207.2338</v>
      </c>
      <c r="H928" s="39">
        <f t="shared" si="33"/>
        <v>1243.4028000000001</v>
      </c>
      <c r="I928" s="40">
        <v>8.66</v>
      </c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1"/>
      <c r="Z928" s="22"/>
    </row>
    <row r="929" spans="1:26" customFormat="1" ht="36" hidden="1" x14ac:dyDescent="0.25">
      <c r="A929" s="35" t="s">
        <v>526</v>
      </c>
      <c r="B929" s="36" t="s">
        <v>536</v>
      </c>
      <c r="C929" s="35" t="s">
        <v>37</v>
      </c>
      <c r="D929" s="37">
        <v>2.1819999999999999</v>
      </c>
      <c r="E929" s="38">
        <v>64.680000000000007</v>
      </c>
      <c r="F929" s="38">
        <v>142</v>
      </c>
      <c r="G929" s="39">
        <f t="shared" si="32"/>
        <v>560.12880000000007</v>
      </c>
      <c r="H929" s="39">
        <f t="shared" si="33"/>
        <v>1229.72</v>
      </c>
      <c r="I929" s="40">
        <v>8.66</v>
      </c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1"/>
      <c r="Z929" s="22"/>
    </row>
    <row r="930" spans="1:26" customFormat="1" ht="36" hidden="1" x14ac:dyDescent="0.25">
      <c r="A930" s="35" t="s">
        <v>755</v>
      </c>
      <c r="B930" s="36" t="s">
        <v>827</v>
      </c>
      <c r="C930" s="35" t="s">
        <v>12</v>
      </c>
      <c r="D930" s="48">
        <v>1</v>
      </c>
      <c r="E930" s="38">
        <v>141.78</v>
      </c>
      <c r="F930" s="38">
        <v>141.78</v>
      </c>
      <c r="G930" s="39">
        <f t="shared" si="32"/>
        <v>1227.8148000000001</v>
      </c>
      <c r="H930" s="39">
        <f t="shared" si="33"/>
        <v>1227.8148000000001</v>
      </c>
      <c r="I930" s="40">
        <v>8.66</v>
      </c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1"/>
      <c r="Z930" s="22"/>
    </row>
    <row r="931" spans="1:26" customFormat="1" ht="36" hidden="1" x14ac:dyDescent="0.25">
      <c r="A931" s="35" t="s">
        <v>558</v>
      </c>
      <c r="B931" s="36" t="s">
        <v>557</v>
      </c>
      <c r="C931" s="35" t="s">
        <v>19</v>
      </c>
      <c r="D931" s="48">
        <v>1</v>
      </c>
      <c r="E931" s="38">
        <v>141.54</v>
      </c>
      <c r="F931" s="38">
        <v>141.54</v>
      </c>
      <c r="G931" s="39">
        <f t="shared" si="32"/>
        <v>1225.7364</v>
      </c>
      <c r="H931" s="39">
        <f t="shared" si="33"/>
        <v>1225.7364</v>
      </c>
      <c r="I931" s="40">
        <v>8.66</v>
      </c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1"/>
      <c r="Z931" s="22"/>
    </row>
    <row r="932" spans="1:26" customFormat="1" ht="36" hidden="1" x14ac:dyDescent="0.25">
      <c r="A932" s="35" t="s">
        <v>1394</v>
      </c>
      <c r="B932" s="36" t="s">
        <v>1396</v>
      </c>
      <c r="C932" s="35" t="s">
        <v>12</v>
      </c>
      <c r="D932" s="48">
        <v>4</v>
      </c>
      <c r="E932" s="38">
        <v>35.33</v>
      </c>
      <c r="F932" s="38">
        <v>141</v>
      </c>
      <c r="G932" s="39">
        <f t="shared" si="32"/>
        <v>305.95779999999996</v>
      </c>
      <c r="H932" s="39">
        <f t="shared" si="33"/>
        <v>1221.06</v>
      </c>
      <c r="I932" s="40">
        <v>8.66</v>
      </c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1"/>
      <c r="Z932" s="22"/>
    </row>
    <row r="933" spans="1:26" customFormat="1" ht="36" hidden="1" x14ac:dyDescent="0.25">
      <c r="A933" s="35" t="s">
        <v>1294</v>
      </c>
      <c r="B933" s="36" t="s">
        <v>1296</v>
      </c>
      <c r="C933" s="35" t="s">
        <v>12</v>
      </c>
      <c r="D933" s="48">
        <v>4</v>
      </c>
      <c r="E933" s="38">
        <v>35.15</v>
      </c>
      <c r="F933" s="38">
        <v>140.6</v>
      </c>
      <c r="G933" s="39">
        <f t="shared" si="32"/>
        <v>304.399</v>
      </c>
      <c r="H933" s="39">
        <f t="shared" si="33"/>
        <v>1217.596</v>
      </c>
      <c r="I933" s="40">
        <v>8.66</v>
      </c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1"/>
      <c r="Z933" s="22"/>
    </row>
    <row r="934" spans="1:26" customFormat="1" ht="36" hidden="1" x14ac:dyDescent="0.25">
      <c r="A934" s="35" t="s">
        <v>491</v>
      </c>
      <c r="B934" s="36" t="s">
        <v>492</v>
      </c>
      <c r="C934" s="35" t="s">
        <v>179</v>
      </c>
      <c r="D934" s="48">
        <v>30</v>
      </c>
      <c r="E934" s="38">
        <v>4.6500000000000004</v>
      </c>
      <c r="F934" s="38">
        <v>139.5</v>
      </c>
      <c r="G934" s="39">
        <f t="shared" si="32"/>
        <v>40.269000000000005</v>
      </c>
      <c r="H934" s="39">
        <f t="shared" si="33"/>
        <v>1208.07</v>
      </c>
      <c r="I934" s="40">
        <v>8.66</v>
      </c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1"/>
      <c r="Z934" s="22"/>
    </row>
    <row r="935" spans="1:26" customFormat="1" ht="36" hidden="1" x14ac:dyDescent="0.25">
      <c r="A935" s="35" t="s">
        <v>1437</v>
      </c>
      <c r="B935" s="36" t="s">
        <v>1435</v>
      </c>
      <c r="C935" s="35" t="s">
        <v>179</v>
      </c>
      <c r="D935" s="41">
        <v>25.75</v>
      </c>
      <c r="E935" s="38">
        <v>5.37</v>
      </c>
      <c r="F935" s="38">
        <v>138.28</v>
      </c>
      <c r="G935" s="39">
        <f t="shared" si="32"/>
        <v>46.504200000000004</v>
      </c>
      <c r="H935" s="39">
        <f t="shared" si="33"/>
        <v>1197.5047999999999</v>
      </c>
      <c r="I935" s="40">
        <v>8.66</v>
      </c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1"/>
      <c r="Z935" s="22"/>
    </row>
    <row r="936" spans="1:26" customFormat="1" ht="36" hidden="1" x14ac:dyDescent="0.25">
      <c r="A936" s="35" t="s">
        <v>1568</v>
      </c>
      <c r="B936" s="36" t="s">
        <v>1571</v>
      </c>
      <c r="C936" s="35" t="s">
        <v>12</v>
      </c>
      <c r="D936" s="48">
        <v>10</v>
      </c>
      <c r="E936" s="38">
        <v>13.84</v>
      </c>
      <c r="F936" s="38">
        <v>138</v>
      </c>
      <c r="G936" s="39">
        <f t="shared" si="32"/>
        <v>119.8544</v>
      </c>
      <c r="H936" s="39">
        <f t="shared" si="33"/>
        <v>1195.08</v>
      </c>
      <c r="I936" s="40">
        <v>8.66</v>
      </c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1"/>
      <c r="Z936" s="22"/>
    </row>
    <row r="937" spans="1:26" customFormat="1" ht="36" hidden="1" x14ac:dyDescent="0.25">
      <c r="A937" s="35" t="s">
        <v>1043</v>
      </c>
      <c r="B937" s="36" t="s">
        <v>1059</v>
      </c>
      <c r="C937" s="35" t="s">
        <v>179</v>
      </c>
      <c r="D937" s="47">
        <v>0.7</v>
      </c>
      <c r="E937" s="38">
        <v>194.74</v>
      </c>
      <c r="F937" s="38">
        <v>136.32</v>
      </c>
      <c r="G937" s="39">
        <f t="shared" si="32"/>
        <v>1686.4484000000002</v>
      </c>
      <c r="H937" s="39">
        <f t="shared" si="33"/>
        <v>1180.5311999999999</v>
      </c>
      <c r="I937" s="40">
        <v>8.66</v>
      </c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1"/>
      <c r="Z937" s="22"/>
    </row>
    <row r="938" spans="1:26" customFormat="1" ht="36" hidden="1" x14ac:dyDescent="0.25">
      <c r="A938" s="35" t="s">
        <v>755</v>
      </c>
      <c r="B938" s="36" t="s">
        <v>940</v>
      </c>
      <c r="C938" s="35" t="s">
        <v>12</v>
      </c>
      <c r="D938" s="48">
        <v>1</v>
      </c>
      <c r="E938" s="38">
        <v>136.25</v>
      </c>
      <c r="F938" s="38">
        <v>136.25</v>
      </c>
      <c r="G938" s="39">
        <f t="shared" si="32"/>
        <v>1179.925</v>
      </c>
      <c r="H938" s="39">
        <f t="shared" si="33"/>
        <v>1179.925</v>
      </c>
      <c r="I938" s="40">
        <v>8.66</v>
      </c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1"/>
      <c r="Z938" s="22"/>
    </row>
    <row r="939" spans="1:26" customFormat="1" ht="36" hidden="1" x14ac:dyDescent="0.25">
      <c r="A939" s="35" t="s">
        <v>1493</v>
      </c>
      <c r="B939" s="36" t="s">
        <v>1494</v>
      </c>
      <c r="C939" s="35" t="s">
        <v>179</v>
      </c>
      <c r="D939" s="41">
        <v>9.2200000000000006</v>
      </c>
      <c r="E939" s="49"/>
      <c r="F939" s="38">
        <v>136.16999999999999</v>
      </c>
      <c r="G939" s="39">
        <f t="shared" si="32"/>
        <v>0</v>
      </c>
      <c r="H939" s="39">
        <f t="shared" si="33"/>
        <v>1179.2321999999999</v>
      </c>
      <c r="I939" s="40">
        <v>8.66</v>
      </c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1"/>
      <c r="Z939" s="22"/>
    </row>
    <row r="940" spans="1:26" customFormat="1" ht="36" hidden="1" x14ac:dyDescent="0.25">
      <c r="A940" s="35" t="s">
        <v>1164</v>
      </c>
      <c r="B940" s="36" t="s">
        <v>1171</v>
      </c>
      <c r="C940" s="35" t="s">
        <v>12</v>
      </c>
      <c r="D940" s="48">
        <v>1</v>
      </c>
      <c r="E940" s="38">
        <v>135.63999999999999</v>
      </c>
      <c r="F940" s="38">
        <v>136</v>
      </c>
      <c r="G940" s="39">
        <f t="shared" si="32"/>
        <v>1174.6424</v>
      </c>
      <c r="H940" s="39">
        <f t="shared" si="33"/>
        <v>1177.76</v>
      </c>
      <c r="I940" s="40">
        <v>8.66</v>
      </c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1"/>
      <c r="Z940" s="22"/>
    </row>
    <row r="941" spans="1:26" customFormat="1" ht="36" hidden="1" x14ac:dyDescent="0.25">
      <c r="A941" s="35" t="s">
        <v>495</v>
      </c>
      <c r="B941" s="36" t="s">
        <v>497</v>
      </c>
      <c r="C941" s="35" t="s">
        <v>179</v>
      </c>
      <c r="D941" s="48">
        <v>98</v>
      </c>
      <c r="E941" s="38">
        <v>1.38</v>
      </c>
      <c r="F941" s="38">
        <v>135.24</v>
      </c>
      <c r="G941" s="39">
        <f t="shared" si="32"/>
        <v>11.950799999999999</v>
      </c>
      <c r="H941" s="39">
        <f t="shared" si="33"/>
        <v>1171.1784</v>
      </c>
      <c r="I941" s="40">
        <v>8.66</v>
      </c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1"/>
      <c r="Z941" s="22"/>
    </row>
    <row r="942" spans="1:26" customFormat="1" ht="36" hidden="1" x14ac:dyDescent="0.25">
      <c r="A942" s="35" t="s">
        <v>755</v>
      </c>
      <c r="B942" s="36" t="s">
        <v>789</v>
      </c>
      <c r="C942" s="35" t="s">
        <v>12</v>
      </c>
      <c r="D942" s="48">
        <v>11</v>
      </c>
      <c r="E942" s="38">
        <v>12.27</v>
      </c>
      <c r="F942" s="38">
        <v>134.97</v>
      </c>
      <c r="G942" s="39">
        <f t="shared" si="32"/>
        <v>106.2582</v>
      </c>
      <c r="H942" s="39">
        <f t="shared" si="33"/>
        <v>1168.8402000000001</v>
      </c>
      <c r="I942" s="40">
        <v>8.66</v>
      </c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1"/>
      <c r="Z942" s="22"/>
    </row>
    <row r="943" spans="1:26" customFormat="1" ht="36" hidden="1" x14ac:dyDescent="0.25">
      <c r="A943" s="35" t="s">
        <v>1409</v>
      </c>
      <c r="B943" s="36" t="s">
        <v>1410</v>
      </c>
      <c r="C943" s="35" t="s">
        <v>12</v>
      </c>
      <c r="D943" s="48">
        <v>5</v>
      </c>
      <c r="E943" s="38">
        <v>26.7</v>
      </c>
      <c r="F943" s="38">
        <v>133</v>
      </c>
      <c r="G943" s="39">
        <f t="shared" si="32"/>
        <v>231.22200000000001</v>
      </c>
      <c r="H943" s="39">
        <f t="shared" si="33"/>
        <v>1151.78</v>
      </c>
      <c r="I943" s="40">
        <v>8.66</v>
      </c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1"/>
      <c r="Z943" s="22"/>
    </row>
    <row r="944" spans="1:26" customFormat="1" ht="36" hidden="1" x14ac:dyDescent="0.25">
      <c r="A944" s="35" t="s">
        <v>1691</v>
      </c>
      <c r="B944" s="36" t="s">
        <v>1692</v>
      </c>
      <c r="C944" s="35" t="s">
        <v>12</v>
      </c>
      <c r="D944" s="48">
        <v>2</v>
      </c>
      <c r="E944" s="38">
        <v>65.760000000000005</v>
      </c>
      <c r="F944" s="38">
        <v>132</v>
      </c>
      <c r="G944" s="39">
        <f t="shared" si="32"/>
        <v>569.48160000000007</v>
      </c>
      <c r="H944" s="39">
        <f t="shared" si="33"/>
        <v>1143.1200000000001</v>
      </c>
      <c r="I944" s="40">
        <v>8.66</v>
      </c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1"/>
      <c r="Z944" s="22"/>
    </row>
    <row r="945" spans="1:26" customFormat="1" ht="36" hidden="1" x14ac:dyDescent="0.25">
      <c r="A945" s="35" t="s">
        <v>1043</v>
      </c>
      <c r="B945" s="36" t="s">
        <v>1045</v>
      </c>
      <c r="C945" s="35" t="s">
        <v>12</v>
      </c>
      <c r="D945" s="48">
        <v>2</v>
      </c>
      <c r="E945" s="38">
        <v>65.84</v>
      </c>
      <c r="F945" s="38">
        <v>131.68</v>
      </c>
      <c r="G945" s="39">
        <f t="shared" si="32"/>
        <v>570.17439999999999</v>
      </c>
      <c r="H945" s="39">
        <f t="shared" si="33"/>
        <v>1140.3488</v>
      </c>
      <c r="I945" s="40">
        <v>8.66</v>
      </c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1"/>
      <c r="Z945" s="22"/>
    </row>
    <row r="946" spans="1:26" customFormat="1" ht="36" hidden="1" x14ac:dyDescent="0.25">
      <c r="A946" s="35" t="s">
        <v>392</v>
      </c>
      <c r="B946" s="36" t="s">
        <v>391</v>
      </c>
      <c r="C946" s="35" t="s">
        <v>13</v>
      </c>
      <c r="D946" s="47">
        <v>5.3</v>
      </c>
      <c r="E946" s="49"/>
      <c r="F946" s="38">
        <v>131.07</v>
      </c>
      <c r="G946" s="39">
        <f t="shared" si="32"/>
        <v>0</v>
      </c>
      <c r="H946" s="39">
        <f t="shared" si="33"/>
        <v>1135.0662</v>
      </c>
      <c r="I946" s="40">
        <v>8.66</v>
      </c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1"/>
      <c r="Z946" s="22"/>
    </row>
    <row r="947" spans="1:26" customFormat="1" ht="36" hidden="1" x14ac:dyDescent="0.25">
      <c r="A947" s="35" t="s">
        <v>1085</v>
      </c>
      <c r="B947" s="36" t="s">
        <v>1100</v>
      </c>
      <c r="C947" s="35" t="s">
        <v>179</v>
      </c>
      <c r="D947" s="47">
        <v>0.5</v>
      </c>
      <c r="E947" s="38">
        <v>262.45</v>
      </c>
      <c r="F947" s="38">
        <v>131</v>
      </c>
      <c r="G947" s="39">
        <f t="shared" si="32"/>
        <v>2272.817</v>
      </c>
      <c r="H947" s="39">
        <f t="shared" si="33"/>
        <v>1134.46</v>
      </c>
      <c r="I947" s="40">
        <v>8.66</v>
      </c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1"/>
      <c r="Z947" s="22"/>
    </row>
    <row r="948" spans="1:26" customFormat="1" ht="36" hidden="1" x14ac:dyDescent="0.25">
      <c r="A948" s="35" t="s">
        <v>1043</v>
      </c>
      <c r="B948" s="36" t="s">
        <v>1050</v>
      </c>
      <c r="C948" s="35" t="s">
        <v>12</v>
      </c>
      <c r="D948" s="48">
        <v>1</v>
      </c>
      <c r="E948" s="38">
        <v>130.66</v>
      </c>
      <c r="F948" s="38">
        <v>130.66</v>
      </c>
      <c r="G948" s="39">
        <f t="shared" si="32"/>
        <v>1131.5155999999999</v>
      </c>
      <c r="H948" s="39">
        <f t="shared" si="33"/>
        <v>1131.5155999999999</v>
      </c>
      <c r="I948" s="40">
        <v>8.66</v>
      </c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1"/>
      <c r="Z948" s="22"/>
    </row>
    <row r="949" spans="1:26" customFormat="1" ht="36" hidden="1" x14ac:dyDescent="0.25">
      <c r="A949" s="35" t="s">
        <v>755</v>
      </c>
      <c r="B949" s="36" t="s">
        <v>916</v>
      </c>
      <c r="C949" s="35" t="s">
        <v>12</v>
      </c>
      <c r="D949" s="48">
        <v>1</v>
      </c>
      <c r="E949" s="38">
        <v>128.91999999999999</v>
      </c>
      <c r="F949" s="38">
        <v>128.91999999999999</v>
      </c>
      <c r="G949" s="39">
        <f t="shared" si="32"/>
        <v>1116.4471999999998</v>
      </c>
      <c r="H949" s="39">
        <f t="shared" si="33"/>
        <v>1116.4471999999998</v>
      </c>
      <c r="I949" s="40">
        <v>8.66</v>
      </c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1"/>
      <c r="Z949" s="22"/>
    </row>
    <row r="950" spans="1:26" customFormat="1" ht="15" hidden="1" x14ac:dyDescent="0.25">
      <c r="A950" s="35" t="s">
        <v>108</v>
      </c>
      <c r="B950" s="36" t="s">
        <v>109</v>
      </c>
      <c r="C950" s="35" t="s">
        <v>19</v>
      </c>
      <c r="D950" s="45">
        <v>11.1913</v>
      </c>
      <c r="E950" s="38">
        <v>11.32</v>
      </c>
      <c r="F950" s="38">
        <v>126.58</v>
      </c>
      <c r="G950" s="39">
        <f t="shared" si="32"/>
        <v>98.031199999999998</v>
      </c>
      <c r="H950" s="39">
        <f t="shared" si="33"/>
        <v>1096.1828</v>
      </c>
      <c r="I950" s="40">
        <v>8.66</v>
      </c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1"/>
      <c r="Z950" s="22"/>
    </row>
    <row r="951" spans="1:26" customFormat="1" ht="36" hidden="1" x14ac:dyDescent="0.25">
      <c r="A951" s="35" t="s">
        <v>755</v>
      </c>
      <c r="B951" s="36" t="s">
        <v>812</v>
      </c>
      <c r="C951" s="35" t="s">
        <v>12</v>
      </c>
      <c r="D951" s="48">
        <v>4</v>
      </c>
      <c r="E951" s="38">
        <v>31.51</v>
      </c>
      <c r="F951" s="38">
        <v>126.04</v>
      </c>
      <c r="G951" s="39">
        <f t="shared" si="32"/>
        <v>272.8766</v>
      </c>
      <c r="H951" s="39">
        <f t="shared" si="33"/>
        <v>1091.5064</v>
      </c>
      <c r="I951" s="40">
        <v>8.66</v>
      </c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1"/>
      <c r="Z951" s="22"/>
    </row>
    <row r="952" spans="1:26" customFormat="1" ht="36" hidden="1" x14ac:dyDescent="0.25">
      <c r="A952" s="35" t="s">
        <v>481</v>
      </c>
      <c r="B952" s="36" t="s">
        <v>482</v>
      </c>
      <c r="C952" s="35" t="s">
        <v>179</v>
      </c>
      <c r="D952" s="48">
        <v>6</v>
      </c>
      <c r="E952" s="38">
        <v>20.91</v>
      </c>
      <c r="F952" s="38">
        <v>126</v>
      </c>
      <c r="G952" s="39">
        <f t="shared" si="32"/>
        <v>181.0806</v>
      </c>
      <c r="H952" s="39">
        <f t="shared" si="33"/>
        <v>1091.1600000000001</v>
      </c>
      <c r="I952" s="40">
        <v>8.66</v>
      </c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1"/>
      <c r="Z952" s="22"/>
    </row>
    <row r="953" spans="1:26" customFormat="1" ht="36" hidden="1" x14ac:dyDescent="0.25">
      <c r="A953" s="35" t="s">
        <v>755</v>
      </c>
      <c r="B953" s="36" t="s">
        <v>992</v>
      </c>
      <c r="C953" s="35" t="s">
        <v>179</v>
      </c>
      <c r="D953" s="47">
        <v>1.5</v>
      </c>
      <c r="E953" s="38">
        <v>83.62</v>
      </c>
      <c r="F953" s="38">
        <v>125.43</v>
      </c>
      <c r="G953" s="39">
        <f t="shared" si="32"/>
        <v>724.14920000000006</v>
      </c>
      <c r="H953" s="39">
        <f t="shared" si="33"/>
        <v>1086.2238</v>
      </c>
      <c r="I953" s="40">
        <v>8.66</v>
      </c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1"/>
      <c r="Z953" s="22"/>
    </row>
    <row r="954" spans="1:26" customFormat="1" ht="36" hidden="1" x14ac:dyDescent="0.25">
      <c r="A954" s="35" t="s">
        <v>524</v>
      </c>
      <c r="B954" s="36" t="s">
        <v>394</v>
      </c>
      <c r="C954" s="35" t="s">
        <v>13</v>
      </c>
      <c r="D954" s="47">
        <v>3.2</v>
      </c>
      <c r="E954" s="38">
        <v>39.06</v>
      </c>
      <c r="F954" s="38">
        <v>124.99</v>
      </c>
      <c r="G954" s="39">
        <f t="shared" si="32"/>
        <v>338.25960000000003</v>
      </c>
      <c r="H954" s="39">
        <f t="shared" si="33"/>
        <v>1082.4133999999999</v>
      </c>
      <c r="I954" s="40">
        <v>8.66</v>
      </c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1"/>
      <c r="Z954" s="22"/>
    </row>
    <row r="955" spans="1:26" customFormat="1" ht="36" hidden="1" x14ac:dyDescent="0.25">
      <c r="A955" s="35" t="s">
        <v>1337</v>
      </c>
      <c r="B955" s="36" t="s">
        <v>1338</v>
      </c>
      <c r="C955" s="35" t="s">
        <v>12</v>
      </c>
      <c r="D955" s="48">
        <v>1</v>
      </c>
      <c r="E955" s="38">
        <v>124.95</v>
      </c>
      <c r="F955" s="38">
        <v>124.95</v>
      </c>
      <c r="G955" s="39">
        <f t="shared" si="32"/>
        <v>1082.067</v>
      </c>
      <c r="H955" s="39">
        <f t="shared" si="33"/>
        <v>1082.067</v>
      </c>
      <c r="I955" s="40">
        <v>8.66</v>
      </c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1"/>
      <c r="Z955" s="22"/>
    </row>
    <row r="956" spans="1:26" customFormat="1" ht="15" hidden="1" x14ac:dyDescent="0.25">
      <c r="A956" s="35" t="s">
        <v>294</v>
      </c>
      <c r="B956" s="36" t="s">
        <v>295</v>
      </c>
      <c r="C956" s="35" t="s">
        <v>19</v>
      </c>
      <c r="D956" s="37">
        <v>2.9870000000000001</v>
      </c>
      <c r="E956" s="38">
        <v>41.22</v>
      </c>
      <c r="F956" s="38">
        <v>123.14</v>
      </c>
      <c r="G956" s="39">
        <f t="shared" si="32"/>
        <v>356.96519999999998</v>
      </c>
      <c r="H956" s="39">
        <f t="shared" si="33"/>
        <v>1066.3924</v>
      </c>
      <c r="I956" s="40">
        <v>8.66</v>
      </c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1"/>
      <c r="Z956" s="22"/>
    </row>
    <row r="957" spans="1:26" customFormat="1" ht="36" hidden="1" x14ac:dyDescent="0.25">
      <c r="A957" s="35" t="s">
        <v>457</v>
      </c>
      <c r="B957" s="36" t="s">
        <v>460</v>
      </c>
      <c r="C957" s="35" t="s">
        <v>179</v>
      </c>
      <c r="D957" s="47">
        <v>21.2</v>
      </c>
      <c r="E957" s="38">
        <v>5.78</v>
      </c>
      <c r="F957" s="38">
        <v>123</v>
      </c>
      <c r="G957" s="39">
        <f t="shared" si="32"/>
        <v>50.0548</v>
      </c>
      <c r="H957" s="39">
        <f t="shared" si="33"/>
        <v>1065.18</v>
      </c>
      <c r="I957" s="40">
        <v>8.66</v>
      </c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1"/>
      <c r="Z957" s="22"/>
    </row>
    <row r="958" spans="1:26" customFormat="1" ht="36" hidden="1" x14ac:dyDescent="0.25">
      <c r="A958" s="35" t="s">
        <v>726</v>
      </c>
      <c r="B958" s="36" t="s">
        <v>727</v>
      </c>
      <c r="C958" s="35" t="s">
        <v>179</v>
      </c>
      <c r="D958" s="47">
        <v>2.5</v>
      </c>
      <c r="E958" s="38">
        <v>49.08</v>
      </c>
      <c r="F958" s="38">
        <v>123</v>
      </c>
      <c r="G958" s="39">
        <f t="shared" si="32"/>
        <v>425.03280000000001</v>
      </c>
      <c r="H958" s="39">
        <f t="shared" si="33"/>
        <v>1065.18</v>
      </c>
      <c r="I958" s="40">
        <v>8.66</v>
      </c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1"/>
      <c r="Z958" s="22"/>
    </row>
    <row r="959" spans="1:26" customFormat="1" ht="36" hidden="1" x14ac:dyDescent="0.25">
      <c r="A959" s="35" t="s">
        <v>1043</v>
      </c>
      <c r="B959" s="36" t="s">
        <v>1045</v>
      </c>
      <c r="C959" s="35" t="s">
        <v>12</v>
      </c>
      <c r="D959" s="48">
        <v>2</v>
      </c>
      <c r="E959" s="38">
        <v>61.03</v>
      </c>
      <c r="F959" s="38">
        <v>122.06</v>
      </c>
      <c r="G959" s="39">
        <f t="shared" si="32"/>
        <v>528.51980000000003</v>
      </c>
      <c r="H959" s="39">
        <f t="shared" si="33"/>
        <v>1057.0396000000001</v>
      </c>
      <c r="I959" s="40">
        <v>8.66</v>
      </c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1"/>
      <c r="Z959" s="22"/>
    </row>
    <row r="960" spans="1:26" customFormat="1" ht="36" hidden="1" x14ac:dyDescent="0.25">
      <c r="A960" s="35" t="s">
        <v>1303</v>
      </c>
      <c r="B960" s="36" t="s">
        <v>1304</v>
      </c>
      <c r="C960" s="35" t="s">
        <v>12</v>
      </c>
      <c r="D960" s="48">
        <v>1</v>
      </c>
      <c r="E960" s="38">
        <v>122</v>
      </c>
      <c r="F960" s="38">
        <v>122</v>
      </c>
      <c r="G960" s="39">
        <f t="shared" si="32"/>
        <v>1056.52</v>
      </c>
      <c r="H960" s="39">
        <f t="shared" si="33"/>
        <v>1056.52</v>
      </c>
      <c r="I960" s="40">
        <v>8.66</v>
      </c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1"/>
      <c r="Z960" s="22"/>
    </row>
    <row r="961" spans="1:26" customFormat="1" ht="36" hidden="1" x14ac:dyDescent="0.25">
      <c r="A961" s="35" t="s">
        <v>1672</v>
      </c>
      <c r="B961" s="36" t="s">
        <v>1673</v>
      </c>
      <c r="C961" s="35" t="s">
        <v>12</v>
      </c>
      <c r="D961" s="48">
        <v>8</v>
      </c>
      <c r="E961" s="38">
        <v>15.21</v>
      </c>
      <c r="F961" s="38">
        <v>122</v>
      </c>
      <c r="G961" s="39">
        <f t="shared" si="32"/>
        <v>131.71860000000001</v>
      </c>
      <c r="H961" s="39">
        <f t="shared" si="33"/>
        <v>1056.52</v>
      </c>
      <c r="I961" s="40">
        <v>8.66</v>
      </c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1"/>
      <c r="Z961" s="22"/>
    </row>
    <row r="962" spans="1:26" customFormat="1" ht="36" hidden="1" x14ac:dyDescent="0.25">
      <c r="A962" s="35" t="s">
        <v>730</v>
      </c>
      <c r="B962" s="36" t="s">
        <v>732</v>
      </c>
      <c r="C962" s="35" t="s">
        <v>12</v>
      </c>
      <c r="D962" s="48">
        <v>2</v>
      </c>
      <c r="E962" s="38">
        <v>60.85</v>
      </c>
      <c r="F962" s="38">
        <v>121.7</v>
      </c>
      <c r="G962" s="39">
        <f t="shared" si="32"/>
        <v>526.96100000000001</v>
      </c>
      <c r="H962" s="39">
        <f t="shared" si="33"/>
        <v>1053.922</v>
      </c>
      <c r="I962" s="40">
        <v>8.66</v>
      </c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1"/>
      <c r="Z962" s="22"/>
    </row>
    <row r="963" spans="1:26" customFormat="1" ht="36" hidden="1" x14ac:dyDescent="0.25">
      <c r="A963" s="35" t="s">
        <v>755</v>
      </c>
      <c r="B963" s="36" t="s">
        <v>898</v>
      </c>
      <c r="C963" s="35" t="s">
        <v>12</v>
      </c>
      <c r="D963" s="48">
        <v>1</v>
      </c>
      <c r="E963" s="38">
        <v>120.58</v>
      </c>
      <c r="F963" s="38">
        <v>120.58</v>
      </c>
      <c r="G963" s="39">
        <f t="shared" si="32"/>
        <v>1044.2228</v>
      </c>
      <c r="H963" s="39">
        <f t="shared" si="33"/>
        <v>1044.2228</v>
      </c>
      <c r="I963" s="40">
        <v>8.66</v>
      </c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1"/>
      <c r="Z963" s="22"/>
    </row>
    <row r="964" spans="1:26" customFormat="1" ht="24" hidden="1" x14ac:dyDescent="0.25">
      <c r="A964" s="35" t="s">
        <v>177</v>
      </c>
      <c r="B964" s="36" t="s">
        <v>178</v>
      </c>
      <c r="C964" s="35" t="s">
        <v>179</v>
      </c>
      <c r="D964" s="41">
        <v>7.41</v>
      </c>
      <c r="E964" s="38">
        <v>16.079999999999998</v>
      </c>
      <c r="F964" s="38">
        <v>119.13</v>
      </c>
      <c r="G964" s="39">
        <f t="shared" si="32"/>
        <v>139.25279999999998</v>
      </c>
      <c r="H964" s="39">
        <f t="shared" si="33"/>
        <v>1031.6658</v>
      </c>
      <c r="I964" s="40">
        <v>8.66</v>
      </c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1"/>
      <c r="Z964" s="22"/>
    </row>
    <row r="965" spans="1:26" customFormat="1" ht="36" hidden="1" x14ac:dyDescent="0.25">
      <c r="A965" s="35" t="s">
        <v>1043</v>
      </c>
      <c r="B965" s="36" t="s">
        <v>1051</v>
      </c>
      <c r="C965" s="35" t="s">
        <v>12</v>
      </c>
      <c r="D965" s="48">
        <v>1</v>
      </c>
      <c r="E965" s="38">
        <v>119.1</v>
      </c>
      <c r="F965" s="38">
        <v>119.1</v>
      </c>
      <c r="G965" s="39">
        <f t="shared" si="32"/>
        <v>1031.4059999999999</v>
      </c>
      <c r="H965" s="39">
        <f t="shared" si="33"/>
        <v>1031.4059999999999</v>
      </c>
      <c r="I965" s="40">
        <v>8.66</v>
      </c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1"/>
      <c r="Z965" s="22"/>
    </row>
    <row r="966" spans="1:26" customFormat="1" ht="36" hidden="1" x14ac:dyDescent="0.25">
      <c r="A966" s="35" t="s">
        <v>392</v>
      </c>
      <c r="B966" s="36" t="s">
        <v>395</v>
      </c>
      <c r="C966" s="35" t="s">
        <v>13</v>
      </c>
      <c r="D966" s="47">
        <v>4.8</v>
      </c>
      <c r="E966" s="38">
        <v>24.73</v>
      </c>
      <c r="F966" s="38">
        <v>118.7</v>
      </c>
      <c r="G966" s="39">
        <f t="shared" si="32"/>
        <v>214.1618</v>
      </c>
      <c r="H966" s="39">
        <f t="shared" si="33"/>
        <v>1027.942</v>
      </c>
      <c r="I966" s="40">
        <v>8.66</v>
      </c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1"/>
      <c r="Z966" s="22"/>
    </row>
    <row r="967" spans="1:26" customFormat="1" ht="36" hidden="1" x14ac:dyDescent="0.25">
      <c r="A967" s="35" t="s">
        <v>730</v>
      </c>
      <c r="B967" s="36" t="s">
        <v>731</v>
      </c>
      <c r="C967" s="35" t="s">
        <v>12</v>
      </c>
      <c r="D967" s="48">
        <v>2</v>
      </c>
      <c r="E967" s="38">
        <v>58.89</v>
      </c>
      <c r="F967" s="38">
        <v>117.78</v>
      </c>
      <c r="G967" s="39">
        <f t="shared" si="32"/>
        <v>509.98740000000004</v>
      </c>
      <c r="H967" s="39">
        <f t="shared" si="33"/>
        <v>1019.9748000000001</v>
      </c>
      <c r="I967" s="40">
        <v>8.66</v>
      </c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1"/>
      <c r="Z967" s="22"/>
    </row>
    <row r="968" spans="1:26" customFormat="1" ht="15" hidden="1" x14ac:dyDescent="0.25">
      <c r="A968" s="35" t="s">
        <v>77</v>
      </c>
      <c r="B968" s="36" t="s">
        <v>78</v>
      </c>
      <c r="C968" s="35" t="s">
        <v>37</v>
      </c>
      <c r="D968" s="45">
        <v>2.3268</v>
      </c>
      <c r="E968" s="38">
        <v>50.6</v>
      </c>
      <c r="F968" s="38">
        <v>117.72</v>
      </c>
      <c r="G968" s="39">
        <f t="shared" si="32"/>
        <v>438.19600000000003</v>
      </c>
      <c r="H968" s="39">
        <f t="shared" si="33"/>
        <v>1019.4552</v>
      </c>
      <c r="I968" s="40">
        <v>8.66</v>
      </c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1"/>
      <c r="Z968" s="22"/>
    </row>
    <row r="969" spans="1:26" customFormat="1" ht="15" hidden="1" x14ac:dyDescent="0.25">
      <c r="A969" s="35" t="s">
        <v>63</v>
      </c>
      <c r="B969" s="36" t="s">
        <v>64</v>
      </c>
      <c r="C969" s="35" t="s">
        <v>22</v>
      </c>
      <c r="D969" s="42">
        <v>2.5903900000000001E-2</v>
      </c>
      <c r="E969" s="43">
        <v>4515.5600000000004</v>
      </c>
      <c r="F969" s="38">
        <v>116.98</v>
      </c>
      <c r="G969" s="39">
        <f t="shared" ref="G969:G1032" si="34">E969*I969</f>
        <v>39104.749600000003</v>
      </c>
      <c r="H969" s="39">
        <f t="shared" ref="H969:H1032" si="35">F969*I969</f>
        <v>1013.0468000000001</v>
      </c>
      <c r="I969" s="40">
        <v>8.66</v>
      </c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1"/>
      <c r="Z969" s="22"/>
    </row>
    <row r="970" spans="1:26" customFormat="1" ht="36" hidden="1" x14ac:dyDescent="0.25">
      <c r="A970" s="35" t="s">
        <v>755</v>
      </c>
      <c r="B970" s="36" t="s">
        <v>895</v>
      </c>
      <c r="C970" s="35" t="s">
        <v>12</v>
      </c>
      <c r="D970" s="48">
        <v>1</v>
      </c>
      <c r="E970" s="38">
        <v>116.38</v>
      </c>
      <c r="F970" s="38">
        <v>116.38</v>
      </c>
      <c r="G970" s="39">
        <f t="shared" si="34"/>
        <v>1007.8507999999999</v>
      </c>
      <c r="H970" s="39">
        <f t="shared" si="35"/>
        <v>1007.8507999999999</v>
      </c>
      <c r="I970" s="40">
        <v>8.66</v>
      </c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1"/>
      <c r="Z970" s="22"/>
    </row>
    <row r="971" spans="1:26" customFormat="1" ht="15" hidden="1" x14ac:dyDescent="0.25">
      <c r="A971" s="35" t="s">
        <v>125</v>
      </c>
      <c r="B971" s="36" t="s">
        <v>126</v>
      </c>
      <c r="C971" s="35" t="s">
        <v>19</v>
      </c>
      <c r="D971" s="45">
        <v>4.5564</v>
      </c>
      <c r="E971" s="38">
        <v>25.48</v>
      </c>
      <c r="F971" s="38">
        <v>116.09</v>
      </c>
      <c r="G971" s="39">
        <f t="shared" si="34"/>
        <v>220.6568</v>
      </c>
      <c r="H971" s="39">
        <f t="shared" si="35"/>
        <v>1005.3394000000001</v>
      </c>
      <c r="I971" s="40">
        <v>8.66</v>
      </c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1"/>
      <c r="Z971" s="22"/>
    </row>
    <row r="972" spans="1:26" customFormat="1" ht="15" hidden="1" x14ac:dyDescent="0.25">
      <c r="A972" s="35" t="s">
        <v>117</v>
      </c>
      <c r="B972" s="36" t="s">
        <v>118</v>
      </c>
      <c r="C972" s="35" t="s">
        <v>19</v>
      </c>
      <c r="D972" s="37">
        <v>3.5129999999999999</v>
      </c>
      <c r="E972" s="38">
        <v>32.71</v>
      </c>
      <c r="F972" s="38">
        <v>114.63</v>
      </c>
      <c r="G972" s="39">
        <f t="shared" si="34"/>
        <v>283.26859999999999</v>
      </c>
      <c r="H972" s="39">
        <f t="shared" si="35"/>
        <v>992.69579999999996</v>
      </c>
      <c r="I972" s="40">
        <v>8.66</v>
      </c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1"/>
      <c r="Z972" s="22"/>
    </row>
    <row r="973" spans="1:26" customFormat="1" ht="36" hidden="1" x14ac:dyDescent="0.25">
      <c r="A973" s="35" t="s">
        <v>1323</v>
      </c>
      <c r="B973" s="36" t="s">
        <v>1326</v>
      </c>
      <c r="C973" s="35" t="s">
        <v>12</v>
      </c>
      <c r="D973" s="48">
        <v>1</v>
      </c>
      <c r="E973" s="38">
        <v>113.95</v>
      </c>
      <c r="F973" s="38">
        <v>114</v>
      </c>
      <c r="G973" s="39">
        <f t="shared" si="34"/>
        <v>986.80700000000002</v>
      </c>
      <c r="H973" s="39">
        <f t="shared" si="35"/>
        <v>987.24</v>
      </c>
      <c r="I973" s="40">
        <v>8.66</v>
      </c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1"/>
      <c r="Z973" s="22"/>
    </row>
    <row r="974" spans="1:26" customFormat="1" ht="15" hidden="1" x14ac:dyDescent="0.25">
      <c r="A974" s="35" t="s">
        <v>138</v>
      </c>
      <c r="B974" s="36" t="s">
        <v>139</v>
      </c>
      <c r="C974" s="35" t="s">
        <v>19</v>
      </c>
      <c r="D974" s="46">
        <v>21.456939999999999</v>
      </c>
      <c r="E974" s="38">
        <v>5.3</v>
      </c>
      <c r="F974" s="38">
        <v>113.71</v>
      </c>
      <c r="G974" s="39">
        <f t="shared" si="34"/>
        <v>45.897999999999996</v>
      </c>
      <c r="H974" s="39">
        <f t="shared" si="35"/>
        <v>984.72859999999991</v>
      </c>
      <c r="I974" s="40">
        <v>8.66</v>
      </c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1"/>
      <c r="Z974" s="22"/>
    </row>
    <row r="975" spans="1:26" customFormat="1" ht="15" hidden="1" x14ac:dyDescent="0.25">
      <c r="A975" s="35" t="s">
        <v>172</v>
      </c>
      <c r="B975" s="36" t="s">
        <v>173</v>
      </c>
      <c r="C975" s="35" t="s">
        <v>174</v>
      </c>
      <c r="D975" s="47">
        <v>8.8000000000000007</v>
      </c>
      <c r="E975" s="38">
        <v>12.91</v>
      </c>
      <c r="F975" s="38">
        <v>113.62</v>
      </c>
      <c r="G975" s="39">
        <f t="shared" si="34"/>
        <v>111.8006</v>
      </c>
      <c r="H975" s="39">
        <f t="shared" si="35"/>
        <v>983.94920000000002</v>
      </c>
      <c r="I975" s="40">
        <v>8.66</v>
      </c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1"/>
      <c r="Z975" s="22"/>
    </row>
    <row r="976" spans="1:26" customFormat="1" ht="36" hidden="1" x14ac:dyDescent="0.25">
      <c r="A976" s="35" t="s">
        <v>755</v>
      </c>
      <c r="B976" s="36" t="s">
        <v>763</v>
      </c>
      <c r="C976" s="35" t="s">
        <v>12</v>
      </c>
      <c r="D976" s="48">
        <v>2</v>
      </c>
      <c r="E976" s="38">
        <v>56.47</v>
      </c>
      <c r="F976" s="38">
        <v>112.94</v>
      </c>
      <c r="G976" s="39">
        <f t="shared" si="34"/>
        <v>489.03019999999998</v>
      </c>
      <c r="H976" s="39">
        <f t="shared" si="35"/>
        <v>978.06039999999996</v>
      </c>
      <c r="I976" s="40">
        <v>8.66</v>
      </c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1"/>
      <c r="Z976" s="22"/>
    </row>
    <row r="977" spans="1:26" customFormat="1" ht="36" hidden="1" x14ac:dyDescent="0.25">
      <c r="A977" s="35" t="s">
        <v>755</v>
      </c>
      <c r="B977" s="36" t="s">
        <v>792</v>
      </c>
      <c r="C977" s="35" t="s">
        <v>12</v>
      </c>
      <c r="D977" s="48">
        <v>2</v>
      </c>
      <c r="E977" s="38">
        <v>56.47</v>
      </c>
      <c r="F977" s="38">
        <v>112.94</v>
      </c>
      <c r="G977" s="39">
        <f t="shared" si="34"/>
        <v>489.03019999999998</v>
      </c>
      <c r="H977" s="39">
        <f t="shared" si="35"/>
        <v>978.06039999999996</v>
      </c>
      <c r="I977" s="40">
        <v>8.66</v>
      </c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1"/>
      <c r="Z977" s="22"/>
    </row>
    <row r="978" spans="1:26" customFormat="1" ht="36" hidden="1" x14ac:dyDescent="0.25">
      <c r="A978" s="35" t="s">
        <v>1113</v>
      </c>
      <c r="B978" s="36" t="s">
        <v>1142</v>
      </c>
      <c r="C978" s="35" t="s">
        <v>12</v>
      </c>
      <c r="D978" s="48">
        <v>1</v>
      </c>
      <c r="E978" s="38">
        <v>112.78</v>
      </c>
      <c r="F978" s="38">
        <v>112.78</v>
      </c>
      <c r="G978" s="39">
        <f t="shared" si="34"/>
        <v>976.6748</v>
      </c>
      <c r="H978" s="39">
        <f t="shared" si="35"/>
        <v>976.6748</v>
      </c>
      <c r="I978" s="40">
        <v>8.66</v>
      </c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1"/>
      <c r="Z978" s="22"/>
    </row>
    <row r="979" spans="1:26" customFormat="1" ht="36" hidden="1" x14ac:dyDescent="0.25">
      <c r="A979" s="35" t="s">
        <v>755</v>
      </c>
      <c r="B979" s="36" t="s">
        <v>824</v>
      </c>
      <c r="C979" s="35" t="s">
        <v>12</v>
      </c>
      <c r="D979" s="48">
        <v>1</v>
      </c>
      <c r="E979" s="38">
        <v>112.74</v>
      </c>
      <c r="F979" s="38">
        <v>112.74</v>
      </c>
      <c r="G979" s="39">
        <f t="shared" si="34"/>
        <v>976.32839999999999</v>
      </c>
      <c r="H979" s="39">
        <f t="shared" si="35"/>
        <v>976.32839999999999</v>
      </c>
      <c r="I979" s="40">
        <v>8.66</v>
      </c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1"/>
      <c r="Z979" s="22"/>
    </row>
    <row r="980" spans="1:26" customFormat="1" ht="36" hidden="1" x14ac:dyDescent="0.25">
      <c r="A980" s="35" t="s">
        <v>389</v>
      </c>
      <c r="B980" s="36" t="s">
        <v>391</v>
      </c>
      <c r="C980" s="35" t="s">
        <v>13</v>
      </c>
      <c r="D980" s="41">
        <v>4.55</v>
      </c>
      <c r="E980" s="38">
        <v>24.73</v>
      </c>
      <c r="F980" s="38">
        <v>112.53</v>
      </c>
      <c r="G980" s="39">
        <f t="shared" si="34"/>
        <v>214.1618</v>
      </c>
      <c r="H980" s="39">
        <f t="shared" si="35"/>
        <v>974.50980000000004</v>
      </c>
      <c r="I980" s="40">
        <v>8.66</v>
      </c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1"/>
      <c r="Z980" s="22"/>
    </row>
    <row r="981" spans="1:26" customFormat="1" ht="36" hidden="1" x14ac:dyDescent="0.25">
      <c r="A981" s="35" t="s">
        <v>1043</v>
      </c>
      <c r="B981" s="36" t="s">
        <v>1055</v>
      </c>
      <c r="C981" s="35" t="s">
        <v>179</v>
      </c>
      <c r="D981" s="48">
        <v>3</v>
      </c>
      <c r="E981" s="38">
        <v>37.33</v>
      </c>
      <c r="F981" s="38">
        <v>111.99</v>
      </c>
      <c r="G981" s="39">
        <f t="shared" si="34"/>
        <v>323.27780000000001</v>
      </c>
      <c r="H981" s="39">
        <f t="shared" si="35"/>
        <v>969.83339999999998</v>
      </c>
      <c r="I981" s="40">
        <v>8.66</v>
      </c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1"/>
      <c r="Z981" s="22"/>
    </row>
    <row r="982" spans="1:26" customFormat="1" ht="36" hidden="1" x14ac:dyDescent="0.25">
      <c r="A982" s="35" t="s">
        <v>1491</v>
      </c>
      <c r="B982" s="36" t="s">
        <v>1492</v>
      </c>
      <c r="C982" s="35" t="s">
        <v>179</v>
      </c>
      <c r="D982" s="48">
        <v>3</v>
      </c>
      <c r="E982" s="38">
        <v>36.869999999999997</v>
      </c>
      <c r="F982" s="38">
        <v>111</v>
      </c>
      <c r="G982" s="39">
        <f t="shared" si="34"/>
        <v>319.29419999999999</v>
      </c>
      <c r="H982" s="39">
        <f t="shared" si="35"/>
        <v>961.26</v>
      </c>
      <c r="I982" s="40">
        <v>8.66</v>
      </c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1"/>
      <c r="Z982" s="22"/>
    </row>
    <row r="983" spans="1:26" customFormat="1" ht="15" hidden="1" x14ac:dyDescent="0.25">
      <c r="A983" s="35" t="s">
        <v>100</v>
      </c>
      <c r="B983" s="36" t="s">
        <v>101</v>
      </c>
      <c r="C983" s="35" t="s">
        <v>22</v>
      </c>
      <c r="D983" s="44">
        <v>1.0395E-2</v>
      </c>
      <c r="E983" s="43">
        <v>10672.41</v>
      </c>
      <c r="F983" s="38">
        <v>110.93</v>
      </c>
      <c r="G983" s="39">
        <f t="shared" si="34"/>
        <v>92423.070600000006</v>
      </c>
      <c r="H983" s="39">
        <f t="shared" si="35"/>
        <v>960.65380000000005</v>
      </c>
      <c r="I983" s="40">
        <v>8.66</v>
      </c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1"/>
      <c r="Z983" s="22"/>
    </row>
    <row r="984" spans="1:26" customFormat="1" ht="36" hidden="1" x14ac:dyDescent="0.25">
      <c r="A984" s="35" t="s">
        <v>1085</v>
      </c>
      <c r="B984" s="36" t="s">
        <v>1038</v>
      </c>
      <c r="C984" s="35" t="s">
        <v>179</v>
      </c>
      <c r="D984" s="48">
        <v>2</v>
      </c>
      <c r="E984" s="38">
        <v>54.82</v>
      </c>
      <c r="F984" s="38">
        <v>110</v>
      </c>
      <c r="G984" s="39">
        <f t="shared" si="34"/>
        <v>474.74119999999999</v>
      </c>
      <c r="H984" s="39">
        <f t="shared" si="35"/>
        <v>952.6</v>
      </c>
      <c r="I984" s="40">
        <v>8.66</v>
      </c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1"/>
      <c r="Z984" s="22"/>
    </row>
    <row r="985" spans="1:26" customFormat="1" ht="15" hidden="1" x14ac:dyDescent="0.25">
      <c r="A985" s="35" t="s">
        <v>277</v>
      </c>
      <c r="B985" s="36" t="s">
        <v>202</v>
      </c>
      <c r="C985" s="35" t="s">
        <v>231</v>
      </c>
      <c r="D985" s="37">
        <v>3.1640000000000001</v>
      </c>
      <c r="E985" s="38">
        <v>34.700000000000003</v>
      </c>
      <c r="F985" s="38">
        <v>109.8</v>
      </c>
      <c r="G985" s="39">
        <f t="shared" si="34"/>
        <v>300.50200000000001</v>
      </c>
      <c r="H985" s="39">
        <f t="shared" si="35"/>
        <v>950.86799999999994</v>
      </c>
      <c r="I985" s="40">
        <v>8.66</v>
      </c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1"/>
      <c r="Z985" s="22"/>
    </row>
    <row r="986" spans="1:26" customFormat="1" ht="24" hidden="1" x14ac:dyDescent="0.25">
      <c r="A986" s="35" t="s">
        <v>227</v>
      </c>
      <c r="B986" s="36" t="s">
        <v>228</v>
      </c>
      <c r="C986" s="35" t="s">
        <v>174</v>
      </c>
      <c r="D986" s="48">
        <v>2</v>
      </c>
      <c r="E986" s="38">
        <v>54.08</v>
      </c>
      <c r="F986" s="38">
        <v>108.16</v>
      </c>
      <c r="G986" s="39">
        <f t="shared" si="34"/>
        <v>468.33280000000002</v>
      </c>
      <c r="H986" s="39">
        <f t="shared" si="35"/>
        <v>936.66560000000004</v>
      </c>
      <c r="I986" s="40">
        <v>8.66</v>
      </c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1"/>
      <c r="Z986" s="22"/>
    </row>
    <row r="987" spans="1:26" customFormat="1" ht="36" hidden="1" x14ac:dyDescent="0.25">
      <c r="A987" s="35" t="s">
        <v>1419</v>
      </c>
      <c r="B987" s="36" t="s">
        <v>1420</v>
      </c>
      <c r="C987" s="35" t="s">
        <v>12</v>
      </c>
      <c r="D987" s="48">
        <v>4</v>
      </c>
      <c r="E987" s="38">
        <v>26.99</v>
      </c>
      <c r="F987" s="38">
        <v>108</v>
      </c>
      <c r="G987" s="39">
        <f t="shared" si="34"/>
        <v>233.73339999999999</v>
      </c>
      <c r="H987" s="39">
        <f t="shared" si="35"/>
        <v>935.28</v>
      </c>
      <c r="I987" s="40">
        <v>8.66</v>
      </c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1"/>
      <c r="Z987" s="22"/>
    </row>
    <row r="988" spans="1:26" customFormat="1" ht="36" hidden="1" x14ac:dyDescent="0.25">
      <c r="A988" s="35" t="s">
        <v>755</v>
      </c>
      <c r="B988" s="36" t="s">
        <v>786</v>
      </c>
      <c r="C988" s="35" t="s">
        <v>12</v>
      </c>
      <c r="D988" s="48">
        <v>7</v>
      </c>
      <c r="E988" s="38">
        <v>15.32</v>
      </c>
      <c r="F988" s="38">
        <v>107.24</v>
      </c>
      <c r="G988" s="39">
        <f t="shared" si="34"/>
        <v>132.6712</v>
      </c>
      <c r="H988" s="39">
        <f t="shared" si="35"/>
        <v>928.69839999999999</v>
      </c>
      <c r="I988" s="40">
        <v>8.66</v>
      </c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1"/>
      <c r="Z988" s="22"/>
    </row>
    <row r="989" spans="1:26" customFormat="1" ht="36" hidden="1" x14ac:dyDescent="0.25">
      <c r="A989" s="35" t="s">
        <v>560</v>
      </c>
      <c r="B989" s="36" t="s">
        <v>565</v>
      </c>
      <c r="C989" s="35" t="s">
        <v>12</v>
      </c>
      <c r="D989" s="48">
        <v>1</v>
      </c>
      <c r="E989" s="38">
        <v>106.77</v>
      </c>
      <c r="F989" s="38">
        <v>107</v>
      </c>
      <c r="G989" s="39">
        <f t="shared" si="34"/>
        <v>924.62819999999999</v>
      </c>
      <c r="H989" s="39">
        <f t="shared" si="35"/>
        <v>926.62</v>
      </c>
      <c r="I989" s="40">
        <v>8.66</v>
      </c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1"/>
      <c r="Z989" s="22"/>
    </row>
    <row r="990" spans="1:26" customFormat="1" ht="36" hidden="1" x14ac:dyDescent="0.25">
      <c r="A990" s="35" t="s">
        <v>755</v>
      </c>
      <c r="B990" s="36" t="s">
        <v>892</v>
      </c>
      <c r="C990" s="35" t="s">
        <v>12</v>
      </c>
      <c r="D990" s="48">
        <v>1</v>
      </c>
      <c r="E990" s="38">
        <v>106.04</v>
      </c>
      <c r="F990" s="38">
        <v>106.04</v>
      </c>
      <c r="G990" s="39">
        <f t="shared" si="34"/>
        <v>918.30640000000005</v>
      </c>
      <c r="H990" s="39">
        <f t="shared" si="35"/>
        <v>918.30640000000005</v>
      </c>
      <c r="I990" s="40">
        <v>8.66</v>
      </c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1"/>
      <c r="Z990" s="22"/>
    </row>
    <row r="991" spans="1:26" customFormat="1" ht="36" hidden="1" x14ac:dyDescent="0.25">
      <c r="A991" s="35" t="s">
        <v>755</v>
      </c>
      <c r="B991" s="36" t="s">
        <v>813</v>
      </c>
      <c r="C991" s="35" t="s">
        <v>12</v>
      </c>
      <c r="D991" s="48">
        <v>2</v>
      </c>
      <c r="E991" s="38">
        <v>52.61</v>
      </c>
      <c r="F991" s="38">
        <v>105.22</v>
      </c>
      <c r="G991" s="39">
        <f t="shared" si="34"/>
        <v>455.6026</v>
      </c>
      <c r="H991" s="39">
        <f t="shared" si="35"/>
        <v>911.20519999999999</v>
      </c>
      <c r="I991" s="40">
        <v>8.66</v>
      </c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1"/>
      <c r="Z991" s="22"/>
    </row>
    <row r="992" spans="1:26" customFormat="1" ht="36" hidden="1" x14ac:dyDescent="0.25">
      <c r="A992" s="35" t="s">
        <v>1618</v>
      </c>
      <c r="B992" s="36" t="s">
        <v>1620</v>
      </c>
      <c r="C992" s="35" t="s">
        <v>12</v>
      </c>
      <c r="D992" s="48">
        <v>21</v>
      </c>
      <c r="E992" s="38">
        <v>5.01</v>
      </c>
      <c r="F992" s="38">
        <v>105</v>
      </c>
      <c r="G992" s="39">
        <f t="shared" si="34"/>
        <v>43.386600000000001</v>
      </c>
      <c r="H992" s="39">
        <f t="shared" si="35"/>
        <v>909.30000000000007</v>
      </c>
      <c r="I992" s="40">
        <v>8.66</v>
      </c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1"/>
      <c r="Z992" s="22"/>
    </row>
    <row r="993" spans="1:26" customFormat="1" ht="36" hidden="1" x14ac:dyDescent="0.25">
      <c r="A993" s="35" t="s">
        <v>1519</v>
      </c>
      <c r="B993" s="36" t="s">
        <v>1520</v>
      </c>
      <c r="C993" s="35" t="s">
        <v>179</v>
      </c>
      <c r="D993" s="48">
        <v>2</v>
      </c>
      <c r="E993" s="38">
        <v>51.65</v>
      </c>
      <c r="F993" s="38">
        <v>103</v>
      </c>
      <c r="G993" s="39">
        <f t="shared" si="34"/>
        <v>447.28899999999999</v>
      </c>
      <c r="H993" s="39">
        <f t="shared" si="35"/>
        <v>891.98</v>
      </c>
      <c r="I993" s="40">
        <v>8.66</v>
      </c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1"/>
      <c r="Z993" s="22"/>
    </row>
    <row r="994" spans="1:26" customFormat="1" ht="15" hidden="1" x14ac:dyDescent="0.25">
      <c r="A994" s="35" t="s">
        <v>51</v>
      </c>
      <c r="B994" s="36" t="s">
        <v>52</v>
      </c>
      <c r="C994" s="35" t="s">
        <v>22</v>
      </c>
      <c r="D994" s="45">
        <v>9.2999999999999992E-3</v>
      </c>
      <c r="E994" s="43">
        <v>10937.14</v>
      </c>
      <c r="F994" s="38">
        <v>101.72</v>
      </c>
      <c r="G994" s="39">
        <f t="shared" si="34"/>
        <v>94715.632400000002</v>
      </c>
      <c r="H994" s="39">
        <f t="shared" si="35"/>
        <v>880.89520000000005</v>
      </c>
      <c r="I994" s="40">
        <v>8.66</v>
      </c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1"/>
      <c r="Z994" s="22"/>
    </row>
    <row r="995" spans="1:26" customFormat="1" ht="36" hidden="1" x14ac:dyDescent="0.25">
      <c r="A995" s="35" t="s">
        <v>1113</v>
      </c>
      <c r="B995" s="36" t="s">
        <v>1135</v>
      </c>
      <c r="C995" s="35" t="s">
        <v>12</v>
      </c>
      <c r="D995" s="48">
        <v>1</v>
      </c>
      <c r="E995" s="38">
        <v>99.36</v>
      </c>
      <c r="F995" s="38">
        <v>99.36</v>
      </c>
      <c r="G995" s="39">
        <f t="shared" si="34"/>
        <v>860.45759999999996</v>
      </c>
      <c r="H995" s="39">
        <f t="shared" si="35"/>
        <v>860.45759999999996</v>
      </c>
      <c r="I995" s="40">
        <v>8.66</v>
      </c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1"/>
      <c r="Z995" s="22"/>
    </row>
    <row r="996" spans="1:26" customFormat="1" ht="36" hidden="1" x14ac:dyDescent="0.25">
      <c r="A996" s="35" t="s">
        <v>755</v>
      </c>
      <c r="B996" s="36" t="s">
        <v>806</v>
      </c>
      <c r="C996" s="35" t="s">
        <v>12</v>
      </c>
      <c r="D996" s="48">
        <v>5</v>
      </c>
      <c r="E996" s="38">
        <v>19.760000000000002</v>
      </c>
      <c r="F996" s="38">
        <v>98.8</v>
      </c>
      <c r="G996" s="39">
        <f t="shared" si="34"/>
        <v>171.12160000000003</v>
      </c>
      <c r="H996" s="39">
        <f t="shared" si="35"/>
        <v>855.60799999999995</v>
      </c>
      <c r="I996" s="40">
        <v>8.66</v>
      </c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1"/>
      <c r="Z996" s="22"/>
    </row>
    <row r="997" spans="1:26" customFormat="1" ht="15" hidden="1" x14ac:dyDescent="0.25">
      <c r="A997" s="35" t="s">
        <v>147</v>
      </c>
      <c r="B997" s="36" t="s">
        <v>149</v>
      </c>
      <c r="C997" s="35" t="s">
        <v>22</v>
      </c>
      <c r="D997" s="46">
        <v>6.8900000000000003E-3</v>
      </c>
      <c r="E997" s="43">
        <v>14318.18</v>
      </c>
      <c r="F997" s="38">
        <v>98.65</v>
      </c>
      <c r="G997" s="39">
        <f t="shared" si="34"/>
        <v>123995.4388</v>
      </c>
      <c r="H997" s="39">
        <f t="shared" si="35"/>
        <v>854.30900000000008</v>
      </c>
      <c r="I997" s="40">
        <v>8.66</v>
      </c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1"/>
      <c r="Z997" s="22"/>
    </row>
    <row r="998" spans="1:26" customFormat="1" ht="36" hidden="1" x14ac:dyDescent="0.25">
      <c r="A998" s="35" t="s">
        <v>755</v>
      </c>
      <c r="B998" s="36" t="s">
        <v>917</v>
      </c>
      <c r="C998" s="35" t="s">
        <v>12</v>
      </c>
      <c r="D998" s="48">
        <v>5</v>
      </c>
      <c r="E998" s="38">
        <v>19.670000000000002</v>
      </c>
      <c r="F998" s="38">
        <v>98.35</v>
      </c>
      <c r="G998" s="39">
        <f t="shared" si="34"/>
        <v>170.34220000000002</v>
      </c>
      <c r="H998" s="39">
        <f t="shared" si="35"/>
        <v>851.71100000000001</v>
      </c>
      <c r="I998" s="40">
        <v>8.66</v>
      </c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1"/>
      <c r="Z998" s="22"/>
    </row>
    <row r="999" spans="1:26" customFormat="1" ht="36" hidden="1" x14ac:dyDescent="0.25">
      <c r="A999" s="35" t="s">
        <v>1354</v>
      </c>
      <c r="B999" s="36" t="s">
        <v>1355</v>
      </c>
      <c r="C999" s="35" t="s">
        <v>12</v>
      </c>
      <c r="D999" s="48">
        <v>2</v>
      </c>
      <c r="E999" s="38">
        <v>49.08</v>
      </c>
      <c r="F999" s="38">
        <v>98.16</v>
      </c>
      <c r="G999" s="39">
        <f t="shared" si="34"/>
        <v>425.03280000000001</v>
      </c>
      <c r="H999" s="39">
        <f t="shared" si="35"/>
        <v>850.06560000000002</v>
      </c>
      <c r="I999" s="40">
        <v>8.66</v>
      </c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1"/>
      <c r="Z999" s="22"/>
    </row>
    <row r="1000" spans="1:26" customFormat="1" ht="36" hidden="1" x14ac:dyDescent="0.25">
      <c r="A1000" s="35" t="s">
        <v>407</v>
      </c>
      <c r="B1000" s="36" t="s">
        <v>424</v>
      </c>
      <c r="C1000" s="35" t="s">
        <v>179</v>
      </c>
      <c r="D1000" s="47">
        <v>1.5</v>
      </c>
      <c r="E1000" s="38">
        <v>65.05</v>
      </c>
      <c r="F1000" s="38">
        <v>98</v>
      </c>
      <c r="G1000" s="39">
        <f t="shared" si="34"/>
        <v>563.33299999999997</v>
      </c>
      <c r="H1000" s="39">
        <f t="shared" si="35"/>
        <v>848.68000000000006</v>
      </c>
      <c r="I1000" s="40">
        <v>8.66</v>
      </c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1"/>
      <c r="Z1000" s="22"/>
    </row>
    <row r="1001" spans="1:26" customFormat="1" ht="36" hidden="1" x14ac:dyDescent="0.25">
      <c r="A1001" s="35" t="s">
        <v>1164</v>
      </c>
      <c r="B1001" s="36" t="s">
        <v>1215</v>
      </c>
      <c r="C1001" s="35" t="s">
        <v>12</v>
      </c>
      <c r="D1001" s="48">
        <v>1</v>
      </c>
      <c r="E1001" s="38">
        <v>97.86</v>
      </c>
      <c r="F1001" s="38">
        <v>98</v>
      </c>
      <c r="G1001" s="39">
        <f t="shared" si="34"/>
        <v>847.46760000000006</v>
      </c>
      <c r="H1001" s="39">
        <f t="shared" si="35"/>
        <v>848.68000000000006</v>
      </c>
      <c r="I1001" s="40">
        <v>8.66</v>
      </c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1"/>
      <c r="Z1001" s="22"/>
    </row>
    <row r="1002" spans="1:26" customFormat="1" ht="36" hidden="1" x14ac:dyDescent="0.25">
      <c r="A1002" s="35" t="s">
        <v>1299</v>
      </c>
      <c r="B1002" s="36" t="s">
        <v>1302</v>
      </c>
      <c r="C1002" s="35" t="s">
        <v>12</v>
      </c>
      <c r="D1002" s="48">
        <v>1</v>
      </c>
      <c r="E1002" s="38">
        <v>96.09</v>
      </c>
      <c r="F1002" s="38">
        <v>96.09</v>
      </c>
      <c r="G1002" s="39">
        <f t="shared" si="34"/>
        <v>832.13940000000002</v>
      </c>
      <c r="H1002" s="39">
        <f t="shared" si="35"/>
        <v>832.13940000000002</v>
      </c>
      <c r="I1002" s="40">
        <v>8.66</v>
      </c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1"/>
      <c r="Z1002" s="22"/>
    </row>
    <row r="1003" spans="1:26" customFormat="1" ht="36" hidden="1" x14ac:dyDescent="0.25">
      <c r="A1003" s="35" t="s">
        <v>1550</v>
      </c>
      <c r="B1003" s="36" t="s">
        <v>1551</v>
      </c>
      <c r="C1003" s="35" t="s">
        <v>12</v>
      </c>
      <c r="D1003" s="48">
        <v>4</v>
      </c>
      <c r="E1003" s="38">
        <v>23.66</v>
      </c>
      <c r="F1003" s="38">
        <v>95</v>
      </c>
      <c r="G1003" s="39">
        <f t="shared" si="34"/>
        <v>204.8956</v>
      </c>
      <c r="H1003" s="39">
        <f t="shared" si="35"/>
        <v>822.7</v>
      </c>
      <c r="I1003" s="40">
        <v>8.66</v>
      </c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1"/>
      <c r="Z1003" s="22"/>
    </row>
    <row r="1004" spans="1:26" customFormat="1" ht="36" hidden="1" x14ac:dyDescent="0.25">
      <c r="A1004" s="35" t="s">
        <v>755</v>
      </c>
      <c r="B1004" s="36" t="s">
        <v>805</v>
      </c>
      <c r="C1004" s="35" t="s">
        <v>12</v>
      </c>
      <c r="D1004" s="48">
        <v>3</v>
      </c>
      <c r="E1004" s="38">
        <v>31.51</v>
      </c>
      <c r="F1004" s="38">
        <v>94.53</v>
      </c>
      <c r="G1004" s="39">
        <f t="shared" si="34"/>
        <v>272.8766</v>
      </c>
      <c r="H1004" s="39">
        <f t="shared" si="35"/>
        <v>818.62980000000005</v>
      </c>
      <c r="I1004" s="40">
        <v>8.66</v>
      </c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1"/>
      <c r="Z1004" s="22"/>
    </row>
    <row r="1005" spans="1:26" customFormat="1" ht="36" hidden="1" x14ac:dyDescent="0.25">
      <c r="A1005" s="35" t="s">
        <v>1164</v>
      </c>
      <c r="B1005" s="36" t="s">
        <v>1200</v>
      </c>
      <c r="C1005" s="35" t="s">
        <v>12</v>
      </c>
      <c r="D1005" s="48">
        <v>2</v>
      </c>
      <c r="E1005" s="38">
        <v>47.18</v>
      </c>
      <c r="F1005" s="38">
        <v>94</v>
      </c>
      <c r="G1005" s="39">
        <f t="shared" si="34"/>
        <v>408.5788</v>
      </c>
      <c r="H1005" s="39">
        <f t="shared" si="35"/>
        <v>814.04</v>
      </c>
      <c r="I1005" s="40">
        <v>8.66</v>
      </c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1"/>
      <c r="Z1005" s="22"/>
    </row>
    <row r="1006" spans="1:26" customFormat="1" ht="36" hidden="1" x14ac:dyDescent="0.25">
      <c r="A1006" s="35" t="s">
        <v>1530</v>
      </c>
      <c r="B1006" s="36" t="s">
        <v>1533</v>
      </c>
      <c r="C1006" s="35" t="s">
        <v>179</v>
      </c>
      <c r="D1006" s="48">
        <v>5</v>
      </c>
      <c r="E1006" s="38">
        <v>18.760000000000002</v>
      </c>
      <c r="F1006" s="38">
        <v>93.8</v>
      </c>
      <c r="G1006" s="39">
        <f t="shared" si="34"/>
        <v>162.4616</v>
      </c>
      <c r="H1006" s="39">
        <f t="shared" si="35"/>
        <v>812.30799999999999</v>
      </c>
      <c r="I1006" s="40">
        <v>8.66</v>
      </c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1"/>
      <c r="Z1006" s="22"/>
    </row>
    <row r="1007" spans="1:26" customFormat="1" ht="36" hidden="1" x14ac:dyDescent="0.25">
      <c r="A1007" s="35" t="s">
        <v>1433</v>
      </c>
      <c r="B1007" s="36" t="s">
        <v>1435</v>
      </c>
      <c r="C1007" s="35" t="s">
        <v>179</v>
      </c>
      <c r="D1007" s="41">
        <v>15.45</v>
      </c>
      <c r="E1007" s="38">
        <v>6.07</v>
      </c>
      <c r="F1007" s="38">
        <v>93.78</v>
      </c>
      <c r="G1007" s="39">
        <f t="shared" si="34"/>
        <v>52.566200000000002</v>
      </c>
      <c r="H1007" s="39">
        <f t="shared" si="35"/>
        <v>812.13480000000004</v>
      </c>
      <c r="I1007" s="40">
        <v>8.66</v>
      </c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1"/>
      <c r="Z1007" s="22"/>
    </row>
    <row r="1008" spans="1:26" customFormat="1" ht="36" hidden="1" x14ac:dyDescent="0.25">
      <c r="A1008" s="35" t="s">
        <v>1294</v>
      </c>
      <c r="B1008" s="36" t="s">
        <v>1296</v>
      </c>
      <c r="C1008" s="35" t="s">
        <v>12</v>
      </c>
      <c r="D1008" s="48">
        <v>2</v>
      </c>
      <c r="E1008" s="38">
        <v>46.87</v>
      </c>
      <c r="F1008" s="38">
        <v>93.74</v>
      </c>
      <c r="G1008" s="39">
        <f t="shared" si="34"/>
        <v>405.89420000000001</v>
      </c>
      <c r="H1008" s="39">
        <f t="shared" si="35"/>
        <v>811.78840000000002</v>
      </c>
      <c r="I1008" s="40">
        <v>8.66</v>
      </c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1"/>
      <c r="Z1008" s="22"/>
    </row>
    <row r="1009" spans="1:26" customFormat="1" ht="36" hidden="1" x14ac:dyDescent="0.25">
      <c r="A1009" s="35" t="s">
        <v>1164</v>
      </c>
      <c r="B1009" s="36" t="s">
        <v>1184</v>
      </c>
      <c r="C1009" s="35" t="s">
        <v>12</v>
      </c>
      <c r="D1009" s="48">
        <v>3</v>
      </c>
      <c r="E1009" s="38">
        <v>31.1</v>
      </c>
      <c r="F1009" s="38">
        <v>93</v>
      </c>
      <c r="G1009" s="39">
        <f t="shared" si="34"/>
        <v>269.32600000000002</v>
      </c>
      <c r="H1009" s="39">
        <f t="shared" si="35"/>
        <v>805.38</v>
      </c>
      <c r="I1009" s="40">
        <v>8.66</v>
      </c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1"/>
      <c r="Z1009" s="22"/>
    </row>
    <row r="1010" spans="1:26" customFormat="1" ht="36" hidden="1" x14ac:dyDescent="0.25">
      <c r="A1010" s="35" t="s">
        <v>755</v>
      </c>
      <c r="B1010" s="36" t="s">
        <v>983</v>
      </c>
      <c r="C1010" s="35" t="s">
        <v>179</v>
      </c>
      <c r="D1010" s="47">
        <v>0.5</v>
      </c>
      <c r="E1010" s="38">
        <v>184.47</v>
      </c>
      <c r="F1010" s="38">
        <v>92.24</v>
      </c>
      <c r="G1010" s="39">
        <f t="shared" si="34"/>
        <v>1597.5101999999999</v>
      </c>
      <c r="H1010" s="39">
        <f t="shared" si="35"/>
        <v>798.79840000000002</v>
      </c>
      <c r="I1010" s="40">
        <v>8.66</v>
      </c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1"/>
      <c r="Z1010" s="22"/>
    </row>
    <row r="1011" spans="1:26" customFormat="1" ht="36" hidden="1" x14ac:dyDescent="0.25">
      <c r="A1011" s="35" t="s">
        <v>1290</v>
      </c>
      <c r="B1011" s="36" t="s">
        <v>1292</v>
      </c>
      <c r="C1011" s="35" t="s">
        <v>12</v>
      </c>
      <c r="D1011" s="48">
        <v>1</v>
      </c>
      <c r="E1011" s="38">
        <v>91.06</v>
      </c>
      <c r="F1011" s="38">
        <v>91.06</v>
      </c>
      <c r="G1011" s="39">
        <f t="shared" si="34"/>
        <v>788.57960000000003</v>
      </c>
      <c r="H1011" s="39">
        <f t="shared" si="35"/>
        <v>788.57960000000003</v>
      </c>
      <c r="I1011" s="40">
        <v>8.66</v>
      </c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1"/>
      <c r="Z1011" s="22"/>
    </row>
    <row r="1012" spans="1:26" customFormat="1" ht="24" hidden="1" x14ac:dyDescent="0.25">
      <c r="A1012" s="35" t="s">
        <v>275</v>
      </c>
      <c r="B1012" s="36" t="s">
        <v>276</v>
      </c>
      <c r="C1012" s="35" t="s">
        <v>16</v>
      </c>
      <c r="D1012" s="42">
        <v>1.3068972000000001</v>
      </c>
      <c r="E1012" s="38">
        <v>68.7</v>
      </c>
      <c r="F1012" s="38">
        <v>89.78</v>
      </c>
      <c r="G1012" s="39">
        <f t="shared" si="34"/>
        <v>594.94200000000001</v>
      </c>
      <c r="H1012" s="39">
        <f t="shared" si="35"/>
        <v>777.49480000000005</v>
      </c>
      <c r="I1012" s="40">
        <v>8.66</v>
      </c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1"/>
      <c r="Z1012" s="22"/>
    </row>
    <row r="1013" spans="1:26" customFormat="1" ht="36" hidden="1" x14ac:dyDescent="0.25">
      <c r="A1013" s="35" t="s">
        <v>1164</v>
      </c>
      <c r="B1013" s="36" t="s">
        <v>1169</v>
      </c>
      <c r="C1013" s="35" t="s">
        <v>12</v>
      </c>
      <c r="D1013" s="48">
        <v>1</v>
      </c>
      <c r="E1013" s="38">
        <v>88.93</v>
      </c>
      <c r="F1013" s="38">
        <v>89</v>
      </c>
      <c r="G1013" s="39">
        <f t="shared" si="34"/>
        <v>770.13380000000006</v>
      </c>
      <c r="H1013" s="39">
        <f t="shared" si="35"/>
        <v>770.74</v>
      </c>
      <c r="I1013" s="40">
        <v>8.66</v>
      </c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1"/>
      <c r="Z1013" s="22"/>
    </row>
    <row r="1014" spans="1:26" customFormat="1" ht="36" hidden="1" x14ac:dyDescent="0.25">
      <c r="A1014" s="35" t="s">
        <v>401</v>
      </c>
      <c r="B1014" s="36" t="s">
        <v>404</v>
      </c>
      <c r="C1014" s="35" t="s">
        <v>12</v>
      </c>
      <c r="D1014" s="48">
        <v>1</v>
      </c>
      <c r="E1014" s="38">
        <v>87.94</v>
      </c>
      <c r="F1014" s="38">
        <v>88</v>
      </c>
      <c r="G1014" s="39">
        <f t="shared" si="34"/>
        <v>761.56039999999996</v>
      </c>
      <c r="H1014" s="39">
        <f t="shared" si="35"/>
        <v>762.08</v>
      </c>
      <c r="I1014" s="40">
        <v>8.66</v>
      </c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1"/>
      <c r="Z1014" s="22"/>
    </row>
    <row r="1015" spans="1:26" customFormat="1" ht="24" hidden="1" x14ac:dyDescent="0.25">
      <c r="A1015" s="35" t="s">
        <v>180</v>
      </c>
      <c r="B1015" s="36" t="s">
        <v>181</v>
      </c>
      <c r="C1015" s="35" t="s">
        <v>179</v>
      </c>
      <c r="D1015" s="41">
        <v>0.94</v>
      </c>
      <c r="E1015" s="38">
        <v>93.44</v>
      </c>
      <c r="F1015" s="38">
        <v>87.84</v>
      </c>
      <c r="G1015" s="39">
        <f t="shared" si="34"/>
        <v>809.19039999999995</v>
      </c>
      <c r="H1015" s="39">
        <f t="shared" si="35"/>
        <v>760.69440000000009</v>
      </c>
      <c r="I1015" s="40">
        <v>8.66</v>
      </c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1"/>
      <c r="Z1015" s="22"/>
    </row>
    <row r="1016" spans="1:26" customFormat="1" ht="36" hidden="1" x14ac:dyDescent="0.25">
      <c r="A1016" s="35" t="s">
        <v>755</v>
      </c>
      <c r="B1016" s="36" t="s">
        <v>809</v>
      </c>
      <c r="C1016" s="35" t="s">
        <v>12</v>
      </c>
      <c r="D1016" s="48">
        <v>3</v>
      </c>
      <c r="E1016" s="38">
        <v>29.18</v>
      </c>
      <c r="F1016" s="38">
        <v>87.54</v>
      </c>
      <c r="G1016" s="39">
        <f t="shared" si="34"/>
        <v>252.69880000000001</v>
      </c>
      <c r="H1016" s="39">
        <f t="shared" si="35"/>
        <v>758.09640000000002</v>
      </c>
      <c r="I1016" s="40">
        <v>8.66</v>
      </c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1"/>
      <c r="Z1016" s="22"/>
    </row>
    <row r="1017" spans="1:26" customFormat="1" ht="36" hidden="1" x14ac:dyDescent="0.25">
      <c r="A1017" s="35" t="s">
        <v>755</v>
      </c>
      <c r="B1017" s="36" t="s">
        <v>891</v>
      </c>
      <c r="C1017" s="35" t="s">
        <v>12</v>
      </c>
      <c r="D1017" s="48">
        <v>1</v>
      </c>
      <c r="E1017" s="38">
        <v>86.29</v>
      </c>
      <c r="F1017" s="38">
        <v>86.29</v>
      </c>
      <c r="G1017" s="39">
        <f t="shared" si="34"/>
        <v>747.27140000000009</v>
      </c>
      <c r="H1017" s="39">
        <f t="shared" si="35"/>
        <v>747.27140000000009</v>
      </c>
      <c r="I1017" s="40">
        <v>8.66</v>
      </c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1"/>
      <c r="Z1017" s="22"/>
    </row>
    <row r="1018" spans="1:26" customFormat="1" ht="36" hidden="1" x14ac:dyDescent="0.25">
      <c r="A1018" s="35" t="s">
        <v>755</v>
      </c>
      <c r="B1018" s="36" t="s">
        <v>880</v>
      </c>
      <c r="C1018" s="35" t="s">
        <v>12</v>
      </c>
      <c r="D1018" s="48">
        <v>2</v>
      </c>
      <c r="E1018" s="38">
        <v>43.11</v>
      </c>
      <c r="F1018" s="38">
        <v>86.22</v>
      </c>
      <c r="G1018" s="39">
        <f t="shared" si="34"/>
        <v>373.33260000000001</v>
      </c>
      <c r="H1018" s="39">
        <f t="shared" si="35"/>
        <v>746.66520000000003</v>
      </c>
      <c r="I1018" s="40">
        <v>8.66</v>
      </c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1"/>
      <c r="Z1018" s="22"/>
    </row>
    <row r="1019" spans="1:26" customFormat="1" ht="36" hidden="1" x14ac:dyDescent="0.25">
      <c r="A1019" s="35" t="s">
        <v>1568</v>
      </c>
      <c r="B1019" s="36" t="s">
        <v>1574</v>
      </c>
      <c r="C1019" s="35" t="s">
        <v>12</v>
      </c>
      <c r="D1019" s="48">
        <v>6</v>
      </c>
      <c r="E1019" s="38">
        <v>14.33</v>
      </c>
      <c r="F1019" s="38">
        <v>86</v>
      </c>
      <c r="G1019" s="39">
        <f t="shared" si="34"/>
        <v>124.09780000000001</v>
      </c>
      <c r="H1019" s="39">
        <f t="shared" si="35"/>
        <v>744.76</v>
      </c>
      <c r="I1019" s="40">
        <v>8.66</v>
      </c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1"/>
      <c r="Z1019" s="22"/>
    </row>
    <row r="1020" spans="1:26" customFormat="1" ht="36" hidden="1" x14ac:dyDescent="0.25">
      <c r="A1020" s="35" t="s">
        <v>495</v>
      </c>
      <c r="B1020" s="36" t="s">
        <v>498</v>
      </c>
      <c r="C1020" s="35" t="s">
        <v>179</v>
      </c>
      <c r="D1020" s="48">
        <v>98</v>
      </c>
      <c r="E1020" s="38">
        <v>0.87</v>
      </c>
      <c r="F1020" s="38">
        <v>85.26</v>
      </c>
      <c r="G1020" s="39">
        <f t="shared" si="34"/>
        <v>7.5342000000000002</v>
      </c>
      <c r="H1020" s="39">
        <f t="shared" si="35"/>
        <v>738.35160000000008</v>
      </c>
      <c r="I1020" s="40">
        <v>8.66</v>
      </c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1"/>
      <c r="Z1020" s="22"/>
    </row>
    <row r="1021" spans="1:26" customFormat="1" ht="36" hidden="1" x14ac:dyDescent="0.25">
      <c r="A1021" s="35" t="s">
        <v>1085</v>
      </c>
      <c r="B1021" s="36" t="s">
        <v>1098</v>
      </c>
      <c r="C1021" s="35" t="s">
        <v>179</v>
      </c>
      <c r="D1021" s="47">
        <v>0.5</v>
      </c>
      <c r="E1021" s="38">
        <v>167.83</v>
      </c>
      <c r="F1021" s="38">
        <v>84</v>
      </c>
      <c r="G1021" s="39">
        <f t="shared" si="34"/>
        <v>1453.4078000000002</v>
      </c>
      <c r="H1021" s="39">
        <f t="shared" si="35"/>
        <v>727.44</v>
      </c>
      <c r="I1021" s="40">
        <v>8.66</v>
      </c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1"/>
      <c r="Z1021" s="22"/>
    </row>
    <row r="1022" spans="1:26" customFormat="1" ht="36" hidden="1" x14ac:dyDescent="0.25">
      <c r="A1022" s="35" t="s">
        <v>1323</v>
      </c>
      <c r="B1022" s="36" t="s">
        <v>1325</v>
      </c>
      <c r="C1022" s="35" t="s">
        <v>12</v>
      </c>
      <c r="D1022" s="48">
        <v>1</v>
      </c>
      <c r="E1022" s="38">
        <v>84.31</v>
      </c>
      <c r="F1022" s="38">
        <v>84</v>
      </c>
      <c r="G1022" s="39">
        <f t="shared" si="34"/>
        <v>730.12459999999999</v>
      </c>
      <c r="H1022" s="39">
        <f t="shared" si="35"/>
        <v>727.44</v>
      </c>
      <c r="I1022" s="40">
        <v>8.66</v>
      </c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1"/>
      <c r="Z1022" s="22"/>
    </row>
    <row r="1023" spans="1:26" customFormat="1" ht="36" hidden="1" x14ac:dyDescent="0.25">
      <c r="A1023" s="35" t="s">
        <v>724</v>
      </c>
      <c r="B1023" s="36" t="s">
        <v>725</v>
      </c>
      <c r="C1023" s="35" t="s">
        <v>12</v>
      </c>
      <c r="D1023" s="48">
        <v>1</v>
      </c>
      <c r="E1023" s="38">
        <v>82.6</v>
      </c>
      <c r="F1023" s="38">
        <v>82.6</v>
      </c>
      <c r="G1023" s="39">
        <f t="shared" si="34"/>
        <v>715.31599999999992</v>
      </c>
      <c r="H1023" s="39">
        <f t="shared" si="35"/>
        <v>715.31599999999992</v>
      </c>
      <c r="I1023" s="40">
        <v>8.66</v>
      </c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1"/>
      <c r="Z1023" s="22"/>
    </row>
    <row r="1024" spans="1:26" customFormat="1" ht="36" hidden="1" x14ac:dyDescent="0.25">
      <c r="A1024" s="35" t="s">
        <v>755</v>
      </c>
      <c r="B1024" s="36" t="s">
        <v>923</v>
      </c>
      <c r="C1024" s="35" t="s">
        <v>12</v>
      </c>
      <c r="D1024" s="48">
        <v>2</v>
      </c>
      <c r="E1024" s="38">
        <v>41.26</v>
      </c>
      <c r="F1024" s="38">
        <v>82.52</v>
      </c>
      <c r="G1024" s="39">
        <f t="shared" si="34"/>
        <v>357.3116</v>
      </c>
      <c r="H1024" s="39">
        <f t="shared" si="35"/>
        <v>714.6232</v>
      </c>
      <c r="I1024" s="40">
        <v>8.66</v>
      </c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1"/>
      <c r="Z1024" s="22"/>
    </row>
    <row r="1025" spans="1:26" customFormat="1" ht="36" hidden="1" x14ac:dyDescent="0.25">
      <c r="A1025" s="35" t="s">
        <v>1062</v>
      </c>
      <c r="B1025" s="36" t="s">
        <v>1069</v>
      </c>
      <c r="C1025" s="35" t="s">
        <v>12</v>
      </c>
      <c r="D1025" s="48">
        <v>1</v>
      </c>
      <c r="E1025" s="38">
        <v>82.13</v>
      </c>
      <c r="F1025" s="38">
        <v>82</v>
      </c>
      <c r="G1025" s="39">
        <f t="shared" si="34"/>
        <v>711.24579999999992</v>
      </c>
      <c r="H1025" s="39">
        <f t="shared" si="35"/>
        <v>710.12</v>
      </c>
      <c r="I1025" s="40">
        <v>8.66</v>
      </c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1"/>
      <c r="Z1025" s="22"/>
    </row>
    <row r="1026" spans="1:26" customFormat="1" ht="36" hidden="1" x14ac:dyDescent="0.25">
      <c r="A1026" s="35" t="s">
        <v>1164</v>
      </c>
      <c r="B1026" s="36" t="s">
        <v>1186</v>
      </c>
      <c r="C1026" s="35" t="s">
        <v>12</v>
      </c>
      <c r="D1026" s="48">
        <v>2</v>
      </c>
      <c r="E1026" s="38">
        <v>40.97</v>
      </c>
      <c r="F1026" s="38">
        <v>82</v>
      </c>
      <c r="G1026" s="39">
        <f t="shared" si="34"/>
        <v>354.80020000000002</v>
      </c>
      <c r="H1026" s="39">
        <f t="shared" si="35"/>
        <v>710.12</v>
      </c>
      <c r="I1026" s="40">
        <v>8.66</v>
      </c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1"/>
      <c r="Z1026" s="22"/>
    </row>
    <row r="1027" spans="1:26" customFormat="1" ht="36" hidden="1" x14ac:dyDescent="0.25">
      <c r="A1027" s="35" t="s">
        <v>1113</v>
      </c>
      <c r="B1027" s="36" t="s">
        <v>1115</v>
      </c>
      <c r="C1027" s="35" t="s">
        <v>12</v>
      </c>
      <c r="D1027" s="48">
        <v>6</v>
      </c>
      <c r="E1027" s="38">
        <v>13.64</v>
      </c>
      <c r="F1027" s="38">
        <v>81.84</v>
      </c>
      <c r="G1027" s="39">
        <f t="shared" si="34"/>
        <v>118.12240000000001</v>
      </c>
      <c r="H1027" s="39">
        <f t="shared" si="35"/>
        <v>708.73440000000005</v>
      </c>
      <c r="I1027" s="40">
        <v>8.66</v>
      </c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1"/>
      <c r="Z1027" s="22"/>
    </row>
    <row r="1028" spans="1:26" customFormat="1" ht="15" hidden="1" x14ac:dyDescent="0.25">
      <c r="A1028" s="35" t="s">
        <v>204</v>
      </c>
      <c r="B1028" s="36" t="s">
        <v>205</v>
      </c>
      <c r="C1028" s="35" t="s">
        <v>206</v>
      </c>
      <c r="D1028" s="45">
        <v>2.0400000000000001E-2</v>
      </c>
      <c r="E1028" s="43">
        <v>3986</v>
      </c>
      <c r="F1028" s="38">
        <v>81.31</v>
      </c>
      <c r="G1028" s="39">
        <f t="shared" si="34"/>
        <v>34518.76</v>
      </c>
      <c r="H1028" s="39">
        <f t="shared" si="35"/>
        <v>704.14460000000008</v>
      </c>
      <c r="I1028" s="40">
        <v>8.66</v>
      </c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1"/>
      <c r="Z1028" s="22"/>
    </row>
    <row r="1029" spans="1:26" customFormat="1" ht="24" hidden="1" x14ac:dyDescent="0.25">
      <c r="A1029" s="35" t="s">
        <v>213</v>
      </c>
      <c r="B1029" s="36" t="s">
        <v>214</v>
      </c>
      <c r="C1029" s="35" t="s">
        <v>22</v>
      </c>
      <c r="D1029" s="45">
        <v>8.8000000000000005E-3</v>
      </c>
      <c r="E1029" s="43">
        <v>9174.59</v>
      </c>
      <c r="F1029" s="38">
        <v>80.73</v>
      </c>
      <c r="G1029" s="39">
        <f t="shared" si="34"/>
        <v>79451.949399999998</v>
      </c>
      <c r="H1029" s="39">
        <f t="shared" si="35"/>
        <v>699.12180000000001</v>
      </c>
      <c r="I1029" s="40">
        <v>8.66</v>
      </c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1"/>
      <c r="Z1029" s="22"/>
    </row>
    <row r="1030" spans="1:26" customFormat="1" ht="36" hidden="1" x14ac:dyDescent="0.25">
      <c r="A1030" s="35" t="s">
        <v>1164</v>
      </c>
      <c r="B1030" s="36" t="s">
        <v>1195</v>
      </c>
      <c r="C1030" s="35" t="s">
        <v>12</v>
      </c>
      <c r="D1030" s="48">
        <v>1</v>
      </c>
      <c r="E1030" s="38">
        <v>80.290000000000006</v>
      </c>
      <c r="F1030" s="38">
        <v>80</v>
      </c>
      <c r="G1030" s="39">
        <f t="shared" si="34"/>
        <v>695.31140000000005</v>
      </c>
      <c r="H1030" s="39">
        <f t="shared" si="35"/>
        <v>692.8</v>
      </c>
      <c r="I1030" s="40">
        <v>8.66</v>
      </c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1"/>
      <c r="Z1030" s="22"/>
    </row>
    <row r="1031" spans="1:26" customFormat="1" ht="36" hidden="1" x14ac:dyDescent="0.25">
      <c r="A1031" s="35" t="s">
        <v>455</v>
      </c>
      <c r="B1031" s="36" t="s">
        <v>456</v>
      </c>
      <c r="C1031" s="35" t="s">
        <v>179</v>
      </c>
      <c r="D1031" s="47">
        <v>14.8</v>
      </c>
      <c r="E1031" s="38">
        <v>5.36</v>
      </c>
      <c r="F1031" s="38">
        <v>79.33</v>
      </c>
      <c r="G1031" s="39">
        <f t="shared" si="34"/>
        <v>46.4176</v>
      </c>
      <c r="H1031" s="39">
        <f t="shared" si="35"/>
        <v>686.99779999999998</v>
      </c>
      <c r="I1031" s="40">
        <v>8.66</v>
      </c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1"/>
      <c r="Z1031" s="22"/>
    </row>
    <row r="1032" spans="1:26" customFormat="1" ht="36" hidden="1" x14ac:dyDescent="0.25">
      <c r="A1032" s="35" t="s">
        <v>1164</v>
      </c>
      <c r="B1032" s="36" t="s">
        <v>1213</v>
      </c>
      <c r="C1032" s="35" t="s">
        <v>12</v>
      </c>
      <c r="D1032" s="48">
        <v>2</v>
      </c>
      <c r="E1032" s="38">
        <v>39.549999999999997</v>
      </c>
      <c r="F1032" s="38">
        <v>79</v>
      </c>
      <c r="G1032" s="39">
        <f t="shared" si="34"/>
        <v>342.50299999999999</v>
      </c>
      <c r="H1032" s="39">
        <f t="shared" si="35"/>
        <v>684.14</v>
      </c>
      <c r="I1032" s="40">
        <v>8.66</v>
      </c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1"/>
      <c r="Z1032" s="22"/>
    </row>
    <row r="1033" spans="1:26" customFormat="1" ht="36" hidden="1" x14ac:dyDescent="0.25">
      <c r="A1033" s="35" t="s">
        <v>755</v>
      </c>
      <c r="B1033" s="36" t="s">
        <v>890</v>
      </c>
      <c r="C1033" s="35" t="s">
        <v>12</v>
      </c>
      <c r="D1033" s="48">
        <v>1</v>
      </c>
      <c r="E1033" s="38">
        <v>78.900000000000006</v>
      </c>
      <c r="F1033" s="38">
        <v>78.900000000000006</v>
      </c>
      <c r="G1033" s="39">
        <f t="shared" ref="G1033:G1096" si="36">E1033*I1033</f>
        <v>683.27400000000011</v>
      </c>
      <c r="H1033" s="39">
        <f t="shared" ref="H1033:H1096" si="37">F1033*I1033</f>
        <v>683.27400000000011</v>
      </c>
      <c r="I1033" s="40">
        <v>8.66</v>
      </c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1"/>
      <c r="Z1033" s="22"/>
    </row>
    <row r="1034" spans="1:26" customFormat="1" ht="36" hidden="1" x14ac:dyDescent="0.25">
      <c r="A1034" s="35" t="s">
        <v>755</v>
      </c>
      <c r="B1034" s="36" t="s">
        <v>876</v>
      </c>
      <c r="C1034" s="35" t="s">
        <v>12</v>
      </c>
      <c r="D1034" s="48">
        <v>2</v>
      </c>
      <c r="E1034" s="38">
        <v>39.28</v>
      </c>
      <c r="F1034" s="38">
        <v>78.56</v>
      </c>
      <c r="G1034" s="39">
        <f t="shared" si="36"/>
        <v>340.16480000000001</v>
      </c>
      <c r="H1034" s="39">
        <f t="shared" si="37"/>
        <v>680.32960000000003</v>
      </c>
      <c r="I1034" s="40">
        <v>8.66</v>
      </c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1"/>
      <c r="Z1034" s="22"/>
    </row>
    <row r="1035" spans="1:26" customFormat="1" ht="36" hidden="1" x14ac:dyDescent="0.25">
      <c r="A1035" s="35" t="s">
        <v>1554</v>
      </c>
      <c r="B1035" s="36" t="s">
        <v>1555</v>
      </c>
      <c r="C1035" s="35" t="s">
        <v>12</v>
      </c>
      <c r="D1035" s="48">
        <v>5</v>
      </c>
      <c r="E1035" s="38">
        <v>15.51</v>
      </c>
      <c r="F1035" s="38">
        <v>78</v>
      </c>
      <c r="G1035" s="39">
        <f t="shared" si="36"/>
        <v>134.31659999999999</v>
      </c>
      <c r="H1035" s="39">
        <f t="shared" si="37"/>
        <v>675.48</v>
      </c>
      <c r="I1035" s="40">
        <v>8.66</v>
      </c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1"/>
      <c r="Z1035" s="22"/>
    </row>
    <row r="1036" spans="1:26" customFormat="1" ht="36" hidden="1" x14ac:dyDescent="0.25">
      <c r="A1036" s="35" t="s">
        <v>392</v>
      </c>
      <c r="B1036" s="36" t="s">
        <v>394</v>
      </c>
      <c r="C1036" s="35" t="s">
        <v>13</v>
      </c>
      <c r="D1036" s="47">
        <v>3.1</v>
      </c>
      <c r="E1036" s="38">
        <v>24.73</v>
      </c>
      <c r="F1036" s="38">
        <v>77</v>
      </c>
      <c r="G1036" s="39">
        <f t="shared" si="36"/>
        <v>214.1618</v>
      </c>
      <c r="H1036" s="39">
        <f t="shared" si="37"/>
        <v>666.82</v>
      </c>
      <c r="I1036" s="40">
        <v>8.66</v>
      </c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1"/>
      <c r="Z1036" s="22"/>
    </row>
    <row r="1037" spans="1:26" customFormat="1" ht="36" hidden="1" x14ac:dyDescent="0.25">
      <c r="A1037" s="35" t="s">
        <v>387</v>
      </c>
      <c r="B1037" s="36" t="s">
        <v>388</v>
      </c>
      <c r="C1037" s="35" t="s">
        <v>13</v>
      </c>
      <c r="D1037" s="47">
        <v>3.1</v>
      </c>
      <c r="E1037" s="38">
        <v>24.73</v>
      </c>
      <c r="F1037" s="38">
        <v>76.66</v>
      </c>
      <c r="G1037" s="39">
        <f t="shared" si="36"/>
        <v>214.1618</v>
      </c>
      <c r="H1037" s="39">
        <f t="shared" si="37"/>
        <v>663.87559999999996</v>
      </c>
      <c r="I1037" s="40">
        <v>8.66</v>
      </c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1"/>
      <c r="Z1037" s="22"/>
    </row>
    <row r="1038" spans="1:26" customFormat="1" ht="36" hidden="1" x14ac:dyDescent="0.25">
      <c r="A1038" s="35" t="s">
        <v>407</v>
      </c>
      <c r="B1038" s="36" t="s">
        <v>414</v>
      </c>
      <c r="C1038" s="35" t="s">
        <v>12</v>
      </c>
      <c r="D1038" s="48">
        <v>1</v>
      </c>
      <c r="E1038" s="38">
        <v>76</v>
      </c>
      <c r="F1038" s="38">
        <v>76</v>
      </c>
      <c r="G1038" s="39">
        <f t="shared" si="36"/>
        <v>658.16</v>
      </c>
      <c r="H1038" s="39">
        <f t="shared" si="37"/>
        <v>658.16</v>
      </c>
      <c r="I1038" s="40">
        <v>8.66</v>
      </c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1"/>
      <c r="Z1038" s="22"/>
    </row>
    <row r="1039" spans="1:26" customFormat="1" ht="36" hidden="1" x14ac:dyDescent="0.25">
      <c r="A1039" s="35" t="s">
        <v>1164</v>
      </c>
      <c r="B1039" s="36" t="s">
        <v>1185</v>
      </c>
      <c r="C1039" s="35" t="s">
        <v>12</v>
      </c>
      <c r="D1039" s="48">
        <v>2</v>
      </c>
      <c r="E1039" s="38">
        <v>37.94</v>
      </c>
      <c r="F1039" s="38">
        <v>76</v>
      </c>
      <c r="G1039" s="39">
        <f t="shared" si="36"/>
        <v>328.56039999999996</v>
      </c>
      <c r="H1039" s="39">
        <f t="shared" si="37"/>
        <v>658.16</v>
      </c>
      <c r="I1039" s="40">
        <v>8.66</v>
      </c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1"/>
      <c r="Z1039" s="22"/>
    </row>
    <row r="1040" spans="1:26" customFormat="1" ht="36" hidden="1" x14ac:dyDescent="0.25">
      <c r="A1040" s="35" t="s">
        <v>755</v>
      </c>
      <c r="B1040" s="36" t="s">
        <v>926</v>
      </c>
      <c r="C1040" s="35" t="s">
        <v>12</v>
      </c>
      <c r="D1040" s="48">
        <v>1</v>
      </c>
      <c r="E1040" s="38">
        <v>75.28</v>
      </c>
      <c r="F1040" s="38">
        <v>75.28</v>
      </c>
      <c r="G1040" s="39">
        <f t="shared" si="36"/>
        <v>651.9248</v>
      </c>
      <c r="H1040" s="39">
        <f t="shared" si="37"/>
        <v>651.9248</v>
      </c>
      <c r="I1040" s="40">
        <v>8.66</v>
      </c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1"/>
      <c r="Z1040" s="22"/>
    </row>
    <row r="1041" spans="1:26" customFormat="1" ht="36" hidden="1" x14ac:dyDescent="0.25">
      <c r="A1041" s="35" t="s">
        <v>755</v>
      </c>
      <c r="B1041" s="36" t="s">
        <v>872</v>
      </c>
      <c r="C1041" s="35" t="s">
        <v>12</v>
      </c>
      <c r="D1041" s="48">
        <v>2</v>
      </c>
      <c r="E1041" s="38">
        <v>37.630000000000003</v>
      </c>
      <c r="F1041" s="38">
        <v>75.260000000000005</v>
      </c>
      <c r="G1041" s="39">
        <f t="shared" si="36"/>
        <v>325.87580000000003</v>
      </c>
      <c r="H1041" s="39">
        <f t="shared" si="37"/>
        <v>651.75160000000005</v>
      </c>
      <c r="I1041" s="40">
        <v>8.66</v>
      </c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1"/>
      <c r="Z1041" s="22"/>
    </row>
    <row r="1042" spans="1:26" customFormat="1" ht="36" hidden="1" x14ac:dyDescent="0.25">
      <c r="A1042" s="35" t="s">
        <v>1493</v>
      </c>
      <c r="B1042" s="36" t="s">
        <v>1495</v>
      </c>
      <c r="C1042" s="35" t="s">
        <v>179</v>
      </c>
      <c r="D1042" s="47">
        <v>5.0999999999999996</v>
      </c>
      <c r="E1042" s="38">
        <v>14.74</v>
      </c>
      <c r="F1042" s="38">
        <v>75.17</v>
      </c>
      <c r="G1042" s="39">
        <f t="shared" si="36"/>
        <v>127.64840000000001</v>
      </c>
      <c r="H1042" s="39">
        <f t="shared" si="37"/>
        <v>650.97220000000004</v>
      </c>
      <c r="I1042" s="40">
        <v>8.66</v>
      </c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1"/>
      <c r="Z1042" s="22"/>
    </row>
    <row r="1043" spans="1:26" customFormat="1" ht="36" hidden="1" x14ac:dyDescent="0.25">
      <c r="A1043" s="35" t="s">
        <v>389</v>
      </c>
      <c r="B1043" s="36" t="s">
        <v>391</v>
      </c>
      <c r="C1043" s="35" t="s">
        <v>13</v>
      </c>
      <c r="D1043" s="47">
        <v>3.1</v>
      </c>
      <c r="E1043" s="38">
        <v>24.25</v>
      </c>
      <c r="F1043" s="38">
        <v>75</v>
      </c>
      <c r="G1043" s="39">
        <f t="shared" si="36"/>
        <v>210.005</v>
      </c>
      <c r="H1043" s="39">
        <f t="shared" si="37"/>
        <v>649.5</v>
      </c>
      <c r="I1043" s="40">
        <v>8.66</v>
      </c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1"/>
      <c r="Z1043" s="22"/>
    </row>
    <row r="1044" spans="1:26" customFormat="1" ht="15" hidden="1" x14ac:dyDescent="0.25">
      <c r="A1044" s="35" t="s">
        <v>300</v>
      </c>
      <c r="B1044" s="36" t="s">
        <v>301</v>
      </c>
      <c r="C1044" s="35" t="s">
        <v>169</v>
      </c>
      <c r="D1044" s="45">
        <v>0.58150000000000002</v>
      </c>
      <c r="E1044" s="38">
        <v>128</v>
      </c>
      <c r="F1044" s="38">
        <v>74.44</v>
      </c>
      <c r="G1044" s="39">
        <f t="shared" si="36"/>
        <v>1108.48</v>
      </c>
      <c r="H1044" s="39">
        <f t="shared" si="37"/>
        <v>644.65039999999999</v>
      </c>
      <c r="I1044" s="40">
        <v>8.66</v>
      </c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1"/>
      <c r="Z1044" s="22"/>
    </row>
    <row r="1045" spans="1:26" customFormat="1" ht="36" hidden="1" x14ac:dyDescent="0.25">
      <c r="A1045" s="35" t="s">
        <v>755</v>
      </c>
      <c r="B1045" s="36" t="s">
        <v>941</v>
      </c>
      <c r="C1045" s="35" t="s">
        <v>12</v>
      </c>
      <c r="D1045" s="48">
        <v>1</v>
      </c>
      <c r="E1045" s="38">
        <v>73.63</v>
      </c>
      <c r="F1045" s="38">
        <v>73.63</v>
      </c>
      <c r="G1045" s="39">
        <f t="shared" si="36"/>
        <v>637.63580000000002</v>
      </c>
      <c r="H1045" s="39">
        <f t="shared" si="37"/>
        <v>637.63580000000002</v>
      </c>
      <c r="I1045" s="40">
        <v>8.66</v>
      </c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1"/>
      <c r="Z1045" s="22"/>
    </row>
    <row r="1046" spans="1:26" customFormat="1" ht="36" hidden="1" x14ac:dyDescent="0.25">
      <c r="A1046" s="35" t="s">
        <v>755</v>
      </c>
      <c r="B1046" s="36" t="s">
        <v>944</v>
      </c>
      <c r="C1046" s="35" t="s">
        <v>12</v>
      </c>
      <c r="D1046" s="48">
        <v>1</v>
      </c>
      <c r="E1046" s="38">
        <v>73.63</v>
      </c>
      <c r="F1046" s="38">
        <v>73.63</v>
      </c>
      <c r="G1046" s="39">
        <f t="shared" si="36"/>
        <v>637.63580000000002</v>
      </c>
      <c r="H1046" s="39">
        <f t="shared" si="37"/>
        <v>637.63580000000002</v>
      </c>
      <c r="I1046" s="40">
        <v>8.66</v>
      </c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1"/>
      <c r="Z1046" s="22"/>
    </row>
    <row r="1047" spans="1:26" customFormat="1" ht="36" hidden="1" x14ac:dyDescent="0.25">
      <c r="A1047" s="35" t="s">
        <v>755</v>
      </c>
      <c r="B1047" s="36" t="s">
        <v>877</v>
      </c>
      <c r="C1047" s="35" t="s">
        <v>12</v>
      </c>
      <c r="D1047" s="48">
        <v>2</v>
      </c>
      <c r="E1047" s="38">
        <v>36.299999999999997</v>
      </c>
      <c r="F1047" s="38">
        <v>72.599999999999994</v>
      </c>
      <c r="G1047" s="39">
        <f t="shared" si="36"/>
        <v>314.358</v>
      </c>
      <c r="H1047" s="39">
        <f t="shared" si="37"/>
        <v>628.71600000000001</v>
      </c>
      <c r="I1047" s="40">
        <v>8.66</v>
      </c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1"/>
      <c r="Z1047" s="22"/>
    </row>
    <row r="1048" spans="1:26" customFormat="1" ht="36" hidden="1" x14ac:dyDescent="0.25">
      <c r="A1048" s="35" t="s">
        <v>755</v>
      </c>
      <c r="B1048" s="36" t="s">
        <v>878</v>
      </c>
      <c r="C1048" s="35" t="s">
        <v>12</v>
      </c>
      <c r="D1048" s="48">
        <v>2</v>
      </c>
      <c r="E1048" s="38">
        <v>36.299999999999997</v>
      </c>
      <c r="F1048" s="38">
        <v>72.599999999999994</v>
      </c>
      <c r="G1048" s="39">
        <f t="shared" si="36"/>
        <v>314.358</v>
      </c>
      <c r="H1048" s="39">
        <f t="shared" si="37"/>
        <v>628.71600000000001</v>
      </c>
      <c r="I1048" s="40">
        <v>8.66</v>
      </c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1"/>
      <c r="Z1048" s="22"/>
    </row>
    <row r="1049" spans="1:26" customFormat="1" ht="15" hidden="1" x14ac:dyDescent="0.25">
      <c r="A1049" s="35" t="s">
        <v>278</v>
      </c>
      <c r="B1049" s="36" t="s">
        <v>279</v>
      </c>
      <c r="C1049" s="35" t="s">
        <v>85</v>
      </c>
      <c r="D1049" s="44">
        <v>0.67673399999999995</v>
      </c>
      <c r="E1049" s="38">
        <v>106.04</v>
      </c>
      <c r="F1049" s="38">
        <v>71.77</v>
      </c>
      <c r="G1049" s="39">
        <f t="shared" si="36"/>
        <v>918.30640000000005</v>
      </c>
      <c r="H1049" s="39">
        <f t="shared" si="37"/>
        <v>621.52819999999997</v>
      </c>
      <c r="I1049" s="40">
        <v>8.66</v>
      </c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1"/>
      <c r="Z1049" s="22"/>
    </row>
    <row r="1050" spans="1:26" customFormat="1" ht="36" hidden="1" x14ac:dyDescent="0.25">
      <c r="A1050" s="35" t="s">
        <v>544</v>
      </c>
      <c r="B1050" s="36" t="s">
        <v>545</v>
      </c>
      <c r="C1050" s="35" t="s">
        <v>19</v>
      </c>
      <c r="D1050" s="47">
        <v>9.4</v>
      </c>
      <c r="E1050" s="38">
        <v>7.56</v>
      </c>
      <c r="F1050" s="38">
        <v>71.08</v>
      </c>
      <c r="G1050" s="39">
        <f t="shared" si="36"/>
        <v>65.4696</v>
      </c>
      <c r="H1050" s="39">
        <f t="shared" si="37"/>
        <v>615.55280000000005</v>
      </c>
      <c r="I1050" s="40">
        <v>8.66</v>
      </c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1"/>
      <c r="Z1050" s="22"/>
    </row>
    <row r="1051" spans="1:26" customFormat="1" ht="36" hidden="1" x14ac:dyDescent="0.25">
      <c r="A1051" s="35" t="s">
        <v>1641</v>
      </c>
      <c r="B1051" s="36" t="s">
        <v>434</v>
      </c>
      <c r="C1051" s="35" t="s">
        <v>12</v>
      </c>
      <c r="D1051" s="48">
        <v>2</v>
      </c>
      <c r="E1051" s="38">
        <v>35.53</v>
      </c>
      <c r="F1051" s="38">
        <v>71.06</v>
      </c>
      <c r="G1051" s="39">
        <f t="shared" si="36"/>
        <v>307.68979999999999</v>
      </c>
      <c r="H1051" s="39">
        <f t="shared" si="37"/>
        <v>615.37959999999998</v>
      </c>
      <c r="I1051" s="40">
        <v>8.66</v>
      </c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1"/>
      <c r="Z1051" s="22"/>
    </row>
    <row r="1052" spans="1:26" customFormat="1" ht="36" hidden="1" x14ac:dyDescent="0.25">
      <c r="A1052" s="35" t="s">
        <v>407</v>
      </c>
      <c r="B1052" s="36" t="s">
        <v>409</v>
      </c>
      <c r="C1052" s="35" t="s">
        <v>12</v>
      </c>
      <c r="D1052" s="48">
        <v>2</v>
      </c>
      <c r="E1052" s="38">
        <v>35.68</v>
      </c>
      <c r="F1052" s="38">
        <v>71</v>
      </c>
      <c r="G1052" s="39">
        <f t="shared" si="36"/>
        <v>308.98880000000003</v>
      </c>
      <c r="H1052" s="39">
        <f t="shared" si="37"/>
        <v>614.86</v>
      </c>
      <c r="I1052" s="40">
        <v>8.66</v>
      </c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1"/>
      <c r="Z1052" s="22"/>
    </row>
    <row r="1053" spans="1:26" customFormat="1" ht="36" hidden="1" x14ac:dyDescent="0.25">
      <c r="A1053" s="35" t="s">
        <v>407</v>
      </c>
      <c r="B1053" s="36" t="s">
        <v>412</v>
      </c>
      <c r="C1053" s="35" t="s">
        <v>12</v>
      </c>
      <c r="D1053" s="48">
        <v>2</v>
      </c>
      <c r="E1053" s="38">
        <v>35.68</v>
      </c>
      <c r="F1053" s="38">
        <v>71</v>
      </c>
      <c r="G1053" s="39">
        <f t="shared" si="36"/>
        <v>308.98880000000003</v>
      </c>
      <c r="H1053" s="39">
        <f t="shared" si="37"/>
        <v>614.86</v>
      </c>
      <c r="I1053" s="40">
        <v>8.66</v>
      </c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1"/>
      <c r="Z1053" s="22"/>
    </row>
    <row r="1054" spans="1:26" customFormat="1" ht="36" hidden="1" x14ac:dyDescent="0.25">
      <c r="A1054" s="35" t="s">
        <v>1146</v>
      </c>
      <c r="B1054" s="36" t="s">
        <v>1148</v>
      </c>
      <c r="C1054" s="35" t="s">
        <v>12</v>
      </c>
      <c r="D1054" s="48">
        <v>3</v>
      </c>
      <c r="E1054" s="38">
        <v>23.59</v>
      </c>
      <c r="F1054" s="38">
        <v>71</v>
      </c>
      <c r="G1054" s="39">
        <f t="shared" si="36"/>
        <v>204.2894</v>
      </c>
      <c r="H1054" s="39">
        <f t="shared" si="37"/>
        <v>614.86</v>
      </c>
      <c r="I1054" s="40">
        <v>8.66</v>
      </c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1"/>
      <c r="Z1054" s="22"/>
    </row>
    <row r="1055" spans="1:26" customFormat="1" ht="36" hidden="1" x14ac:dyDescent="0.25">
      <c r="A1055" s="35" t="s">
        <v>1475</v>
      </c>
      <c r="B1055" s="36" t="s">
        <v>1478</v>
      </c>
      <c r="C1055" s="35" t="s">
        <v>12</v>
      </c>
      <c r="D1055" s="48">
        <v>2</v>
      </c>
      <c r="E1055" s="38">
        <v>35.33</v>
      </c>
      <c r="F1055" s="38">
        <v>70.66</v>
      </c>
      <c r="G1055" s="39">
        <f t="shared" si="36"/>
        <v>305.95779999999996</v>
      </c>
      <c r="H1055" s="39">
        <f t="shared" si="37"/>
        <v>611.91559999999993</v>
      </c>
      <c r="I1055" s="40">
        <v>8.66</v>
      </c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1"/>
      <c r="Z1055" s="22"/>
    </row>
    <row r="1056" spans="1:26" customFormat="1" ht="36" hidden="1" x14ac:dyDescent="0.25">
      <c r="A1056" s="35" t="s">
        <v>457</v>
      </c>
      <c r="B1056" s="36" t="s">
        <v>460</v>
      </c>
      <c r="C1056" s="35" t="s">
        <v>179</v>
      </c>
      <c r="D1056" s="47">
        <v>12.2</v>
      </c>
      <c r="E1056" s="38">
        <v>5.78</v>
      </c>
      <c r="F1056" s="38">
        <v>70.52</v>
      </c>
      <c r="G1056" s="39">
        <f t="shared" si="36"/>
        <v>50.0548</v>
      </c>
      <c r="H1056" s="39">
        <f t="shared" si="37"/>
        <v>610.70319999999992</v>
      </c>
      <c r="I1056" s="40">
        <v>8.66</v>
      </c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1"/>
      <c r="Z1056" s="22"/>
    </row>
    <row r="1057" spans="1:26" customFormat="1" ht="36" hidden="1" x14ac:dyDescent="0.25">
      <c r="A1057" s="35" t="s">
        <v>755</v>
      </c>
      <c r="B1057" s="36" t="s">
        <v>924</v>
      </c>
      <c r="C1057" s="35" t="s">
        <v>12</v>
      </c>
      <c r="D1057" s="48">
        <v>1</v>
      </c>
      <c r="E1057" s="38">
        <v>70.14</v>
      </c>
      <c r="F1057" s="38">
        <v>70.14</v>
      </c>
      <c r="G1057" s="39">
        <f t="shared" si="36"/>
        <v>607.41240000000005</v>
      </c>
      <c r="H1057" s="39">
        <f t="shared" si="37"/>
        <v>607.41240000000005</v>
      </c>
      <c r="I1057" s="40">
        <v>8.66</v>
      </c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1"/>
      <c r="Z1057" s="22"/>
    </row>
    <row r="1058" spans="1:26" customFormat="1" ht="36" hidden="1" x14ac:dyDescent="0.25">
      <c r="A1058" s="35" t="s">
        <v>1622</v>
      </c>
      <c r="B1058" s="36" t="s">
        <v>1623</v>
      </c>
      <c r="C1058" s="35" t="s">
        <v>12</v>
      </c>
      <c r="D1058" s="48">
        <v>24</v>
      </c>
      <c r="E1058" s="38">
        <v>2.94</v>
      </c>
      <c r="F1058" s="38">
        <v>70</v>
      </c>
      <c r="G1058" s="39">
        <f t="shared" si="36"/>
        <v>25.4604</v>
      </c>
      <c r="H1058" s="39">
        <f t="shared" si="37"/>
        <v>606.20000000000005</v>
      </c>
      <c r="I1058" s="40">
        <v>8.66</v>
      </c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1"/>
      <c r="Z1058" s="22"/>
    </row>
    <row r="1059" spans="1:26" customFormat="1" ht="36" hidden="1" x14ac:dyDescent="0.25">
      <c r="A1059" s="35" t="s">
        <v>755</v>
      </c>
      <c r="B1059" s="36" t="s">
        <v>788</v>
      </c>
      <c r="C1059" s="35" t="s">
        <v>12</v>
      </c>
      <c r="D1059" s="48">
        <v>4</v>
      </c>
      <c r="E1059" s="38">
        <v>17.39</v>
      </c>
      <c r="F1059" s="38">
        <v>69.56</v>
      </c>
      <c r="G1059" s="39">
        <f t="shared" si="36"/>
        <v>150.59739999999999</v>
      </c>
      <c r="H1059" s="39">
        <f t="shared" si="37"/>
        <v>602.38959999999997</v>
      </c>
      <c r="I1059" s="40">
        <v>8.66</v>
      </c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1"/>
      <c r="Z1059" s="22"/>
    </row>
    <row r="1060" spans="1:26" customFormat="1" ht="36" hidden="1" x14ac:dyDescent="0.25">
      <c r="A1060" s="35" t="s">
        <v>1470</v>
      </c>
      <c r="B1060" s="36" t="s">
        <v>1474</v>
      </c>
      <c r="C1060" s="35" t="s">
        <v>12</v>
      </c>
      <c r="D1060" s="48">
        <v>2</v>
      </c>
      <c r="E1060" s="38">
        <v>34.65</v>
      </c>
      <c r="F1060" s="38">
        <v>69.3</v>
      </c>
      <c r="G1060" s="39">
        <f t="shared" si="36"/>
        <v>300.06900000000002</v>
      </c>
      <c r="H1060" s="39">
        <f t="shared" si="37"/>
        <v>600.13800000000003</v>
      </c>
      <c r="I1060" s="40">
        <v>8.66</v>
      </c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1"/>
      <c r="Z1060" s="22"/>
    </row>
    <row r="1061" spans="1:26" customFormat="1" ht="36" hidden="1" x14ac:dyDescent="0.25">
      <c r="A1061" s="35" t="s">
        <v>1511</v>
      </c>
      <c r="B1061" s="36" t="s">
        <v>1514</v>
      </c>
      <c r="C1061" s="35" t="s">
        <v>179</v>
      </c>
      <c r="D1061" s="47">
        <v>3.5</v>
      </c>
      <c r="E1061" s="38">
        <v>19.670000000000002</v>
      </c>
      <c r="F1061" s="38">
        <v>69</v>
      </c>
      <c r="G1061" s="39">
        <f t="shared" si="36"/>
        <v>170.34220000000002</v>
      </c>
      <c r="H1061" s="39">
        <f t="shared" si="37"/>
        <v>597.54</v>
      </c>
      <c r="I1061" s="40">
        <v>8.66</v>
      </c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1"/>
      <c r="Z1061" s="22"/>
    </row>
    <row r="1062" spans="1:26" customFormat="1" ht="36" hidden="1" x14ac:dyDescent="0.25">
      <c r="A1062" s="35" t="s">
        <v>1113</v>
      </c>
      <c r="B1062" s="36" t="s">
        <v>1133</v>
      </c>
      <c r="C1062" s="35" t="s">
        <v>12</v>
      </c>
      <c r="D1062" s="48">
        <v>2</v>
      </c>
      <c r="E1062" s="38">
        <v>34.299999999999997</v>
      </c>
      <c r="F1062" s="38">
        <v>68.599999999999994</v>
      </c>
      <c r="G1062" s="39">
        <f t="shared" si="36"/>
        <v>297.03799999999995</v>
      </c>
      <c r="H1062" s="39">
        <f t="shared" si="37"/>
        <v>594.07599999999991</v>
      </c>
      <c r="I1062" s="40">
        <v>8.66</v>
      </c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1"/>
      <c r="Z1062" s="22"/>
    </row>
    <row r="1063" spans="1:26" customFormat="1" ht="36" hidden="1" x14ac:dyDescent="0.25">
      <c r="A1063" s="35" t="s">
        <v>1399</v>
      </c>
      <c r="B1063" s="36" t="s">
        <v>1401</v>
      </c>
      <c r="C1063" s="35" t="s">
        <v>12</v>
      </c>
      <c r="D1063" s="48">
        <v>2</v>
      </c>
      <c r="E1063" s="38">
        <v>33.270000000000003</v>
      </c>
      <c r="F1063" s="38">
        <v>67</v>
      </c>
      <c r="G1063" s="39">
        <f t="shared" si="36"/>
        <v>288.11820000000006</v>
      </c>
      <c r="H1063" s="39">
        <f t="shared" si="37"/>
        <v>580.22</v>
      </c>
      <c r="I1063" s="40">
        <v>8.66</v>
      </c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1"/>
      <c r="Z1063" s="22"/>
    </row>
    <row r="1064" spans="1:26" customFormat="1" ht="36" hidden="1" x14ac:dyDescent="0.25">
      <c r="A1064" s="35" t="s">
        <v>1164</v>
      </c>
      <c r="B1064" s="36" t="s">
        <v>1199</v>
      </c>
      <c r="C1064" s="35" t="s">
        <v>12</v>
      </c>
      <c r="D1064" s="48">
        <v>1</v>
      </c>
      <c r="E1064" s="38">
        <v>66.13</v>
      </c>
      <c r="F1064" s="38">
        <v>66</v>
      </c>
      <c r="G1064" s="39">
        <f t="shared" si="36"/>
        <v>572.68579999999997</v>
      </c>
      <c r="H1064" s="39">
        <f t="shared" si="37"/>
        <v>571.56000000000006</v>
      </c>
      <c r="I1064" s="40">
        <v>8.66</v>
      </c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1"/>
      <c r="Z1064" s="22"/>
    </row>
    <row r="1065" spans="1:26" customFormat="1" ht="36" hidden="1" x14ac:dyDescent="0.25">
      <c r="A1065" s="35" t="s">
        <v>457</v>
      </c>
      <c r="B1065" s="36" t="s">
        <v>459</v>
      </c>
      <c r="C1065" s="35" t="s">
        <v>179</v>
      </c>
      <c r="D1065" s="47">
        <v>11.3</v>
      </c>
      <c r="E1065" s="38">
        <v>5.78</v>
      </c>
      <c r="F1065" s="38">
        <v>65.31</v>
      </c>
      <c r="G1065" s="39">
        <f t="shared" si="36"/>
        <v>50.0548</v>
      </c>
      <c r="H1065" s="39">
        <f t="shared" si="37"/>
        <v>565.58460000000002</v>
      </c>
      <c r="I1065" s="40">
        <v>8.66</v>
      </c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1"/>
      <c r="Z1065" s="22"/>
    </row>
    <row r="1066" spans="1:26" customFormat="1" ht="36" hidden="1" x14ac:dyDescent="0.25">
      <c r="A1066" s="35" t="s">
        <v>755</v>
      </c>
      <c r="B1066" s="36" t="s">
        <v>920</v>
      </c>
      <c r="C1066" s="35" t="s">
        <v>12</v>
      </c>
      <c r="D1066" s="48">
        <v>2</v>
      </c>
      <c r="E1066" s="38">
        <v>32.54</v>
      </c>
      <c r="F1066" s="38">
        <v>65.08</v>
      </c>
      <c r="G1066" s="39">
        <f t="shared" si="36"/>
        <v>281.79640000000001</v>
      </c>
      <c r="H1066" s="39">
        <f t="shared" si="37"/>
        <v>563.59280000000001</v>
      </c>
      <c r="I1066" s="40">
        <v>8.66</v>
      </c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1"/>
      <c r="Z1066" s="22"/>
    </row>
    <row r="1067" spans="1:26" customFormat="1" ht="36" hidden="1" x14ac:dyDescent="0.25">
      <c r="A1067" s="35" t="s">
        <v>755</v>
      </c>
      <c r="B1067" s="36" t="s">
        <v>922</v>
      </c>
      <c r="C1067" s="35" t="s">
        <v>12</v>
      </c>
      <c r="D1067" s="48">
        <v>2</v>
      </c>
      <c r="E1067" s="38">
        <v>32.54</v>
      </c>
      <c r="F1067" s="38">
        <v>65.08</v>
      </c>
      <c r="G1067" s="39">
        <f t="shared" si="36"/>
        <v>281.79640000000001</v>
      </c>
      <c r="H1067" s="39">
        <f t="shared" si="37"/>
        <v>563.59280000000001</v>
      </c>
      <c r="I1067" s="40">
        <v>8.66</v>
      </c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1"/>
      <c r="Z1067" s="22"/>
    </row>
    <row r="1068" spans="1:26" customFormat="1" ht="36" hidden="1" x14ac:dyDescent="0.25">
      <c r="A1068" s="35" t="s">
        <v>1594</v>
      </c>
      <c r="B1068" s="36" t="s">
        <v>1595</v>
      </c>
      <c r="C1068" s="35" t="s">
        <v>12</v>
      </c>
      <c r="D1068" s="48">
        <v>48</v>
      </c>
      <c r="E1068" s="38">
        <v>1.37</v>
      </c>
      <c r="F1068" s="38">
        <v>65</v>
      </c>
      <c r="G1068" s="39">
        <f t="shared" si="36"/>
        <v>11.8642</v>
      </c>
      <c r="H1068" s="39">
        <f t="shared" si="37"/>
        <v>562.9</v>
      </c>
      <c r="I1068" s="40">
        <v>8.66</v>
      </c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1"/>
      <c r="Z1068" s="22"/>
    </row>
    <row r="1069" spans="1:26" customFormat="1" ht="36" hidden="1" x14ac:dyDescent="0.25">
      <c r="A1069" s="35" t="s">
        <v>1589</v>
      </c>
      <c r="B1069" s="36" t="s">
        <v>1591</v>
      </c>
      <c r="C1069" s="35" t="s">
        <v>12</v>
      </c>
      <c r="D1069" s="48">
        <v>41</v>
      </c>
      <c r="E1069" s="38">
        <v>1.57</v>
      </c>
      <c r="F1069" s="38">
        <v>64</v>
      </c>
      <c r="G1069" s="39">
        <f t="shared" si="36"/>
        <v>13.596200000000001</v>
      </c>
      <c r="H1069" s="39">
        <f t="shared" si="37"/>
        <v>554.24</v>
      </c>
      <c r="I1069" s="40">
        <v>8.66</v>
      </c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1"/>
      <c r="Z1069" s="22"/>
    </row>
    <row r="1070" spans="1:26" customFormat="1" ht="36" hidden="1" x14ac:dyDescent="0.25">
      <c r="A1070" s="35" t="s">
        <v>1062</v>
      </c>
      <c r="B1070" s="36" t="s">
        <v>1064</v>
      </c>
      <c r="C1070" s="35" t="s">
        <v>12</v>
      </c>
      <c r="D1070" s="48">
        <v>2</v>
      </c>
      <c r="E1070" s="38">
        <v>31.85</v>
      </c>
      <c r="F1070" s="38">
        <v>63.7</v>
      </c>
      <c r="G1070" s="39">
        <f t="shared" si="36"/>
        <v>275.82100000000003</v>
      </c>
      <c r="H1070" s="39">
        <f t="shared" si="37"/>
        <v>551.64200000000005</v>
      </c>
      <c r="I1070" s="40">
        <v>8.66</v>
      </c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1"/>
      <c r="Z1070" s="22"/>
    </row>
    <row r="1071" spans="1:26" customFormat="1" ht="15" hidden="1" x14ac:dyDescent="0.25">
      <c r="A1071" s="35" t="s">
        <v>269</v>
      </c>
      <c r="B1071" s="36" t="s">
        <v>270</v>
      </c>
      <c r="C1071" s="35" t="s">
        <v>174</v>
      </c>
      <c r="D1071" s="48">
        <v>13</v>
      </c>
      <c r="E1071" s="38">
        <v>4.8</v>
      </c>
      <c r="F1071" s="38">
        <v>62.4</v>
      </c>
      <c r="G1071" s="39">
        <f t="shared" si="36"/>
        <v>41.567999999999998</v>
      </c>
      <c r="H1071" s="39">
        <f t="shared" si="37"/>
        <v>540.38400000000001</v>
      </c>
      <c r="I1071" s="40">
        <v>8.66</v>
      </c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1"/>
      <c r="Z1071" s="22"/>
    </row>
    <row r="1072" spans="1:26" customFormat="1" ht="36" hidden="1" x14ac:dyDescent="0.25">
      <c r="A1072" s="35" t="s">
        <v>1470</v>
      </c>
      <c r="B1072" s="36" t="s">
        <v>1472</v>
      </c>
      <c r="C1072" s="35" t="s">
        <v>12</v>
      </c>
      <c r="D1072" s="48">
        <v>2</v>
      </c>
      <c r="E1072" s="38">
        <v>31.11</v>
      </c>
      <c r="F1072" s="38">
        <v>62.22</v>
      </c>
      <c r="G1072" s="39">
        <f t="shared" si="36"/>
        <v>269.4126</v>
      </c>
      <c r="H1072" s="39">
        <f t="shared" si="37"/>
        <v>538.8252</v>
      </c>
      <c r="I1072" s="40">
        <v>8.66</v>
      </c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1"/>
      <c r="Z1072" s="22"/>
    </row>
    <row r="1073" spans="1:26" customFormat="1" ht="36" hidden="1" x14ac:dyDescent="0.25">
      <c r="A1073" s="35" t="s">
        <v>1164</v>
      </c>
      <c r="B1073" s="36" t="s">
        <v>1212</v>
      </c>
      <c r="C1073" s="35" t="s">
        <v>12</v>
      </c>
      <c r="D1073" s="48">
        <v>2</v>
      </c>
      <c r="E1073" s="38">
        <v>30.79</v>
      </c>
      <c r="F1073" s="38">
        <v>62</v>
      </c>
      <c r="G1073" s="39">
        <f t="shared" si="36"/>
        <v>266.64139999999998</v>
      </c>
      <c r="H1073" s="39">
        <f t="shared" si="37"/>
        <v>536.91999999999996</v>
      </c>
      <c r="I1073" s="40">
        <v>8.66</v>
      </c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1"/>
      <c r="Z1073" s="22"/>
    </row>
    <row r="1074" spans="1:26" customFormat="1" ht="36" hidden="1" x14ac:dyDescent="0.25">
      <c r="A1074" s="35" t="s">
        <v>1442</v>
      </c>
      <c r="B1074" s="36" t="s">
        <v>1439</v>
      </c>
      <c r="C1074" s="35" t="s">
        <v>179</v>
      </c>
      <c r="D1074" s="47">
        <v>10.3</v>
      </c>
      <c r="E1074" s="38">
        <v>5.95</v>
      </c>
      <c r="F1074" s="38">
        <v>61.29</v>
      </c>
      <c r="G1074" s="39">
        <f t="shared" si="36"/>
        <v>51.527000000000001</v>
      </c>
      <c r="H1074" s="39">
        <f t="shared" si="37"/>
        <v>530.77139999999997</v>
      </c>
      <c r="I1074" s="40">
        <v>8.66</v>
      </c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1"/>
      <c r="Z1074" s="22"/>
    </row>
    <row r="1075" spans="1:26" customFormat="1" ht="36" hidden="1" x14ac:dyDescent="0.25">
      <c r="A1075" s="35" t="s">
        <v>1493</v>
      </c>
      <c r="B1075" s="36" t="s">
        <v>1495</v>
      </c>
      <c r="C1075" s="35" t="s">
        <v>179</v>
      </c>
      <c r="D1075" s="41">
        <v>4.12</v>
      </c>
      <c r="E1075" s="38">
        <v>14.74</v>
      </c>
      <c r="F1075" s="38">
        <v>61</v>
      </c>
      <c r="G1075" s="39">
        <f t="shared" si="36"/>
        <v>127.64840000000001</v>
      </c>
      <c r="H1075" s="39">
        <f t="shared" si="37"/>
        <v>528.26</v>
      </c>
      <c r="I1075" s="40">
        <v>8.66</v>
      </c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1"/>
      <c r="Z1075" s="22"/>
    </row>
    <row r="1076" spans="1:26" customFormat="1" ht="36" hidden="1" x14ac:dyDescent="0.25">
      <c r="A1076" s="35" t="s">
        <v>1343</v>
      </c>
      <c r="B1076" s="36" t="s">
        <v>1344</v>
      </c>
      <c r="C1076" s="35" t="s">
        <v>12</v>
      </c>
      <c r="D1076" s="48">
        <v>2</v>
      </c>
      <c r="E1076" s="38">
        <v>30.33</v>
      </c>
      <c r="F1076" s="38">
        <v>60.66</v>
      </c>
      <c r="G1076" s="39">
        <f t="shared" si="36"/>
        <v>262.65780000000001</v>
      </c>
      <c r="H1076" s="39">
        <f t="shared" si="37"/>
        <v>525.31560000000002</v>
      </c>
      <c r="I1076" s="40">
        <v>8.66</v>
      </c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1"/>
      <c r="Z1076" s="22"/>
    </row>
    <row r="1077" spans="1:26" customFormat="1" ht="36" hidden="1" x14ac:dyDescent="0.25">
      <c r="A1077" s="35" t="s">
        <v>1085</v>
      </c>
      <c r="B1077" s="36" t="s">
        <v>1056</v>
      </c>
      <c r="C1077" s="35" t="s">
        <v>179</v>
      </c>
      <c r="D1077" s="47">
        <v>0.5</v>
      </c>
      <c r="E1077" s="38">
        <v>119.62</v>
      </c>
      <c r="F1077" s="38">
        <v>60</v>
      </c>
      <c r="G1077" s="39">
        <f t="shared" si="36"/>
        <v>1035.9092000000001</v>
      </c>
      <c r="H1077" s="39">
        <f t="shared" si="37"/>
        <v>519.6</v>
      </c>
      <c r="I1077" s="40">
        <v>8.66</v>
      </c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1"/>
      <c r="Z1077" s="22"/>
    </row>
    <row r="1078" spans="1:26" customFormat="1" ht="36" hidden="1" x14ac:dyDescent="0.25">
      <c r="A1078" s="35" t="s">
        <v>1085</v>
      </c>
      <c r="B1078" s="36" t="s">
        <v>1097</v>
      </c>
      <c r="C1078" s="35" t="s">
        <v>179</v>
      </c>
      <c r="D1078" s="47">
        <v>0.5</v>
      </c>
      <c r="E1078" s="38">
        <v>119.17</v>
      </c>
      <c r="F1078" s="38">
        <v>60</v>
      </c>
      <c r="G1078" s="39">
        <f t="shared" si="36"/>
        <v>1032.0122000000001</v>
      </c>
      <c r="H1078" s="39">
        <f t="shared" si="37"/>
        <v>519.6</v>
      </c>
      <c r="I1078" s="40">
        <v>8.66</v>
      </c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1"/>
      <c r="Z1078" s="22"/>
    </row>
    <row r="1079" spans="1:26" customFormat="1" ht="36" hidden="1" x14ac:dyDescent="0.25">
      <c r="A1079" s="35" t="s">
        <v>1568</v>
      </c>
      <c r="B1079" s="36" t="s">
        <v>1570</v>
      </c>
      <c r="C1079" s="35" t="s">
        <v>12</v>
      </c>
      <c r="D1079" s="48">
        <v>6</v>
      </c>
      <c r="E1079" s="38">
        <v>10.01</v>
      </c>
      <c r="F1079" s="38">
        <v>60</v>
      </c>
      <c r="G1079" s="39">
        <f t="shared" si="36"/>
        <v>86.686599999999999</v>
      </c>
      <c r="H1079" s="39">
        <f t="shared" si="37"/>
        <v>519.6</v>
      </c>
      <c r="I1079" s="40">
        <v>8.66</v>
      </c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1"/>
      <c r="Z1079" s="22"/>
    </row>
    <row r="1080" spans="1:26" customFormat="1" ht="15" hidden="1" x14ac:dyDescent="0.25">
      <c r="A1080" s="35" t="s">
        <v>25</v>
      </c>
      <c r="B1080" s="36" t="s">
        <v>26</v>
      </c>
      <c r="C1080" s="35" t="s">
        <v>22</v>
      </c>
      <c r="D1080" s="45">
        <v>4.4000000000000003E-3</v>
      </c>
      <c r="E1080" s="43">
        <v>13435.29</v>
      </c>
      <c r="F1080" s="38">
        <v>59.12</v>
      </c>
      <c r="G1080" s="39">
        <f t="shared" si="36"/>
        <v>116349.61140000001</v>
      </c>
      <c r="H1080" s="39">
        <f t="shared" si="37"/>
        <v>511.97919999999999</v>
      </c>
      <c r="I1080" s="40">
        <v>8.66</v>
      </c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1"/>
      <c r="Z1080" s="22"/>
    </row>
    <row r="1081" spans="1:26" customFormat="1" ht="36" hidden="1" x14ac:dyDescent="0.25">
      <c r="A1081" s="35" t="s">
        <v>755</v>
      </c>
      <c r="B1081" s="36" t="s">
        <v>810</v>
      </c>
      <c r="C1081" s="35" t="s">
        <v>12</v>
      </c>
      <c r="D1081" s="48">
        <v>2</v>
      </c>
      <c r="E1081" s="38">
        <v>29.18</v>
      </c>
      <c r="F1081" s="38">
        <v>58.36</v>
      </c>
      <c r="G1081" s="39">
        <f t="shared" si="36"/>
        <v>252.69880000000001</v>
      </c>
      <c r="H1081" s="39">
        <f t="shared" si="37"/>
        <v>505.39760000000001</v>
      </c>
      <c r="I1081" s="40">
        <v>8.66</v>
      </c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1"/>
      <c r="Z1081" s="22"/>
    </row>
    <row r="1082" spans="1:26" customFormat="1" ht="15" hidden="1" x14ac:dyDescent="0.25">
      <c r="A1082" s="35" t="s">
        <v>290</v>
      </c>
      <c r="B1082" s="36" t="s">
        <v>291</v>
      </c>
      <c r="C1082" s="35" t="s">
        <v>85</v>
      </c>
      <c r="D1082" s="37">
        <v>8.0000000000000002E-3</v>
      </c>
      <c r="E1082" s="43">
        <v>7236.73</v>
      </c>
      <c r="F1082" s="38">
        <v>57.9</v>
      </c>
      <c r="G1082" s="39">
        <f t="shared" si="36"/>
        <v>62670.0818</v>
      </c>
      <c r="H1082" s="39">
        <f t="shared" si="37"/>
        <v>501.41399999999999</v>
      </c>
      <c r="I1082" s="40">
        <v>8.66</v>
      </c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1"/>
      <c r="Z1082" s="22"/>
    </row>
    <row r="1083" spans="1:26" customFormat="1" ht="36" hidden="1" x14ac:dyDescent="0.25">
      <c r="A1083" s="35" t="s">
        <v>755</v>
      </c>
      <c r="B1083" s="36" t="s">
        <v>871</v>
      </c>
      <c r="C1083" s="35" t="s">
        <v>12</v>
      </c>
      <c r="D1083" s="48">
        <v>2</v>
      </c>
      <c r="E1083" s="38">
        <v>28.54</v>
      </c>
      <c r="F1083" s="38">
        <v>57.08</v>
      </c>
      <c r="G1083" s="39">
        <f t="shared" si="36"/>
        <v>247.15639999999999</v>
      </c>
      <c r="H1083" s="39">
        <f t="shared" si="37"/>
        <v>494.31279999999998</v>
      </c>
      <c r="I1083" s="40">
        <v>8.66</v>
      </c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1"/>
      <c r="Z1083" s="22"/>
    </row>
    <row r="1084" spans="1:26" customFormat="1" ht="36" hidden="1" x14ac:dyDescent="0.25">
      <c r="A1084" s="35" t="s">
        <v>730</v>
      </c>
      <c r="B1084" s="36" t="s">
        <v>415</v>
      </c>
      <c r="C1084" s="35" t="s">
        <v>12</v>
      </c>
      <c r="D1084" s="48">
        <v>2</v>
      </c>
      <c r="E1084" s="38">
        <v>28.46</v>
      </c>
      <c r="F1084" s="38">
        <v>56.92</v>
      </c>
      <c r="G1084" s="39">
        <f t="shared" si="36"/>
        <v>246.46360000000001</v>
      </c>
      <c r="H1084" s="39">
        <f t="shared" si="37"/>
        <v>492.92720000000003</v>
      </c>
      <c r="I1084" s="40">
        <v>8.66</v>
      </c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1"/>
      <c r="Z1084" s="22"/>
    </row>
    <row r="1085" spans="1:26" customFormat="1" ht="15" hidden="1" x14ac:dyDescent="0.25">
      <c r="A1085" s="35" t="s">
        <v>75</v>
      </c>
      <c r="B1085" s="36" t="s">
        <v>76</v>
      </c>
      <c r="C1085" s="35" t="s">
        <v>22</v>
      </c>
      <c r="D1085" s="45">
        <v>4.5999999999999999E-3</v>
      </c>
      <c r="E1085" s="43">
        <v>12314.8</v>
      </c>
      <c r="F1085" s="38">
        <v>56.63</v>
      </c>
      <c r="G1085" s="39">
        <f t="shared" si="36"/>
        <v>106646.16799999999</v>
      </c>
      <c r="H1085" s="39">
        <f t="shared" si="37"/>
        <v>490.41580000000005</v>
      </c>
      <c r="I1085" s="40">
        <v>8.66</v>
      </c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1"/>
      <c r="Z1085" s="22"/>
    </row>
    <row r="1086" spans="1:26" customFormat="1" ht="36" hidden="1" x14ac:dyDescent="0.25">
      <c r="A1086" s="35" t="s">
        <v>755</v>
      </c>
      <c r="B1086" s="36" t="s">
        <v>764</v>
      </c>
      <c r="C1086" s="35" t="s">
        <v>12</v>
      </c>
      <c r="D1086" s="48">
        <v>1</v>
      </c>
      <c r="E1086" s="38">
        <v>56.47</v>
      </c>
      <c r="F1086" s="38">
        <v>56.47</v>
      </c>
      <c r="G1086" s="39">
        <f t="shared" si="36"/>
        <v>489.03019999999998</v>
      </c>
      <c r="H1086" s="39">
        <f t="shared" si="37"/>
        <v>489.03019999999998</v>
      </c>
      <c r="I1086" s="40">
        <v>8.66</v>
      </c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1"/>
      <c r="Z1086" s="22"/>
    </row>
    <row r="1087" spans="1:26" customFormat="1" ht="36" hidden="1" x14ac:dyDescent="0.25">
      <c r="A1087" s="35" t="s">
        <v>1164</v>
      </c>
      <c r="B1087" s="36" t="s">
        <v>1201</v>
      </c>
      <c r="C1087" s="35" t="s">
        <v>12</v>
      </c>
      <c r="D1087" s="48">
        <v>1</v>
      </c>
      <c r="E1087" s="38">
        <v>56.05</v>
      </c>
      <c r="F1087" s="38">
        <v>56</v>
      </c>
      <c r="G1087" s="39">
        <f t="shared" si="36"/>
        <v>485.39299999999997</v>
      </c>
      <c r="H1087" s="39">
        <f t="shared" si="37"/>
        <v>484.96000000000004</v>
      </c>
      <c r="I1087" s="40">
        <v>8.66</v>
      </c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1"/>
      <c r="Z1087" s="22"/>
    </row>
    <row r="1088" spans="1:26" customFormat="1" ht="36" hidden="1" x14ac:dyDescent="0.25">
      <c r="A1088" s="35" t="s">
        <v>1524</v>
      </c>
      <c r="B1088" s="36" t="s">
        <v>1527</v>
      </c>
      <c r="C1088" s="35" t="s">
        <v>179</v>
      </c>
      <c r="D1088" s="48">
        <v>2</v>
      </c>
      <c r="E1088" s="38">
        <v>27.38</v>
      </c>
      <c r="F1088" s="38">
        <v>55</v>
      </c>
      <c r="G1088" s="39">
        <f t="shared" si="36"/>
        <v>237.11079999999998</v>
      </c>
      <c r="H1088" s="39">
        <f t="shared" si="37"/>
        <v>476.3</v>
      </c>
      <c r="I1088" s="40">
        <v>8.66</v>
      </c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1"/>
      <c r="Z1088" s="22"/>
    </row>
    <row r="1089" spans="1:26" customFormat="1" ht="15" hidden="1" x14ac:dyDescent="0.25">
      <c r="A1089" s="35" t="s">
        <v>246</v>
      </c>
      <c r="B1089" s="36" t="s">
        <v>247</v>
      </c>
      <c r="C1089" s="35" t="s">
        <v>37</v>
      </c>
      <c r="D1089" s="45">
        <v>9.8799999999999999E-2</v>
      </c>
      <c r="E1089" s="38">
        <v>553.39</v>
      </c>
      <c r="F1089" s="38">
        <v>54.68</v>
      </c>
      <c r="G1089" s="39">
        <f t="shared" si="36"/>
        <v>4792.3573999999999</v>
      </c>
      <c r="H1089" s="39">
        <f t="shared" si="37"/>
        <v>473.52879999999999</v>
      </c>
      <c r="I1089" s="40">
        <v>8.66</v>
      </c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1"/>
      <c r="Z1089" s="22"/>
    </row>
    <row r="1090" spans="1:26" customFormat="1" ht="36" hidden="1" x14ac:dyDescent="0.25">
      <c r="A1090" s="35" t="s">
        <v>1164</v>
      </c>
      <c r="B1090" s="36" t="s">
        <v>1166</v>
      </c>
      <c r="C1090" s="35" t="s">
        <v>12</v>
      </c>
      <c r="D1090" s="48">
        <v>1</v>
      </c>
      <c r="E1090" s="38">
        <v>53.82</v>
      </c>
      <c r="F1090" s="38">
        <v>54</v>
      </c>
      <c r="G1090" s="39">
        <f t="shared" si="36"/>
        <v>466.08120000000002</v>
      </c>
      <c r="H1090" s="39">
        <f t="shared" si="37"/>
        <v>467.64</v>
      </c>
      <c r="I1090" s="40">
        <v>8.66</v>
      </c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1"/>
      <c r="Z1090" s="22"/>
    </row>
    <row r="1091" spans="1:26" customFormat="1" ht="36" hidden="1" x14ac:dyDescent="0.25">
      <c r="A1091" s="35" t="s">
        <v>1500</v>
      </c>
      <c r="B1091" s="36" t="s">
        <v>1502</v>
      </c>
      <c r="C1091" s="35" t="s">
        <v>179</v>
      </c>
      <c r="D1091" s="48">
        <v>6</v>
      </c>
      <c r="E1091" s="38">
        <v>8.93</v>
      </c>
      <c r="F1091" s="38">
        <v>54</v>
      </c>
      <c r="G1091" s="39">
        <f t="shared" si="36"/>
        <v>77.333799999999997</v>
      </c>
      <c r="H1091" s="39">
        <f t="shared" si="37"/>
        <v>467.64</v>
      </c>
      <c r="I1091" s="40">
        <v>8.66</v>
      </c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1"/>
      <c r="Z1091" s="22"/>
    </row>
    <row r="1092" spans="1:26" customFormat="1" ht="36" hidden="1" x14ac:dyDescent="0.25">
      <c r="A1092" s="35" t="s">
        <v>755</v>
      </c>
      <c r="B1092" s="36" t="s">
        <v>815</v>
      </c>
      <c r="C1092" s="35" t="s">
        <v>12</v>
      </c>
      <c r="D1092" s="48">
        <v>1</v>
      </c>
      <c r="E1092" s="38">
        <v>53.86</v>
      </c>
      <c r="F1092" s="38">
        <v>53.86</v>
      </c>
      <c r="G1092" s="39">
        <f t="shared" si="36"/>
        <v>466.42759999999998</v>
      </c>
      <c r="H1092" s="39">
        <f t="shared" si="37"/>
        <v>466.42759999999998</v>
      </c>
      <c r="I1092" s="40">
        <v>8.66</v>
      </c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1"/>
      <c r="Z1092" s="22"/>
    </row>
    <row r="1093" spans="1:26" customFormat="1" ht="36" hidden="1" x14ac:dyDescent="0.25">
      <c r="A1093" s="35" t="s">
        <v>1511</v>
      </c>
      <c r="B1093" s="36" t="s">
        <v>1513</v>
      </c>
      <c r="C1093" s="35" t="s">
        <v>179</v>
      </c>
      <c r="D1093" s="47">
        <v>3.5</v>
      </c>
      <c r="E1093" s="38">
        <v>15.14</v>
      </c>
      <c r="F1093" s="38">
        <v>53</v>
      </c>
      <c r="G1093" s="39">
        <f t="shared" si="36"/>
        <v>131.11240000000001</v>
      </c>
      <c r="H1093" s="39">
        <f t="shared" si="37"/>
        <v>458.98</v>
      </c>
      <c r="I1093" s="40">
        <v>8.66</v>
      </c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1"/>
      <c r="Z1093" s="22"/>
    </row>
    <row r="1094" spans="1:26" customFormat="1" ht="36" hidden="1" x14ac:dyDescent="0.25">
      <c r="A1094" s="35" t="s">
        <v>1542</v>
      </c>
      <c r="B1094" s="36" t="s">
        <v>1543</v>
      </c>
      <c r="C1094" s="35" t="s">
        <v>12</v>
      </c>
      <c r="D1094" s="48">
        <v>2</v>
      </c>
      <c r="E1094" s="38">
        <v>26.5</v>
      </c>
      <c r="F1094" s="38">
        <v>53</v>
      </c>
      <c r="G1094" s="39">
        <f t="shared" si="36"/>
        <v>229.49</v>
      </c>
      <c r="H1094" s="39">
        <f t="shared" si="37"/>
        <v>458.98</v>
      </c>
      <c r="I1094" s="40">
        <v>8.66</v>
      </c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1"/>
      <c r="Z1094" s="22"/>
    </row>
    <row r="1095" spans="1:26" customFormat="1" ht="36" hidden="1" x14ac:dyDescent="0.25">
      <c r="A1095" s="35" t="s">
        <v>755</v>
      </c>
      <c r="B1095" s="36" t="s">
        <v>925</v>
      </c>
      <c r="C1095" s="35" t="s">
        <v>12</v>
      </c>
      <c r="D1095" s="48">
        <v>1</v>
      </c>
      <c r="E1095" s="38">
        <v>52.92</v>
      </c>
      <c r="F1095" s="38">
        <v>52.92</v>
      </c>
      <c r="G1095" s="39">
        <f t="shared" si="36"/>
        <v>458.28720000000004</v>
      </c>
      <c r="H1095" s="39">
        <f t="shared" si="37"/>
        <v>458.28720000000004</v>
      </c>
      <c r="I1095" s="40">
        <v>8.66</v>
      </c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1"/>
      <c r="Z1095" s="22"/>
    </row>
    <row r="1096" spans="1:26" customFormat="1" ht="36" hidden="1" x14ac:dyDescent="0.25">
      <c r="A1096" s="35" t="s">
        <v>1257</v>
      </c>
      <c r="B1096" s="36" t="s">
        <v>1260</v>
      </c>
      <c r="C1096" s="35" t="s">
        <v>12</v>
      </c>
      <c r="D1096" s="48">
        <v>2</v>
      </c>
      <c r="E1096" s="38">
        <v>26.01</v>
      </c>
      <c r="F1096" s="38">
        <v>52</v>
      </c>
      <c r="G1096" s="39">
        <f t="shared" si="36"/>
        <v>225.24660000000003</v>
      </c>
      <c r="H1096" s="39">
        <f t="shared" si="37"/>
        <v>450.32</v>
      </c>
      <c r="I1096" s="40">
        <v>8.66</v>
      </c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1"/>
      <c r="Z1096" s="22"/>
    </row>
    <row r="1097" spans="1:26" customFormat="1" ht="36" hidden="1" x14ac:dyDescent="0.25">
      <c r="A1097" s="35" t="s">
        <v>755</v>
      </c>
      <c r="B1097" s="36" t="s">
        <v>943</v>
      </c>
      <c r="C1097" s="35" t="s">
        <v>12</v>
      </c>
      <c r="D1097" s="48">
        <v>1</v>
      </c>
      <c r="E1097" s="38">
        <v>51.76</v>
      </c>
      <c r="F1097" s="38">
        <v>51.76</v>
      </c>
      <c r="G1097" s="39">
        <f t="shared" ref="G1097:G1160" si="38">E1097*I1097</f>
        <v>448.24160000000001</v>
      </c>
      <c r="H1097" s="39">
        <f t="shared" ref="H1097:H1160" si="39">F1097*I1097</f>
        <v>448.24160000000001</v>
      </c>
      <c r="I1097" s="40">
        <v>8.66</v>
      </c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1"/>
      <c r="Z1097" s="22"/>
    </row>
    <row r="1098" spans="1:26" customFormat="1" ht="36" hidden="1" x14ac:dyDescent="0.25">
      <c r="A1098" s="35" t="s">
        <v>1666</v>
      </c>
      <c r="B1098" s="36" t="s">
        <v>1667</v>
      </c>
      <c r="C1098" s="35" t="s">
        <v>12</v>
      </c>
      <c r="D1098" s="48">
        <v>3</v>
      </c>
      <c r="E1098" s="38">
        <v>17.04</v>
      </c>
      <c r="F1098" s="38">
        <v>51</v>
      </c>
      <c r="G1098" s="39">
        <f t="shared" si="38"/>
        <v>147.56639999999999</v>
      </c>
      <c r="H1098" s="39">
        <f t="shared" si="39"/>
        <v>441.66</v>
      </c>
      <c r="I1098" s="40">
        <v>8.66</v>
      </c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1"/>
      <c r="Z1098" s="22"/>
    </row>
    <row r="1099" spans="1:26" customFormat="1" ht="15" hidden="1" x14ac:dyDescent="0.25">
      <c r="A1099" s="35" t="s">
        <v>95</v>
      </c>
      <c r="B1099" s="36" t="s">
        <v>97</v>
      </c>
      <c r="C1099" s="35" t="s">
        <v>19</v>
      </c>
      <c r="D1099" s="47">
        <v>5.3</v>
      </c>
      <c r="E1099" s="38">
        <v>9.6199999999999992</v>
      </c>
      <c r="F1099" s="38">
        <v>50.99</v>
      </c>
      <c r="G1099" s="39">
        <f t="shared" si="38"/>
        <v>83.30919999999999</v>
      </c>
      <c r="H1099" s="39">
        <f t="shared" si="39"/>
        <v>441.57340000000005</v>
      </c>
      <c r="I1099" s="40">
        <v>8.66</v>
      </c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1"/>
      <c r="Z1099" s="22"/>
    </row>
    <row r="1100" spans="1:26" customFormat="1" ht="36" hidden="1" x14ac:dyDescent="0.25">
      <c r="A1100" s="35" t="s">
        <v>377</v>
      </c>
      <c r="B1100" s="36" t="s">
        <v>382</v>
      </c>
      <c r="C1100" s="35" t="s">
        <v>144</v>
      </c>
      <c r="D1100" s="48">
        <v>4</v>
      </c>
      <c r="E1100" s="49"/>
      <c r="F1100" s="38">
        <v>50.83</v>
      </c>
      <c r="G1100" s="39">
        <f t="shared" si="38"/>
        <v>0</v>
      </c>
      <c r="H1100" s="39">
        <f t="shared" si="39"/>
        <v>440.18779999999998</v>
      </c>
      <c r="I1100" s="40">
        <v>8.66</v>
      </c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1"/>
      <c r="Z1100" s="22"/>
    </row>
    <row r="1101" spans="1:26" customFormat="1" ht="36" hidden="1" x14ac:dyDescent="0.25">
      <c r="A1101" s="35" t="s">
        <v>447</v>
      </c>
      <c r="B1101" s="36" t="s">
        <v>448</v>
      </c>
      <c r="C1101" s="35" t="s">
        <v>13</v>
      </c>
      <c r="D1101" s="47">
        <v>1.5</v>
      </c>
      <c r="E1101" s="38">
        <v>33.14</v>
      </c>
      <c r="F1101" s="38">
        <v>49.71</v>
      </c>
      <c r="G1101" s="39">
        <f t="shared" si="38"/>
        <v>286.99240000000003</v>
      </c>
      <c r="H1101" s="39">
        <f t="shared" si="39"/>
        <v>430.48860000000002</v>
      </c>
      <c r="I1101" s="40">
        <v>8.66</v>
      </c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1"/>
      <c r="Z1101" s="22"/>
    </row>
    <row r="1102" spans="1:26" customFormat="1" ht="15" hidden="1" x14ac:dyDescent="0.25">
      <c r="A1102" s="35" t="s">
        <v>197</v>
      </c>
      <c r="B1102" s="36" t="s">
        <v>198</v>
      </c>
      <c r="C1102" s="35" t="s">
        <v>19</v>
      </c>
      <c r="D1102" s="37">
        <v>4.7080000000000002</v>
      </c>
      <c r="E1102" s="38">
        <v>10.52</v>
      </c>
      <c r="F1102" s="38">
        <v>49.52</v>
      </c>
      <c r="G1102" s="39">
        <f t="shared" si="38"/>
        <v>91.103200000000001</v>
      </c>
      <c r="H1102" s="39">
        <f t="shared" si="39"/>
        <v>428.84320000000002</v>
      </c>
      <c r="I1102" s="40">
        <v>8.66</v>
      </c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1"/>
      <c r="Z1102" s="22"/>
    </row>
    <row r="1103" spans="1:26" customFormat="1" ht="36" hidden="1" x14ac:dyDescent="0.25">
      <c r="A1103" s="35" t="s">
        <v>489</v>
      </c>
      <c r="B1103" s="36" t="s">
        <v>490</v>
      </c>
      <c r="C1103" s="35" t="s">
        <v>179</v>
      </c>
      <c r="D1103" s="48">
        <v>30</v>
      </c>
      <c r="E1103" s="38">
        <v>1.64</v>
      </c>
      <c r="F1103" s="38">
        <v>49.2</v>
      </c>
      <c r="G1103" s="39">
        <f t="shared" si="38"/>
        <v>14.202399999999999</v>
      </c>
      <c r="H1103" s="39">
        <f t="shared" si="39"/>
        <v>426.07200000000006</v>
      </c>
      <c r="I1103" s="40">
        <v>8.66</v>
      </c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1"/>
      <c r="Z1103" s="22"/>
    </row>
    <row r="1104" spans="1:26" customFormat="1" ht="36" hidden="1" x14ac:dyDescent="0.25">
      <c r="A1104" s="35" t="s">
        <v>555</v>
      </c>
      <c r="B1104" s="36" t="s">
        <v>557</v>
      </c>
      <c r="C1104" s="35" t="s">
        <v>19</v>
      </c>
      <c r="D1104" s="47">
        <v>0.5</v>
      </c>
      <c r="E1104" s="38">
        <v>97.37</v>
      </c>
      <c r="F1104" s="38">
        <v>48.69</v>
      </c>
      <c r="G1104" s="39">
        <f t="shared" si="38"/>
        <v>843.22420000000011</v>
      </c>
      <c r="H1104" s="39">
        <f t="shared" si="39"/>
        <v>421.65539999999999</v>
      </c>
      <c r="I1104" s="40">
        <v>8.66</v>
      </c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1"/>
      <c r="Z1104" s="22"/>
    </row>
    <row r="1105" spans="1:26" customFormat="1" ht="36" hidden="1" x14ac:dyDescent="0.25">
      <c r="A1105" s="35" t="s">
        <v>396</v>
      </c>
      <c r="B1105" s="36" t="s">
        <v>398</v>
      </c>
      <c r="C1105" s="35" t="s">
        <v>19</v>
      </c>
      <c r="D1105" s="47">
        <v>0.5</v>
      </c>
      <c r="E1105" s="38">
        <v>96.39</v>
      </c>
      <c r="F1105" s="38">
        <v>48.2</v>
      </c>
      <c r="G1105" s="39">
        <f t="shared" si="38"/>
        <v>834.73739999999998</v>
      </c>
      <c r="H1105" s="39">
        <f t="shared" si="39"/>
        <v>417.41200000000003</v>
      </c>
      <c r="I1105" s="40">
        <v>8.66</v>
      </c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1"/>
      <c r="Z1105" s="22"/>
    </row>
    <row r="1106" spans="1:26" customFormat="1" ht="36" hidden="1" x14ac:dyDescent="0.25">
      <c r="A1106" s="35" t="s">
        <v>1616</v>
      </c>
      <c r="B1106" s="36" t="s">
        <v>1617</v>
      </c>
      <c r="C1106" s="35" t="s">
        <v>12</v>
      </c>
      <c r="D1106" s="48">
        <v>20</v>
      </c>
      <c r="E1106" s="38">
        <v>2.36</v>
      </c>
      <c r="F1106" s="38">
        <v>48</v>
      </c>
      <c r="G1106" s="39">
        <f t="shared" si="38"/>
        <v>20.4376</v>
      </c>
      <c r="H1106" s="39">
        <f t="shared" si="39"/>
        <v>415.68</v>
      </c>
      <c r="I1106" s="40">
        <v>8.66</v>
      </c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1"/>
      <c r="Z1106" s="22"/>
    </row>
    <row r="1107" spans="1:26" customFormat="1" ht="36" hidden="1" x14ac:dyDescent="0.25">
      <c r="A1107" s="35" t="s">
        <v>755</v>
      </c>
      <c r="B1107" s="36" t="s">
        <v>942</v>
      </c>
      <c r="C1107" s="35" t="s">
        <v>12</v>
      </c>
      <c r="D1107" s="48">
        <v>1</v>
      </c>
      <c r="E1107" s="38">
        <v>47.92</v>
      </c>
      <c r="F1107" s="38">
        <v>47.92</v>
      </c>
      <c r="G1107" s="39">
        <f t="shared" si="38"/>
        <v>414.98720000000003</v>
      </c>
      <c r="H1107" s="39">
        <f t="shared" si="39"/>
        <v>414.98720000000003</v>
      </c>
      <c r="I1107" s="40">
        <v>8.66</v>
      </c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1"/>
      <c r="Z1107" s="22"/>
    </row>
    <row r="1108" spans="1:26" customFormat="1" ht="36" hidden="1" x14ac:dyDescent="0.25">
      <c r="A1108" s="35" t="s">
        <v>755</v>
      </c>
      <c r="B1108" s="36" t="s">
        <v>808</v>
      </c>
      <c r="C1108" s="35" t="s">
        <v>12</v>
      </c>
      <c r="D1108" s="48">
        <v>2</v>
      </c>
      <c r="E1108" s="38">
        <v>23.93</v>
      </c>
      <c r="F1108" s="38">
        <v>47.86</v>
      </c>
      <c r="G1108" s="39">
        <f t="shared" si="38"/>
        <v>207.2338</v>
      </c>
      <c r="H1108" s="39">
        <f t="shared" si="39"/>
        <v>414.4676</v>
      </c>
      <c r="I1108" s="40">
        <v>8.66</v>
      </c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1"/>
      <c r="Z1108" s="22"/>
    </row>
    <row r="1109" spans="1:26" customFormat="1" ht="36" hidden="1" x14ac:dyDescent="0.25">
      <c r="A1109" s="35" t="s">
        <v>1560</v>
      </c>
      <c r="B1109" s="36" t="s">
        <v>1562</v>
      </c>
      <c r="C1109" s="35" t="s">
        <v>12</v>
      </c>
      <c r="D1109" s="48">
        <v>6</v>
      </c>
      <c r="E1109" s="38">
        <v>7.9</v>
      </c>
      <c r="F1109" s="38">
        <v>47</v>
      </c>
      <c r="G1109" s="39">
        <f t="shared" si="38"/>
        <v>68.414000000000001</v>
      </c>
      <c r="H1109" s="39">
        <f t="shared" si="39"/>
        <v>407.02</v>
      </c>
      <c r="I1109" s="40">
        <v>8.66</v>
      </c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1"/>
      <c r="Z1109" s="22"/>
    </row>
    <row r="1110" spans="1:26" customFormat="1" ht="36" hidden="1" x14ac:dyDescent="0.25">
      <c r="A1110" s="35" t="s">
        <v>1568</v>
      </c>
      <c r="B1110" s="36" t="s">
        <v>1573</v>
      </c>
      <c r="C1110" s="35" t="s">
        <v>12</v>
      </c>
      <c r="D1110" s="48">
        <v>4</v>
      </c>
      <c r="E1110" s="38">
        <v>11.68</v>
      </c>
      <c r="F1110" s="38">
        <v>47</v>
      </c>
      <c r="G1110" s="39">
        <f t="shared" si="38"/>
        <v>101.14879999999999</v>
      </c>
      <c r="H1110" s="39">
        <f t="shared" si="39"/>
        <v>407.02</v>
      </c>
      <c r="I1110" s="40">
        <v>8.66</v>
      </c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1"/>
      <c r="Z1110" s="22"/>
    </row>
    <row r="1111" spans="1:26" customFormat="1" ht="36" hidden="1" x14ac:dyDescent="0.25">
      <c r="A1111" s="35" t="s">
        <v>1043</v>
      </c>
      <c r="B1111" s="36" t="s">
        <v>734</v>
      </c>
      <c r="C1111" s="35" t="s">
        <v>12</v>
      </c>
      <c r="D1111" s="48">
        <v>2</v>
      </c>
      <c r="E1111" s="38">
        <v>23.41</v>
      </c>
      <c r="F1111" s="38">
        <v>46.82</v>
      </c>
      <c r="G1111" s="39">
        <f t="shared" si="38"/>
        <v>202.73060000000001</v>
      </c>
      <c r="H1111" s="39">
        <f t="shared" si="39"/>
        <v>405.46120000000002</v>
      </c>
      <c r="I1111" s="40">
        <v>8.66</v>
      </c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1"/>
      <c r="Z1111" s="22"/>
    </row>
    <row r="1112" spans="1:26" customFormat="1" ht="36" hidden="1" x14ac:dyDescent="0.25">
      <c r="A1112" s="35" t="s">
        <v>1062</v>
      </c>
      <c r="B1112" s="36" t="s">
        <v>1066</v>
      </c>
      <c r="C1112" s="35" t="s">
        <v>12</v>
      </c>
      <c r="D1112" s="48">
        <v>1</v>
      </c>
      <c r="E1112" s="38">
        <v>46.12</v>
      </c>
      <c r="F1112" s="38">
        <v>46.12</v>
      </c>
      <c r="G1112" s="39">
        <f t="shared" si="38"/>
        <v>399.39920000000001</v>
      </c>
      <c r="H1112" s="39">
        <f t="shared" si="39"/>
        <v>399.39920000000001</v>
      </c>
      <c r="I1112" s="40">
        <v>8.66</v>
      </c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1"/>
      <c r="Z1112" s="22"/>
    </row>
    <row r="1113" spans="1:26" customFormat="1" ht="36" hidden="1" x14ac:dyDescent="0.25">
      <c r="A1113" s="35" t="s">
        <v>1164</v>
      </c>
      <c r="B1113" s="36" t="s">
        <v>1198</v>
      </c>
      <c r="C1113" s="35" t="s">
        <v>12</v>
      </c>
      <c r="D1113" s="48">
        <v>1</v>
      </c>
      <c r="E1113" s="38">
        <v>45.8</v>
      </c>
      <c r="F1113" s="38">
        <v>46</v>
      </c>
      <c r="G1113" s="39">
        <f t="shared" si="38"/>
        <v>396.62799999999999</v>
      </c>
      <c r="H1113" s="39">
        <f t="shared" si="39"/>
        <v>398.36</v>
      </c>
      <c r="I1113" s="40">
        <v>8.66</v>
      </c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1"/>
      <c r="Z1113" s="22"/>
    </row>
    <row r="1114" spans="1:26" customFormat="1" ht="36" hidden="1" x14ac:dyDescent="0.25">
      <c r="A1114" s="35" t="s">
        <v>1062</v>
      </c>
      <c r="B1114" s="36" t="s">
        <v>1063</v>
      </c>
      <c r="C1114" s="35" t="s">
        <v>12</v>
      </c>
      <c r="D1114" s="48">
        <v>1</v>
      </c>
      <c r="E1114" s="38">
        <v>45.32</v>
      </c>
      <c r="F1114" s="38">
        <v>45.32</v>
      </c>
      <c r="G1114" s="39">
        <f t="shared" si="38"/>
        <v>392.47120000000001</v>
      </c>
      <c r="H1114" s="39">
        <f t="shared" si="39"/>
        <v>392.47120000000001</v>
      </c>
      <c r="I1114" s="40">
        <v>8.66</v>
      </c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1"/>
      <c r="Z1114" s="22"/>
    </row>
    <row r="1115" spans="1:26" customFormat="1" ht="36" hidden="1" x14ac:dyDescent="0.25">
      <c r="A1115" s="35" t="s">
        <v>1257</v>
      </c>
      <c r="B1115" s="36" t="s">
        <v>1262</v>
      </c>
      <c r="C1115" s="35" t="s">
        <v>12</v>
      </c>
      <c r="D1115" s="48">
        <v>1</v>
      </c>
      <c r="E1115" s="38">
        <v>45.05</v>
      </c>
      <c r="F1115" s="38">
        <v>45</v>
      </c>
      <c r="G1115" s="39">
        <f t="shared" si="38"/>
        <v>390.13299999999998</v>
      </c>
      <c r="H1115" s="39">
        <f t="shared" si="39"/>
        <v>389.7</v>
      </c>
      <c r="I1115" s="40">
        <v>8.66</v>
      </c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1"/>
      <c r="Z1115" s="22"/>
    </row>
    <row r="1116" spans="1:26" customFormat="1" ht="36" hidden="1" x14ac:dyDescent="0.25">
      <c r="A1116" s="35" t="s">
        <v>1468</v>
      </c>
      <c r="B1116" s="36" t="s">
        <v>1469</v>
      </c>
      <c r="C1116" s="35" t="s">
        <v>12</v>
      </c>
      <c r="D1116" s="48">
        <v>3</v>
      </c>
      <c r="E1116" s="38">
        <v>14.87</v>
      </c>
      <c r="F1116" s="38">
        <v>45</v>
      </c>
      <c r="G1116" s="39">
        <f t="shared" si="38"/>
        <v>128.77420000000001</v>
      </c>
      <c r="H1116" s="39">
        <f t="shared" si="39"/>
        <v>389.7</v>
      </c>
      <c r="I1116" s="40">
        <v>8.66</v>
      </c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1"/>
      <c r="Z1116" s="22"/>
    </row>
    <row r="1117" spans="1:26" customFormat="1" ht="36" hidden="1" x14ac:dyDescent="0.25">
      <c r="A1117" s="35" t="s">
        <v>1675</v>
      </c>
      <c r="B1117" s="36" t="s">
        <v>1677</v>
      </c>
      <c r="C1117" s="35" t="s">
        <v>12</v>
      </c>
      <c r="D1117" s="48">
        <v>1</v>
      </c>
      <c r="E1117" s="38">
        <v>45.05</v>
      </c>
      <c r="F1117" s="38">
        <v>45</v>
      </c>
      <c r="G1117" s="39">
        <f t="shared" si="38"/>
        <v>390.13299999999998</v>
      </c>
      <c r="H1117" s="39">
        <f t="shared" si="39"/>
        <v>389.7</v>
      </c>
      <c r="I1117" s="40">
        <v>8.66</v>
      </c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1"/>
      <c r="Z1117" s="22"/>
    </row>
    <row r="1118" spans="1:26" customFormat="1" ht="15" hidden="1" x14ac:dyDescent="0.25">
      <c r="A1118" s="35" t="s">
        <v>234</v>
      </c>
      <c r="B1118" s="36" t="s">
        <v>235</v>
      </c>
      <c r="C1118" s="35" t="s">
        <v>37</v>
      </c>
      <c r="D1118" s="42">
        <v>0.50760539999999998</v>
      </c>
      <c r="E1118" s="38">
        <v>88.63</v>
      </c>
      <c r="F1118" s="38">
        <v>44.99</v>
      </c>
      <c r="G1118" s="39">
        <f t="shared" si="38"/>
        <v>767.53579999999999</v>
      </c>
      <c r="H1118" s="39">
        <f t="shared" si="39"/>
        <v>389.61340000000001</v>
      </c>
      <c r="I1118" s="40">
        <v>8.66</v>
      </c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1"/>
      <c r="Z1118" s="22"/>
    </row>
    <row r="1119" spans="1:26" customFormat="1" ht="15" hidden="1" x14ac:dyDescent="0.25">
      <c r="A1119" s="35" t="s">
        <v>35</v>
      </c>
      <c r="B1119" s="36" t="s">
        <v>36</v>
      </c>
      <c r="C1119" s="35" t="s">
        <v>37</v>
      </c>
      <c r="D1119" s="42">
        <v>4.9017856000000002</v>
      </c>
      <c r="E1119" s="38">
        <v>9.06</v>
      </c>
      <c r="F1119" s="38">
        <v>44.4</v>
      </c>
      <c r="G1119" s="39">
        <f t="shared" si="38"/>
        <v>78.459600000000009</v>
      </c>
      <c r="H1119" s="39">
        <f t="shared" si="39"/>
        <v>384.50400000000002</v>
      </c>
      <c r="I1119" s="40">
        <v>8.66</v>
      </c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1"/>
      <c r="Z1119" s="22"/>
    </row>
    <row r="1120" spans="1:26" customFormat="1" ht="36" hidden="1" x14ac:dyDescent="0.25">
      <c r="A1120" s="35" t="s">
        <v>1113</v>
      </c>
      <c r="B1120" s="36" t="s">
        <v>1136</v>
      </c>
      <c r="C1120" s="35" t="s">
        <v>12</v>
      </c>
      <c r="D1120" s="48">
        <v>1</v>
      </c>
      <c r="E1120" s="38">
        <v>44.05</v>
      </c>
      <c r="F1120" s="38">
        <v>44.05</v>
      </c>
      <c r="G1120" s="39">
        <f t="shared" si="38"/>
        <v>381.47299999999996</v>
      </c>
      <c r="H1120" s="39">
        <f t="shared" si="39"/>
        <v>381.47299999999996</v>
      </c>
      <c r="I1120" s="40">
        <v>8.66</v>
      </c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1"/>
      <c r="Z1120" s="22"/>
    </row>
    <row r="1121" spans="1:26" customFormat="1" ht="36" hidden="1" x14ac:dyDescent="0.25">
      <c r="A1121" s="35" t="s">
        <v>1257</v>
      </c>
      <c r="B1121" s="36" t="s">
        <v>1259</v>
      </c>
      <c r="C1121" s="35" t="s">
        <v>12</v>
      </c>
      <c r="D1121" s="48">
        <v>2</v>
      </c>
      <c r="E1121" s="38">
        <v>22.08</v>
      </c>
      <c r="F1121" s="38">
        <v>44</v>
      </c>
      <c r="G1121" s="39">
        <f t="shared" si="38"/>
        <v>191.21279999999999</v>
      </c>
      <c r="H1121" s="39">
        <f t="shared" si="39"/>
        <v>381.04</v>
      </c>
      <c r="I1121" s="40">
        <v>8.66</v>
      </c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1"/>
      <c r="Z1121" s="22"/>
    </row>
    <row r="1122" spans="1:26" customFormat="1" ht="15" hidden="1" x14ac:dyDescent="0.25">
      <c r="A1122" s="35" t="s">
        <v>222</v>
      </c>
      <c r="B1122" s="36" t="s">
        <v>223</v>
      </c>
      <c r="C1122" s="35" t="s">
        <v>19</v>
      </c>
      <c r="D1122" s="48">
        <v>6</v>
      </c>
      <c r="E1122" s="38">
        <v>7.3</v>
      </c>
      <c r="F1122" s="38">
        <v>43.8</v>
      </c>
      <c r="G1122" s="39">
        <f t="shared" si="38"/>
        <v>63.217999999999996</v>
      </c>
      <c r="H1122" s="39">
        <f t="shared" si="39"/>
        <v>379.30799999999999</v>
      </c>
      <c r="I1122" s="40">
        <v>8.66</v>
      </c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1"/>
      <c r="Z1122" s="22"/>
    </row>
    <row r="1123" spans="1:26" customFormat="1" ht="36" hidden="1" x14ac:dyDescent="0.25">
      <c r="A1123" s="35" t="s">
        <v>1113</v>
      </c>
      <c r="B1123" s="36" t="s">
        <v>1116</v>
      </c>
      <c r="C1123" s="35" t="s">
        <v>12</v>
      </c>
      <c r="D1123" s="48">
        <v>3</v>
      </c>
      <c r="E1123" s="38">
        <v>14.56</v>
      </c>
      <c r="F1123" s="38">
        <v>43.68</v>
      </c>
      <c r="G1123" s="39">
        <f t="shared" si="38"/>
        <v>126.0896</v>
      </c>
      <c r="H1123" s="39">
        <f t="shared" si="39"/>
        <v>378.2688</v>
      </c>
      <c r="I1123" s="40">
        <v>8.66</v>
      </c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1"/>
      <c r="Z1123" s="22"/>
    </row>
    <row r="1124" spans="1:26" customFormat="1" ht="36" hidden="1" x14ac:dyDescent="0.25">
      <c r="A1124" s="35" t="s">
        <v>1113</v>
      </c>
      <c r="B1124" s="36" t="s">
        <v>1120</v>
      </c>
      <c r="C1124" s="35" t="s">
        <v>12</v>
      </c>
      <c r="D1124" s="48">
        <v>3</v>
      </c>
      <c r="E1124" s="38">
        <v>14.56</v>
      </c>
      <c r="F1124" s="38">
        <v>43.68</v>
      </c>
      <c r="G1124" s="39">
        <f t="shared" si="38"/>
        <v>126.0896</v>
      </c>
      <c r="H1124" s="39">
        <f t="shared" si="39"/>
        <v>378.2688</v>
      </c>
      <c r="I1124" s="40">
        <v>8.66</v>
      </c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1"/>
      <c r="Z1124" s="22"/>
    </row>
    <row r="1125" spans="1:26" customFormat="1" ht="24" hidden="1" x14ac:dyDescent="0.25">
      <c r="A1125" s="35" t="s">
        <v>115</v>
      </c>
      <c r="B1125" s="36" t="s">
        <v>116</v>
      </c>
      <c r="C1125" s="35" t="s">
        <v>13</v>
      </c>
      <c r="D1125" s="37">
        <v>1.8149999999999999</v>
      </c>
      <c r="E1125" s="38">
        <v>23.26</v>
      </c>
      <c r="F1125" s="38">
        <v>42.21</v>
      </c>
      <c r="G1125" s="39">
        <f t="shared" si="38"/>
        <v>201.4316</v>
      </c>
      <c r="H1125" s="39">
        <f t="shared" si="39"/>
        <v>365.53860000000003</v>
      </c>
      <c r="I1125" s="40">
        <v>8.66</v>
      </c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1"/>
      <c r="Z1125" s="22"/>
    </row>
    <row r="1126" spans="1:26" customFormat="1" ht="36" hidden="1" x14ac:dyDescent="0.25">
      <c r="A1126" s="35" t="s">
        <v>1329</v>
      </c>
      <c r="B1126" s="36" t="s">
        <v>1331</v>
      </c>
      <c r="C1126" s="35" t="s">
        <v>12</v>
      </c>
      <c r="D1126" s="48">
        <v>1</v>
      </c>
      <c r="E1126" s="38">
        <v>42.11</v>
      </c>
      <c r="F1126" s="38">
        <v>42</v>
      </c>
      <c r="G1126" s="39">
        <f t="shared" si="38"/>
        <v>364.67259999999999</v>
      </c>
      <c r="H1126" s="39">
        <f t="shared" si="39"/>
        <v>363.72</v>
      </c>
      <c r="I1126" s="40">
        <v>8.66</v>
      </c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1"/>
      <c r="Z1126" s="22"/>
    </row>
    <row r="1127" spans="1:26" customFormat="1" ht="15" hidden="1" x14ac:dyDescent="0.25">
      <c r="A1127" s="35" t="s">
        <v>185</v>
      </c>
      <c r="B1127" s="36" t="s">
        <v>186</v>
      </c>
      <c r="C1127" s="35" t="s">
        <v>174</v>
      </c>
      <c r="D1127" s="48">
        <v>5</v>
      </c>
      <c r="E1127" s="38">
        <v>8.3800000000000008</v>
      </c>
      <c r="F1127" s="38">
        <v>41.9</v>
      </c>
      <c r="G1127" s="39">
        <f t="shared" si="38"/>
        <v>72.570800000000006</v>
      </c>
      <c r="H1127" s="39">
        <f t="shared" si="39"/>
        <v>362.85399999999998</v>
      </c>
      <c r="I1127" s="40">
        <v>8.66</v>
      </c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1"/>
      <c r="Z1127" s="22"/>
    </row>
    <row r="1128" spans="1:26" customFormat="1" ht="36" hidden="1" x14ac:dyDescent="0.25">
      <c r="A1128" s="35" t="s">
        <v>755</v>
      </c>
      <c r="B1128" s="36" t="s">
        <v>1001</v>
      </c>
      <c r="C1128" s="35" t="s">
        <v>179</v>
      </c>
      <c r="D1128" s="47">
        <v>0.5</v>
      </c>
      <c r="E1128" s="38">
        <v>83.62</v>
      </c>
      <c r="F1128" s="38">
        <v>41.81</v>
      </c>
      <c r="G1128" s="39">
        <f t="shared" si="38"/>
        <v>724.14920000000006</v>
      </c>
      <c r="H1128" s="39">
        <f t="shared" si="39"/>
        <v>362.07460000000003</v>
      </c>
      <c r="I1128" s="40">
        <v>8.66</v>
      </c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1"/>
      <c r="Z1128" s="22"/>
    </row>
    <row r="1129" spans="1:26" customFormat="1" ht="15" hidden="1" x14ac:dyDescent="0.25">
      <c r="A1129" s="35" t="s">
        <v>65</v>
      </c>
      <c r="B1129" s="36" t="s">
        <v>66</v>
      </c>
      <c r="C1129" s="35" t="s">
        <v>22</v>
      </c>
      <c r="D1129" s="44">
        <v>4.7060000000000001E-3</v>
      </c>
      <c r="E1129" s="43">
        <v>8826.7199999999993</v>
      </c>
      <c r="F1129" s="38">
        <v>41.54</v>
      </c>
      <c r="G1129" s="39">
        <f t="shared" si="38"/>
        <v>76439.395199999999</v>
      </c>
      <c r="H1129" s="39">
        <f t="shared" si="39"/>
        <v>359.7364</v>
      </c>
      <c r="I1129" s="40">
        <v>8.66</v>
      </c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1"/>
      <c r="Z1129" s="22"/>
    </row>
    <row r="1130" spans="1:26" customFormat="1" ht="36" hidden="1" x14ac:dyDescent="0.25">
      <c r="A1130" s="35" t="s">
        <v>524</v>
      </c>
      <c r="B1130" s="36" t="s">
        <v>525</v>
      </c>
      <c r="C1130" s="35" t="s">
        <v>37</v>
      </c>
      <c r="D1130" s="44">
        <v>0.641872</v>
      </c>
      <c r="E1130" s="38">
        <v>64.680000000000007</v>
      </c>
      <c r="F1130" s="38">
        <v>41.52</v>
      </c>
      <c r="G1130" s="39">
        <f t="shared" si="38"/>
        <v>560.12880000000007</v>
      </c>
      <c r="H1130" s="39">
        <f t="shared" si="39"/>
        <v>359.56320000000005</v>
      </c>
      <c r="I1130" s="40">
        <v>8.66</v>
      </c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1"/>
      <c r="Z1130" s="22"/>
    </row>
    <row r="1131" spans="1:26" customFormat="1" ht="15" hidden="1" x14ac:dyDescent="0.25">
      <c r="A1131" s="35" t="s">
        <v>31</v>
      </c>
      <c r="B1131" s="36" t="s">
        <v>32</v>
      </c>
      <c r="C1131" s="35" t="s">
        <v>22</v>
      </c>
      <c r="D1131" s="42">
        <v>1.2343E-3</v>
      </c>
      <c r="E1131" s="43">
        <v>33320.519999999997</v>
      </c>
      <c r="F1131" s="38">
        <v>41.14</v>
      </c>
      <c r="G1131" s="39">
        <f t="shared" si="38"/>
        <v>288555.70319999999</v>
      </c>
      <c r="H1131" s="39">
        <f t="shared" si="39"/>
        <v>356.2724</v>
      </c>
      <c r="I1131" s="40">
        <v>8.66</v>
      </c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1"/>
      <c r="Z1131" s="22"/>
    </row>
    <row r="1132" spans="1:26" customFormat="1" ht="15" hidden="1" x14ac:dyDescent="0.25">
      <c r="A1132" s="35" t="s">
        <v>140</v>
      </c>
      <c r="B1132" s="36" t="s">
        <v>141</v>
      </c>
      <c r="C1132" s="35" t="s">
        <v>19</v>
      </c>
      <c r="D1132" s="45">
        <v>0.33779999999999999</v>
      </c>
      <c r="E1132" s="38">
        <v>118.54</v>
      </c>
      <c r="F1132" s="38">
        <v>40.049999999999997</v>
      </c>
      <c r="G1132" s="39">
        <f t="shared" si="38"/>
        <v>1026.5564000000002</v>
      </c>
      <c r="H1132" s="39">
        <f t="shared" si="39"/>
        <v>346.83299999999997</v>
      </c>
      <c r="I1132" s="40">
        <v>8.66</v>
      </c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1"/>
      <c r="Z1132" s="22"/>
    </row>
    <row r="1133" spans="1:26" customFormat="1" ht="36" hidden="1" x14ac:dyDescent="0.25">
      <c r="A1133" s="35" t="s">
        <v>1560</v>
      </c>
      <c r="B1133" s="36" t="s">
        <v>1565</v>
      </c>
      <c r="C1133" s="35" t="s">
        <v>12</v>
      </c>
      <c r="D1133" s="48">
        <v>2</v>
      </c>
      <c r="E1133" s="38">
        <v>19.59</v>
      </c>
      <c r="F1133" s="38">
        <v>40</v>
      </c>
      <c r="G1133" s="39">
        <f t="shared" si="38"/>
        <v>169.64940000000001</v>
      </c>
      <c r="H1133" s="39">
        <f t="shared" si="39"/>
        <v>346.4</v>
      </c>
      <c r="I1133" s="40">
        <v>8.66</v>
      </c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1"/>
      <c r="Z1133" s="22"/>
    </row>
    <row r="1134" spans="1:26" customFormat="1" ht="36" hidden="1" x14ac:dyDescent="0.25">
      <c r="A1134" s="35" t="s">
        <v>1113</v>
      </c>
      <c r="B1134" s="36" t="s">
        <v>1123</v>
      </c>
      <c r="C1134" s="35" t="s">
        <v>12</v>
      </c>
      <c r="D1134" s="48">
        <v>2</v>
      </c>
      <c r="E1134" s="38">
        <v>19.59</v>
      </c>
      <c r="F1134" s="38">
        <v>39.18</v>
      </c>
      <c r="G1134" s="39">
        <f t="shared" si="38"/>
        <v>169.64940000000001</v>
      </c>
      <c r="H1134" s="39">
        <f t="shared" si="39"/>
        <v>339.29880000000003</v>
      </c>
      <c r="I1134" s="40">
        <v>8.66</v>
      </c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1"/>
      <c r="Z1134" s="22"/>
    </row>
    <row r="1135" spans="1:26" customFormat="1" ht="36" hidden="1" x14ac:dyDescent="0.25">
      <c r="A1135" s="35" t="s">
        <v>407</v>
      </c>
      <c r="B1135" s="36" t="s">
        <v>413</v>
      </c>
      <c r="C1135" s="35" t="s">
        <v>12</v>
      </c>
      <c r="D1135" s="48">
        <v>1</v>
      </c>
      <c r="E1135" s="38">
        <v>39.090000000000003</v>
      </c>
      <c r="F1135" s="38">
        <v>39</v>
      </c>
      <c r="G1135" s="39">
        <f t="shared" si="38"/>
        <v>338.51940000000002</v>
      </c>
      <c r="H1135" s="39">
        <f t="shared" si="39"/>
        <v>337.74</v>
      </c>
      <c r="I1135" s="40">
        <v>8.66</v>
      </c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1"/>
      <c r="Z1135" s="22"/>
    </row>
    <row r="1136" spans="1:26" customFormat="1" ht="36" hidden="1" x14ac:dyDescent="0.25">
      <c r="A1136" s="35" t="s">
        <v>1257</v>
      </c>
      <c r="B1136" s="36" t="s">
        <v>1261</v>
      </c>
      <c r="C1136" s="35" t="s">
        <v>12</v>
      </c>
      <c r="D1136" s="48">
        <v>1</v>
      </c>
      <c r="E1136" s="38">
        <v>38.57</v>
      </c>
      <c r="F1136" s="38">
        <v>39</v>
      </c>
      <c r="G1136" s="39">
        <f t="shared" si="38"/>
        <v>334.01620000000003</v>
      </c>
      <c r="H1136" s="39">
        <f t="shared" si="39"/>
        <v>337.74</v>
      </c>
      <c r="I1136" s="40">
        <v>8.66</v>
      </c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1"/>
      <c r="Z1136" s="22"/>
    </row>
    <row r="1137" spans="1:26" customFormat="1" ht="36" hidden="1" x14ac:dyDescent="0.25">
      <c r="A1137" s="35" t="s">
        <v>1618</v>
      </c>
      <c r="B1137" s="36" t="s">
        <v>1621</v>
      </c>
      <c r="C1137" s="35" t="s">
        <v>12</v>
      </c>
      <c r="D1137" s="48">
        <v>6</v>
      </c>
      <c r="E1137" s="38">
        <v>6.43</v>
      </c>
      <c r="F1137" s="38">
        <v>39</v>
      </c>
      <c r="G1137" s="39">
        <f t="shared" si="38"/>
        <v>55.683799999999998</v>
      </c>
      <c r="H1137" s="39">
        <f t="shared" si="39"/>
        <v>337.74</v>
      </c>
      <c r="I1137" s="40">
        <v>8.66</v>
      </c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1"/>
      <c r="Z1137" s="22"/>
    </row>
    <row r="1138" spans="1:26" customFormat="1" ht="15" hidden="1" x14ac:dyDescent="0.25">
      <c r="A1138" s="35" t="s">
        <v>20</v>
      </c>
      <c r="B1138" s="36" t="s">
        <v>21</v>
      </c>
      <c r="C1138" s="35" t="s">
        <v>22</v>
      </c>
      <c r="D1138" s="42">
        <v>9.3389999999999999E-4</v>
      </c>
      <c r="E1138" s="43">
        <v>41652.92</v>
      </c>
      <c r="F1138" s="38">
        <v>38.93</v>
      </c>
      <c r="G1138" s="39">
        <f t="shared" si="38"/>
        <v>360714.28719999996</v>
      </c>
      <c r="H1138" s="39">
        <f t="shared" si="39"/>
        <v>337.13380000000001</v>
      </c>
      <c r="I1138" s="40">
        <v>8.66</v>
      </c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1"/>
      <c r="Z1138" s="22"/>
    </row>
    <row r="1139" spans="1:26" customFormat="1" ht="36" hidden="1" x14ac:dyDescent="0.25">
      <c r="A1139" s="35" t="s">
        <v>755</v>
      </c>
      <c r="B1139" s="36" t="s">
        <v>761</v>
      </c>
      <c r="C1139" s="35" t="s">
        <v>12</v>
      </c>
      <c r="D1139" s="48">
        <v>1</v>
      </c>
      <c r="E1139" s="38">
        <v>38.229999999999997</v>
      </c>
      <c r="F1139" s="38">
        <v>38.229999999999997</v>
      </c>
      <c r="G1139" s="39">
        <f t="shared" si="38"/>
        <v>331.0718</v>
      </c>
      <c r="H1139" s="39">
        <f t="shared" si="39"/>
        <v>331.0718</v>
      </c>
      <c r="I1139" s="40">
        <v>8.66</v>
      </c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1"/>
      <c r="Z1139" s="22"/>
    </row>
    <row r="1140" spans="1:26" customFormat="1" ht="36" hidden="1" x14ac:dyDescent="0.25">
      <c r="A1140" s="35" t="s">
        <v>755</v>
      </c>
      <c r="B1140" s="36" t="s">
        <v>795</v>
      </c>
      <c r="C1140" s="35" t="s">
        <v>12</v>
      </c>
      <c r="D1140" s="48">
        <v>1</v>
      </c>
      <c r="E1140" s="38">
        <v>38.18</v>
      </c>
      <c r="F1140" s="38">
        <v>38.18</v>
      </c>
      <c r="G1140" s="39">
        <f t="shared" si="38"/>
        <v>330.6388</v>
      </c>
      <c r="H1140" s="39">
        <f t="shared" si="39"/>
        <v>330.6388</v>
      </c>
      <c r="I1140" s="40">
        <v>8.66</v>
      </c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1"/>
      <c r="Z1140" s="22"/>
    </row>
    <row r="1141" spans="1:26" customFormat="1" ht="36" hidden="1" x14ac:dyDescent="0.25">
      <c r="A1141" s="35" t="s">
        <v>755</v>
      </c>
      <c r="B1141" s="36" t="s">
        <v>799</v>
      </c>
      <c r="C1141" s="35" t="s">
        <v>12</v>
      </c>
      <c r="D1141" s="48">
        <v>1</v>
      </c>
      <c r="E1141" s="38">
        <v>38.18</v>
      </c>
      <c r="F1141" s="38">
        <v>38.18</v>
      </c>
      <c r="G1141" s="39">
        <f t="shared" si="38"/>
        <v>330.6388</v>
      </c>
      <c r="H1141" s="39">
        <f t="shared" si="39"/>
        <v>330.6388</v>
      </c>
      <c r="I1141" s="40">
        <v>8.66</v>
      </c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1"/>
      <c r="Z1141" s="22"/>
    </row>
    <row r="1142" spans="1:26" customFormat="1" ht="36" hidden="1" x14ac:dyDescent="0.25">
      <c r="A1142" s="35" t="s">
        <v>407</v>
      </c>
      <c r="B1142" s="36" t="s">
        <v>410</v>
      </c>
      <c r="C1142" s="35" t="s">
        <v>12</v>
      </c>
      <c r="D1142" s="48">
        <v>1</v>
      </c>
      <c r="E1142" s="38">
        <v>37.549999999999997</v>
      </c>
      <c r="F1142" s="38">
        <v>38</v>
      </c>
      <c r="G1142" s="39">
        <f t="shared" si="38"/>
        <v>325.18299999999999</v>
      </c>
      <c r="H1142" s="39">
        <f t="shared" si="39"/>
        <v>329.08</v>
      </c>
      <c r="I1142" s="40">
        <v>8.66</v>
      </c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1"/>
      <c r="Z1142" s="22"/>
    </row>
    <row r="1143" spans="1:26" customFormat="1" ht="36" hidden="1" x14ac:dyDescent="0.25">
      <c r="A1143" s="35" t="s">
        <v>454</v>
      </c>
      <c r="B1143" s="36" t="s">
        <v>453</v>
      </c>
      <c r="C1143" s="35" t="s">
        <v>13</v>
      </c>
      <c r="D1143" s="47">
        <v>1.3</v>
      </c>
      <c r="E1143" s="38">
        <v>29.16</v>
      </c>
      <c r="F1143" s="38">
        <v>38</v>
      </c>
      <c r="G1143" s="39">
        <f t="shared" si="38"/>
        <v>252.5256</v>
      </c>
      <c r="H1143" s="39">
        <f t="shared" si="39"/>
        <v>329.08</v>
      </c>
      <c r="I1143" s="40">
        <v>8.66</v>
      </c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1"/>
      <c r="Z1143" s="22"/>
    </row>
    <row r="1144" spans="1:26" customFormat="1" ht="36" hidden="1" x14ac:dyDescent="0.25">
      <c r="A1144" s="35" t="s">
        <v>377</v>
      </c>
      <c r="B1144" s="36" t="s">
        <v>383</v>
      </c>
      <c r="C1144" s="35" t="s">
        <v>144</v>
      </c>
      <c r="D1144" s="48">
        <v>3</v>
      </c>
      <c r="E1144" s="38">
        <v>12.61</v>
      </c>
      <c r="F1144" s="38">
        <v>37.83</v>
      </c>
      <c r="G1144" s="39">
        <f t="shared" si="38"/>
        <v>109.2026</v>
      </c>
      <c r="H1144" s="39">
        <f t="shared" si="39"/>
        <v>327.6078</v>
      </c>
      <c r="I1144" s="40">
        <v>8.66</v>
      </c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1"/>
      <c r="Z1144" s="22"/>
    </row>
    <row r="1145" spans="1:26" customFormat="1" ht="36" hidden="1" x14ac:dyDescent="0.25">
      <c r="A1145" s="35" t="s">
        <v>377</v>
      </c>
      <c r="B1145" s="36" t="s">
        <v>382</v>
      </c>
      <c r="C1145" s="35" t="s">
        <v>144</v>
      </c>
      <c r="D1145" s="48">
        <v>3</v>
      </c>
      <c r="E1145" s="38">
        <v>12.61</v>
      </c>
      <c r="F1145" s="38">
        <v>37.83</v>
      </c>
      <c r="G1145" s="39">
        <f t="shared" si="38"/>
        <v>109.2026</v>
      </c>
      <c r="H1145" s="39">
        <f t="shared" si="39"/>
        <v>327.6078</v>
      </c>
      <c r="I1145" s="40">
        <v>8.66</v>
      </c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1"/>
      <c r="Z1145" s="22"/>
    </row>
    <row r="1146" spans="1:26" customFormat="1" ht="36" hidden="1" x14ac:dyDescent="0.25">
      <c r="A1146" s="35" t="s">
        <v>544</v>
      </c>
      <c r="B1146" s="36" t="s">
        <v>545</v>
      </c>
      <c r="C1146" s="35" t="s">
        <v>19</v>
      </c>
      <c r="D1146" s="48">
        <v>5</v>
      </c>
      <c r="E1146" s="49"/>
      <c r="F1146" s="38">
        <v>37.340000000000003</v>
      </c>
      <c r="G1146" s="39">
        <f t="shared" si="38"/>
        <v>0</v>
      </c>
      <c r="H1146" s="39">
        <f t="shared" si="39"/>
        <v>323.36440000000005</v>
      </c>
      <c r="I1146" s="40">
        <v>8.66</v>
      </c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1"/>
      <c r="Z1146" s="22"/>
    </row>
    <row r="1147" spans="1:26" customFormat="1" ht="36" hidden="1" x14ac:dyDescent="0.25">
      <c r="A1147" s="35" t="s">
        <v>1164</v>
      </c>
      <c r="B1147" s="36" t="s">
        <v>1197</v>
      </c>
      <c r="C1147" s="35" t="s">
        <v>12</v>
      </c>
      <c r="D1147" s="48">
        <v>1</v>
      </c>
      <c r="E1147" s="38">
        <v>37.450000000000003</v>
      </c>
      <c r="F1147" s="38">
        <v>37</v>
      </c>
      <c r="G1147" s="39">
        <f t="shared" si="38"/>
        <v>324.31700000000001</v>
      </c>
      <c r="H1147" s="39">
        <f t="shared" si="39"/>
        <v>320.42</v>
      </c>
      <c r="I1147" s="40">
        <v>8.66</v>
      </c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1"/>
      <c r="Z1147" s="22"/>
    </row>
    <row r="1148" spans="1:26" customFormat="1" ht="36" hidden="1" x14ac:dyDescent="0.25">
      <c r="A1148" s="35" t="s">
        <v>1113</v>
      </c>
      <c r="B1148" s="36" t="s">
        <v>1119</v>
      </c>
      <c r="C1148" s="35" t="s">
        <v>12</v>
      </c>
      <c r="D1148" s="48">
        <v>2</v>
      </c>
      <c r="E1148" s="38">
        <v>18.43</v>
      </c>
      <c r="F1148" s="38">
        <v>36.86</v>
      </c>
      <c r="G1148" s="39">
        <f t="shared" si="38"/>
        <v>159.60380000000001</v>
      </c>
      <c r="H1148" s="39">
        <f t="shared" si="39"/>
        <v>319.20760000000001</v>
      </c>
      <c r="I1148" s="40">
        <v>8.66</v>
      </c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1"/>
      <c r="Z1148" s="22"/>
    </row>
    <row r="1149" spans="1:26" customFormat="1" ht="36" hidden="1" x14ac:dyDescent="0.25">
      <c r="A1149" s="35" t="s">
        <v>1339</v>
      </c>
      <c r="B1149" s="36" t="s">
        <v>1342</v>
      </c>
      <c r="C1149" s="35" t="s">
        <v>12</v>
      </c>
      <c r="D1149" s="48">
        <v>1</v>
      </c>
      <c r="E1149" s="38">
        <v>36.71</v>
      </c>
      <c r="F1149" s="38">
        <v>36.71</v>
      </c>
      <c r="G1149" s="39">
        <f t="shared" si="38"/>
        <v>317.90860000000004</v>
      </c>
      <c r="H1149" s="39">
        <f t="shared" si="39"/>
        <v>317.90860000000004</v>
      </c>
      <c r="I1149" s="40">
        <v>8.66</v>
      </c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1"/>
      <c r="Z1149" s="22"/>
    </row>
    <row r="1150" spans="1:26" customFormat="1" ht="36" hidden="1" x14ac:dyDescent="0.25">
      <c r="A1150" s="35" t="s">
        <v>755</v>
      </c>
      <c r="B1150" s="36" t="s">
        <v>1015</v>
      </c>
      <c r="C1150" s="35" t="s">
        <v>179</v>
      </c>
      <c r="D1150" s="47">
        <v>0.5</v>
      </c>
      <c r="E1150" s="38">
        <v>73.09</v>
      </c>
      <c r="F1150" s="38">
        <v>36.549999999999997</v>
      </c>
      <c r="G1150" s="39">
        <f t="shared" si="38"/>
        <v>632.95940000000007</v>
      </c>
      <c r="H1150" s="39">
        <f t="shared" si="39"/>
        <v>316.52299999999997</v>
      </c>
      <c r="I1150" s="40">
        <v>8.66</v>
      </c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1"/>
      <c r="Z1150" s="22"/>
    </row>
    <row r="1151" spans="1:26" customFormat="1" ht="36" hidden="1" x14ac:dyDescent="0.25">
      <c r="A1151" s="35" t="s">
        <v>755</v>
      </c>
      <c r="B1151" s="36" t="s">
        <v>879</v>
      </c>
      <c r="C1151" s="35" t="s">
        <v>12</v>
      </c>
      <c r="D1151" s="48">
        <v>1</v>
      </c>
      <c r="E1151" s="38">
        <v>36.299999999999997</v>
      </c>
      <c r="F1151" s="38">
        <v>36.299999999999997</v>
      </c>
      <c r="G1151" s="39">
        <f t="shared" si="38"/>
        <v>314.358</v>
      </c>
      <c r="H1151" s="39">
        <f t="shared" si="39"/>
        <v>314.358</v>
      </c>
      <c r="I1151" s="40">
        <v>8.66</v>
      </c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1"/>
      <c r="Z1151" s="22"/>
    </row>
    <row r="1152" spans="1:26" customFormat="1" ht="36" hidden="1" x14ac:dyDescent="0.25">
      <c r="A1152" s="35" t="s">
        <v>755</v>
      </c>
      <c r="B1152" s="36" t="s">
        <v>779</v>
      </c>
      <c r="C1152" s="35" t="s">
        <v>12</v>
      </c>
      <c r="D1152" s="48">
        <v>2</v>
      </c>
      <c r="E1152" s="38">
        <v>17.03</v>
      </c>
      <c r="F1152" s="38">
        <v>34.06</v>
      </c>
      <c r="G1152" s="39">
        <f t="shared" si="38"/>
        <v>147.47980000000001</v>
      </c>
      <c r="H1152" s="39">
        <f t="shared" si="39"/>
        <v>294.95960000000002</v>
      </c>
      <c r="I1152" s="40">
        <v>8.66</v>
      </c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1"/>
      <c r="Z1152" s="22"/>
    </row>
    <row r="1153" spans="1:26" customFormat="1" ht="15" hidden="1" x14ac:dyDescent="0.25">
      <c r="A1153" s="35" t="s">
        <v>102</v>
      </c>
      <c r="B1153" s="36" t="s">
        <v>103</v>
      </c>
      <c r="C1153" s="35" t="s">
        <v>22</v>
      </c>
      <c r="D1153" s="42">
        <v>1.1513000000000001E-3</v>
      </c>
      <c r="E1153" s="43">
        <v>29563.38</v>
      </c>
      <c r="F1153" s="38">
        <v>34.020000000000003</v>
      </c>
      <c r="G1153" s="39">
        <f t="shared" si="38"/>
        <v>256018.8708</v>
      </c>
      <c r="H1153" s="39">
        <f t="shared" si="39"/>
        <v>294.61320000000001</v>
      </c>
      <c r="I1153" s="40">
        <v>8.66</v>
      </c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1"/>
      <c r="Z1153" s="22"/>
    </row>
    <row r="1154" spans="1:26" customFormat="1" ht="36" hidden="1" x14ac:dyDescent="0.25">
      <c r="A1154" s="35" t="s">
        <v>1560</v>
      </c>
      <c r="B1154" s="36" t="s">
        <v>1564</v>
      </c>
      <c r="C1154" s="35" t="s">
        <v>12</v>
      </c>
      <c r="D1154" s="48">
        <v>4</v>
      </c>
      <c r="E1154" s="38">
        <v>8.31</v>
      </c>
      <c r="F1154" s="38">
        <v>34</v>
      </c>
      <c r="G1154" s="39">
        <f t="shared" si="38"/>
        <v>71.964600000000004</v>
      </c>
      <c r="H1154" s="39">
        <f t="shared" si="39"/>
        <v>294.44</v>
      </c>
      <c r="I1154" s="40">
        <v>8.66</v>
      </c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1"/>
      <c r="Z1154" s="22"/>
    </row>
    <row r="1155" spans="1:26" customFormat="1" ht="15" hidden="1" x14ac:dyDescent="0.25">
      <c r="A1155" s="35" t="s">
        <v>57</v>
      </c>
      <c r="B1155" s="36" t="s">
        <v>58</v>
      </c>
      <c r="C1155" s="35" t="s">
        <v>22</v>
      </c>
      <c r="D1155" s="42">
        <v>2.6556000000000001E-3</v>
      </c>
      <c r="E1155" s="43">
        <v>12446.23</v>
      </c>
      <c r="F1155" s="38">
        <v>33.049999999999997</v>
      </c>
      <c r="G1155" s="39">
        <f t="shared" si="38"/>
        <v>107784.3518</v>
      </c>
      <c r="H1155" s="39">
        <f t="shared" si="39"/>
        <v>286.21299999999997</v>
      </c>
      <c r="I1155" s="40">
        <v>8.66</v>
      </c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1"/>
      <c r="Z1155" s="22"/>
    </row>
    <row r="1156" spans="1:26" customFormat="1" ht="36" hidden="1" x14ac:dyDescent="0.25">
      <c r="A1156" s="35" t="s">
        <v>407</v>
      </c>
      <c r="B1156" s="36" t="s">
        <v>408</v>
      </c>
      <c r="C1156" s="35" t="s">
        <v>12</v>
      </c>
      <c r="D1156" s="48">
        <v>1</v>
      </c>
      <c r="E1156" s="38">
        <v>32.5</v>
      </c>
      <c r="F1156" s="38">
        <v>33</v>
      </c>
      <c r="G1156" s="39">
        <f t="shared" si="38"/>
        <v>281.45</v>
      </c>
      <c r="H1156" s="39">
        <f t="shared" si="39"/>
        <v>285.78000000000003</v>
      </c>
      <c r="I1156" s="40">
        <v>8.66</v>
      </c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1"/>
      <c r="Z1156" s="22"/>
    </row>
    <row r="1157" spans="1:26" customFormat="1" ht="36" hidden="1" x14ac:dyDescent="0.25">
      <c r="A1157" s="35" t="s">
        <v>407</v>
      </c>
      <c r="B1157" s="36" t="s">
        <v>411</v>
      </c>
      <c r="C1157" s="35" t="s">
        <v>12</v>
      </c>
      <c r="D1157" s="48">
        <v>1</v>
      </c>
      <c r="E1157" s="38">
        <v>32.5</v>
      </c>
      <c r="F1157" s="38">
        <v>33</v>
      </c>
      <c r="G1157" s="39">
        <f t="shared" si="38"/>
        <v>281.45</v>
      </c>
      <c r="H1157" s="39">
        <f t="shared" si="39"/>
        <v>285.78000000000003</v>
      </c>
      <c r="I1157" s="40">
        <v>8.66</v>
      </c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1"/>
      <c r="Z1157" s="22"/>
    </row>
    <row r="1158" spans="1:26" customFormat="1" ht="15" hidden="1" x14ac:dyDescent="0.25">
      <c r="A1158" s="35" t="s">
        <v>121</v>
      </c>
      <c r="B1158" s="36" t="s">
        <v>122</v>
      </c>
      <c r="C1158" s="35" t="s">
        <v>22</v>
      </c>
      <c r="D1158" s="45">
        <v>3.5999999999999999E-3</v>
      </c>
      <c r="E1158" s="43">
        <v>9095.33</v>
      </c>
      <c r="F1158" s="38">
        <v>32.72</v>
      </c>
      <c r="G1158" s="39">
        <f t="shared" si="38"/>
        <v>78765.557799999995</v>
      </c>
      <c r="H1158" s="39">
        <f t="shared" si="39"/>
        <v>283.35519999999997</v>
      </c>
      <c r="I1158" s="40">
        <v>8.66</v>
      </c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0"/>
      <c r="Y1158" s="21"/>
      <c r="Z1158" s="22"/>
    </row>
    <row r="1159" spans="1:26" customFormat="1" ht="36" hidden="1" x14ac:dyDescent="0.25">
      <c r="A1159" s="35" t="s">
        <v>476</v>
      </c>
      <c r="B1159" s="36" t="s">
        <v>479</v>
      </c>
      <c r="C1159" s="35" t="s">
        <v>179</v>
      </c>
      <c r="D1159" s="48">
        <v>1</v>
      </c>
      <c r="E1159" s="38">
        <v>31.89</v>
      </c>
      <c r="F1159" s="38">
        <v>32</v>
      </c>
      <c r="G1159" s="39">
        <f t="shared" si="38"/>
        <v>276.16739999999999</v>
      </c>
      <c r="H1159" s="39">
        <f t="shared" si="39"/>
        <v>277.12</v>
      </c>
      <c r="I1159" s="40">
        <v>8.66</v>
      </c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0"/>
      <c r="Y1159" s="21"/>
      <c r="Z1159" s="22"/>
    </row>
    <row r="1160" spans="1:26" customFormat="1" ht="36" hidden="1" x14ac:dyDescent="0.25">
      <c r="A1160" s="35" t="s">
        <v>1062</v>
      </c>
      <c r="B1160" s="36" t="s">
        <v>1067</v>
      </c>
      <c r="C1160" s="35" t="s">
        <v>12</v>
      </c>
      <c r="D1160" s="48">
        <v>1</v>
      </c>
      <c r="E1160" s="38">
        <v>31.85</v>
      </c>
      <c r="F1160" s="38">
        <v>32</v>
      </c>
      <c r="G1160" s="39">
        <f t="shared" si="38"/>
        <v>275.82100000000003</v>
      </c>
      <c r="H1160" s="39">
        <f t="shared" si="39"/>
        <v>277.12</v>
      </c>
      <c r="I1160" s="40">
        <v>8.66</v>
      </c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1"/>
      <c r="Z1160" s="22"/>
    </row>
    <row r="1161" spans="1:26" customFormat="1" ht="36" hidden="1" x14ac:dyDescent="0.25">
      <c r="A1161" s="35" t="s">
        <v>1062</v>
      </c>
      <c r="B1161" s="36" t="s">
        <v>1065</v>
      </c>
      <c r="C1161" s="35" t="s">
        <v>12</v>
      </c>
      <c r="D1161" s="48">
        <v>1</v>
      </c>
      <c r="E1161" s="38">
        <v>31.32</v>
      </c>
      <c r="F1161" s="38">
        <v>31.32</v>
      </c>
      <c r="G1161" s="39">
        <f t="shared" ref="G1161:G1224" si="40">E1161*I1161</f>
        <v>271.2312</v>
      </c>
      <c r="H1161" s="39">
        <f t="shared" ref="H1161:H1224" si="41">F1161*I1161</f>
        <v>271.2312</v>
      </c>
      <c r="I1161" s="40">
        <v>8.66</v>
      </c>
      <c r="N1161" s="20"/>
      <c r="O1161" s="20"/>
      <c r="P1161" s="20"/>
      <c r="Q1161" s="20"/>
      <c r="R1161" s="20"/>
      <c r="S1161" s="20"/>
      <c r="T1161" s="20"/>
      <c r="U1161" s="20"/>
      <c r="V1161" s="20"/>
      <c r="W1161" s="20"/>
      <c r="X1161" s="20"/>
      <c r="Y1161" s="21"/>
      <c r="Z1161" s="22"/>
    </row>
    <row r="1162" spans="1:26" customFormat="1" ht="36" hidden="1" x14ac:dyDescent="0.25">
      <c r="A1162" s="35" t="s">
        <v>1596</v>
      </c>
      <c r="B1162" s="36" t="s">
        <v>1597</v>
      </c>
      <c r="C1162" s="35" t="s">
        <v>12</v>
      </c>
      <c r="D1162" s="48">
        <v>7</v>
      </c>
      <c r="E1162" s="38">
        <v>4.49</v>
      </c>
      <c r="F1162" s="38">
        <v>31</v>
      </c>
      <c r="G1162" s="39">
        <f t="shared" si="40"/>
        <v>38.883400000000002</v>
      </c>
      <c r="H1162" s="39">
        <f t="shared" si="41"/>
        <v>268.45999999999998</v>
      </c>
      <c r="I1162" s="40">
        <v>8.66</v>
      </c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1"/>
      <c r="Z1162" s="22"/>
    </row>
    <row r="1163" spans="1:26" customFormat="1" ht="36" hidden="1" x14ac:dyDescent="0.25">
      <c r="A1163" s="35" t="s">
        <v>1437</v>
      </c>
      <c r="B1163" s="36" t="s">
        <v>1439</v>
      </c>
      <c r="C1163" s="35" t="s">
        <v>179</v>
      </c>
      <c r="D1163" s="41">
        <v>5.15</v>
      </c>
      <c r="E1163" s="38">
        <v>5.95</v>
      </c>
      <c r="F1163" s="38">
        <v>30.64</v>
      </c>
      <c r="G1163" s="39">
        <f t="shared" si="40"/>
        <v>51.527000000000001</v>
      </c>
      <c r="H1163" s="39">
        <f t="shared" si="41"/>
        <v>265.3424</v>
      </c>
      <c r="I1163" s="40">
        <v>8.66</v>
      </c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1"/>
      <c r="Z1163" s="22"/>
    </row>
    <row r="1164" spans="1:26" customFormat="1" ht="36" hidden="1" x14ac:dyDescent="0.25">
      <c r="A1164" s="35" t="s">
        <v>755</v>
      </c>
      <c r="B1164" s="36" t="s">
        <v>919</v>
      </c>
      <c r="C1164" s="35" t="s">
        <v>12</v>
      </c>
      <c r="D1164" s="48">
        <v>1</v>
      </c>
      <c r="E1164" s="38">
        <v>30.42</v>
      </c>
      <c r="F1164" s="38">
        <v>30.42</v>
      </c>
      <c r="G1164" s="39">
        <f t="shared" si="40"/>
        <v>263.43720000000002</v>
      </c>
      <c r="H1164" s="39">
        <f t="shared" si="41"/>
        <v>263.43720000000002</v>
      </c>
      <c r="I1164" s="40">
        <v>8.66</v>
      </c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1"/>
      <c r="Z1164" s="22"/>
    </row>
    <row r="1165" spans="1:26" customFormat="1" ht="36" hidden="1" x14ac:dyDescent="0.25">
      <c r="A1165" s="35" t="s">
        <v>1496</v>
      </c>
      <c r="B1165" s="36" t="s">
        <v>1494</v>
      </c>
      <c r="C1165" s="35" t="s">
        <v>179</v>
      </c>
      <c r="D1165" s="41">
        <v>2.04</v>
      </c>
      <c r="E1165" s="38">
        <v>14.74</v>
      </c>
      <c r="F1165" s="38">
        <v>30.07</v>
      </c>
      <c r="G1165" s="39">
        <f t="shared" si="40"/>
        <v>127.64840000000001</v>
      </c>
      <c r="H1165" s="39">
        <f t="shared" si="41"/>
        <v>260.40620000000001</v>
      </c>
      <c r="I1165" s="40">
        <v>8.66</v>
      </c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1"/>
      <c r="Z1165" s="22"/>
    </row>
    <row r="1166" spans="1:26" customFormat="1" ht="36" hidden="1" x14ac:dyDescent="0.25">
      <c r="A1166" s="35" t="s">
        <v>386</v>
      </c>
      <c r="B1166" s="36" t="s">
        <v>385</v>
      </c>
      <c r="C1166" s="35" t="s">
        <v>19</v>
      </c>
      <c r="D1166" s="47">
        <v>3.5</v>
      </c>
      <c r="E1166" s="38">
        <v>8.66</v>
      </c>
      <c r="F1166" s="38">
        <v>30</v>
      </c>
      <c r="G1166" s="39">
        <f t="shared" si="40"/>
        <v>74.995599999999996</v>
      </c>
      <c r="H1166" s="39">
        <f t="shared" si="41"/>
        <v>259.8</v>
      </c>
      <c r="I1166" s="40">
        <v>8.66</v>
      </c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1"/>
      <c r="Z1166" s="22"/>
    </row>
    <row r="1167" spans="1:26" customFormat="1" ht="36" hidden="1" x14ac:dyDescent="0.25">
      <c r="A1167" s="35" t="s">
        <v>1624</v>
      </c>
      <c r="B1167" s="36" t="s">
        <v>1625</v>
      </c>
      <c r="C1167" s="35" t="s">
        <v>12</v>
      </c>
      <c r="D1167" s="48">
        <v>20</v>
      </c>
      <c r="E1167" s="38">
        <v>1.5</v>
      </c>
      <c r="F1167" s="38">
        <v>30</v>
      </c>
      <c r="G1167" s="39">
        <f t="shared" si="40"/>
        <v>12.99</v>
      </c>
      <c r="H1167" s="39">
        <f t="shared" si="41"/>
        <v>259.8</v>
      </c>
      <c r="I1167" s="40">
        <v>8.66</v>
      </c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1"/>
      <c r="Z1167" s="22"/>
    </row>
    <row r="1168" spans="1:26" customFormat="1" ht="15" hidden="1" x14ac:dyDescent="0.25">
      <c r="A1168" s="35" t="s">
        <v>232</v>
      </c>
      <c r="B1168" s="36" t="s">
        <v>233</v>
      </c>
      <c r="C1168" s="35" t="s">
        <v>174</v>
      </c>
      <c r="D1168" s="48">
        <v>13</v>
      </c>
      <c r="E1168" s="38">
        <v>2.2999999999999998</v>
      </c>
      <c r="F1168" s="38">
        <v>29.9</v>
      </c>
      <c r="G1168" s="39">
        <f t="shared" si="40"/>
        <v>19.917999999999999</v>
      </c>
      <c r="H1168" s="39">
        <f t="shared" si="41"/>
        <v>258.93399999999997</v>
      </c>
      <c r="I1168" s="40">
        <v>8.66</v>
      </c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1"/>
      <c r="Z1168" s="22"/>
    </row>
    <row r="1169" spans="1:26" customFormat="1" ht="36" hidden="1" x14ac:dyDescent="0.25">
      <c r="A1169" s="35" t="s">
        <v>444</v>
      </c>
      <c r="B1169" s="36" t="s">
        <v>445</v>
      </c>
      <c r="C1169" s="35" t="s">
        <v>179</v>
      </c>
      <c r="D1169" s="41">
        <v>15.29</v>
      </c>
      <c r="E1169" s="38">
        <v>1.93</v>
      </c>
      <c r="F1169" s="38">
        <v>29.51</v>
      </c>
      <c r="G1169" s="39">
        <f t="shared" si="40"/>
        <v>16.713799999999999</v>
      </c>
      <c r="H1169" s="39">
        <f t="shared" si="41"/>
        <v>255.55660000000003</v>
      </c>
      <c r="I1169" s="40">
        <v>8.66</v>
      </c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1"/>
      <c r="Z1169" s="22"/>
    </row>
    <row r="1170" spans="1:26" customFormat="1" ht="36" hidden="1" x14ac:dyDescent="0.25">
      <c r="A1170" s="35" t="s">
        <v>1062</v>
      </c>
      <c r="B1170" s="36" t="s">
        <v>1046</v>
      </c>
      <c r="C1170" s="35" t="s">
        <v>12</v>
      </c>
      <c r="D1170" s="48">
        <v>2</v>
      </c>
      <c r="E1170" s="38">
        <v>14.56</v>
      </c>
      <c r="F1170" s="38">
        <v>29.12</v>
      </c>
      <c r="G1170" s="39">
        <f t="shared" si="40"/>
        <v>126.0896</v>
      </c>
      <c r="H1170" s="39">
        <f t="shared" si="41"/>
        <v>252.17920000000001</v>
      </c>
      <c r="I1170" s="40">
        <v>8.66</v>
      </c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Y1170" s="21"/>
      <c r="Z1170" s="22"/>
    </row>
    <row r="1171" spans="1:26" customFormat="1" ht="36" hidden="1" x14ac:dyDescent="0.25">
      <c r="A1171" s="35" t="s">
        <v>467</v>
      </c>
      <c r="B1171" s="36" t="s">
        <v>468</v>
      </c>
      <c r="C1171" s="35" t="s">
        <v>13</v>
      </c>
      <c r="D1171" s="47">
        <v>1.2</v>
      </c>
      <c r="E1171" s="38">
        <v>24.42</v>
      </c>
      <c r="F1171" s="38">
        <v>29</v>
      </c>
      <c r="G1171" s="39">
        <f t="shared" si="40"/>
        <v>211.47720000000001</v>
      </c>
      <c r="H1171" s="39">
        <f t="shared" si="41"/>
        <v>251.14000000000001</v>
      </c>
      <c r="I1171" s="40">
        <v>8.66</v>
      </c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1"/>
      <c r="Z1171" s="22"/>
    </row>
    <row r="1172" spans="1:26" customFormat="1" ht="36" hidden="1" x14ac:dyDescent="0.25">
      <c r="A1172" s="35" t="s">
        <v>755</v>
      </c>
      <c r="B1172" s="36" t="s">
        <v>778</v>
      </c>
      <c r="C1172" s="35" t="s">
        <v>12</v>
      </c>
      <c r="D1172" s="48">
        <v>2</v>
      </c>
      <c r="E1172" s="38">
        <v>14.32</v>
      </c>
      <c r="F1172" s="38">
        <v>28.64</v>
      </c>
      <c r="G1172" s="39">
        <f t="shared" si="40"/>
        <v>124.0112</v>
      </c>
      <c r="H1172" s="39">
        <f t="shared" si="41"/>
        <v>248.0224</v>
      </c>
      <c r="I1172" s="40">
        <v>8.66</v>
      </c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1"/>
      <c r="Z1172" s="22"/>
    </row>
    <row r="1173" spans="1:26" customFormat="1" ht="36" hidden="1" x14ac:dyDescent="0.25">
      <c r="A1173" s="35" t="s">
        <v>407</v>
      </c>
      <c r="B1173" s="36" t="s">
        <v>415</v>
      </c>
      <c r="C1173" s="35" t="s">
        <v>12</v>
      </c>
      <c r="D1173" s="48">
        <v>2</v>
      </c>
      <c r="E1173" s="38">
        <v>13.9</v>
      </c>
      <c r="F1173" s="38">
        <v>28</v>
      </c>
      <c r="G1173" s="39">
        <f t="shared" si="40"/>
        <v>120.37400000000001</v>
      </c>
      <c r="H1173" s="39">
        <f t="shared" si="41"/>
        <v>242.48000000000002</v>
      </c>
      <c r="I1173" s="40">
        <v>8.66</v>
      </c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1"/>
      <c r="Z1173" s="22"/>
    </row>
    <row r="1174" spans="1:26" customFormat="1" ht="36" hidden="1" x14ac:dyDescent="0.25">
      <c r="A1174" s="35" t="s">
        <v>495</v>
      </c>
      <c r="B1174" s="36" t="s">
        <v>497</v>
      </c>
      <c r="C1174" s="35" t="s">
        <v>179</v>
      </c>
      <c r="D1174" s="48">
        <v>20</v>
      </c>
      <c r="E1174" s="38">
        <v>1.38</v>
      </c>
      <c r="F1174" s="38">
        <v>28</v>
      </c>
      <c r="G1174" s="39">
        <f t="shared" si="40"/>
        <v>11.950799999999999</v>
      </c>
      <c r="H1174" s="39">
        <f t="shared" si="41"/>
        <v>242.48000000000002</v>
      </c>
      <c r="I1174" s="40">
        <v>8.66</v>
      </c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1"/>
      <c r="Z1174" s="22"/>
    </row>
    <row r="1175" spans="1:26" customFormat="1" ht="36" hidden="1" x14ac:dyDescent="0.25">
      <c r="A1175" s="35" t="s">
        <v>1113</v>
      </c>
      <c r="B1175" s="36" t="s">
        <v>1121</v>
      </c>
      <c r="C1175" s="35" t="s">
        <v>12</v>
      </c>
      <c r="D1175" s="48">
        <v>2</v>
      </c>
      <c r="E1175" s="38">
        <v>13.94</v>
      </c>
      <c r="F1175" s="38">
        <v>27.88</v>
      </c>
      <c r="G1175" s="39">
        <f t="shared" si="40"/>
        <v>120.7204</v>
      </c>
      <c r="H1175" s="39">
        <f t="shared" si="41"/>
        <v>241.4408</v>
      </c>
      <c r="I1175" s="40">
        <v>8.66</v>
      </c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1"/>
      <c r="Z1175" s="22"/>
    </row>
    <row r="1176" spans="1:26" customFormat="1" ht="36" hidden="1" x14ac:dyDescent="0.25">
      <c r="A1176" s="35" t="s">
        <v>755</v>
      </c>
      <c r="B1176" s="36" t="s">
        <v>866</v>
      </c>
      <c r="C1176" s="35" t="s">
        <v>12</v>
      </c>
      <c r="D1176" s="48">
        <v>1</v>
      </c>
      <c r="E1176" s="38">
        <v>27.67</v>
      </c>
      <c r="F1176" s="38">
        <v>27.67</v>
      </c>
      <c r="G1176" s="39">
        <f t="shared" si="40"/>
        <v>239.62220000000002</v>
      </c>
      <c r="H1176" s="39">
        <f t="shared" si="41"/>
        <v>239.62220000000002</v>
      </c>
      <c r="I1176" s="40">
        <v>8.66</v>
      </c>
      <c r="N1176" s="20"/>
      <c r="O1176" s="20"/>
      <c r="P1176" s="20"/>
      <c r="Q1176" s="20"/>
      <c r="R1176" s="20"/>
      <c r="S1176" s="20"/>
      <c r="T1176" s="20"/>
      <c r="U1176" s="20"/>
      <c r="V1176" s="20"/>
      <c r="W1176" s="20"/>
      <c r="X1176" s="20"/>
      <c r="Y1176" s="21"/>
      <c r="Z1176" s="22"/>
    </row>
    <row r="1177" spans="1:26" customFormat="1" ht="36" hidden="1" x14ac:dyDescent="0.25">
      <c r="A1177" s="35" t="s">
        <v>755</v>
      </c>
      <c r="B1177" s="36" t="s">
        <v>867</v>
      </c>
      <c r="C1177" s="35" t="s">
        <v>12</v>
      </c>
      <c r="D1177" s="48">
        <v>1</v>
      </c>
      <c r="E1177" s="38">
        <v>27.67</v>
      </c>
      <c r="F1177" s="38">
        <v>27.67</v>
      </c>
      <c r="G1177" s="39">
        <f t="shared" si="40"/>
        <v>239.62220000000002</v>
      </c>
      <c r="H1177" s="39">
        <f t="shared" si="41"/>
        <v>239.62220000000002</v>
      </c>
      <c r="I1177" s="40">
        <v>8.66</v>
      </c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21"/>
      <c r="Z1177" s="22"/>
    </row>
    <row r="1178" spans="1:26" customFormat="1" ht="36" hidden="1" x14ac:dyDescent="0.25">
      <c r="A1178" s="35" t="s">
        <v>755</v>
      </c>
      <c r="B1178" s="36" t="s">
        <v>760</v>
      </c>
      <c r="C1178" s="35" t="s">
        <v>12</v>
      </c>
      <c r="D1178" s="48">
        <v>1</v>
      </c>
      <c r="E1178" s="38">
        <v>26.43</v>
      </c>
      <c r="F1178" s="38">
        <v>26.43</v>
      </c>
      <c r="G1178" s="39">
        <f t="shared" si="40"/>
        <v>228.88380000000001</v>
      </c>
      <c r="H1178" s="39">
        <f t="shared" si="41"/>
        <v>228.88380000000001</v>
      </c>
      <c r="I1178" s="40">
        <v>8.66</v>
      </c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1"/>
      <c r="Z1178" s="22"/>
    </row>
    <row r="1179" spans="1:26" customFormat="1" ht="36" hidden="1" x14ac:dyDescent="0.25">
      <c r="A1179" s="35" t="s">
        <v>544</v>
      </c>
      <c r="B1179" s="36" t="s">
        <v>546</v>
      </c>
      <c r="C1179" s="35" t="s">
        <v>19</v>
      </c>
      <c r="D1179" s="47">
        <v>3.5</v>
      </c>
      <c r="E1179" s="38">
        <v>7.56</v>
      </c>
      <c r="F1179" s="38">
        <v>26</v>
      </c>
      <c r="G1179" s="39">
        <f t="shared" si="40"/>
        <v>65.4696</v>
      </c>
      <c r="H1179" s="39">
        <f t="shared" si="41"/>
        <v>225.16</v>
      </c>
      <c r="I1179" s="40">
        <v>8.66</v>
      </c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1"/>
      <c r="Z1179" s="22"/>
    </row>
    <row r="1180" spans="1:26" customFormat="1" ht="15" hidden="1" x14ac:dyDescent="0.25">
      <c r="A1180" s="35" t="s">
        <v>242</v>
      </c>
      <c r="B1180" s="36" t="s">
        <v>243</v>
      </c>
      <c r="C1180" s="35" t="s">
        <v>37</v>
      </c>
      <c r="D1180" s="37">
        <v>5.6000000000000001E-2</v>
      </c>
      <c r="E1180" s="38">
        <v>453.76</v>
      </c>
      <c r="F1180" s="38">
        <v>25.41</v>
      </c>
      <c r="G1180" s="39">
        <f t="shared" si="40"/>
        <v>3929.5616</v>
      </c>
      <c r="H1180" s="39">
        <f t="shared" si="41"/>
        <v>220.0506</v>
      </c>
      <c r="I1180" s="40">
        <v>8.66</v>
      </c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1"/>
      <c r="Z1180" s="22"/>
    </row>
    <row r="1181" spans="1:26" customFormat="1" ht="36" hidden="1" x14ac:dyDescent="0.25">
      <c r="A1181" s="35" t="s">
        <v>446</v>
      </c>
      <c r="B1181" s="36" t="s">
        <v>445</v>
      </c>
      <c r="C1181" s="35" t="s">
        <v>179</v>
      </c>
      <c r="D1181" s="48">
        <v>13</v>
      </c>
      <c r="E1181" s="38">
        <v>1.93</v>
      </c>
      <c r="F1181" s="38">
        <v>25.09</v>
      </c>
      <c r="G1181" s="39">
        <f t="shared" si="40"/>
        <v>16.713799999999999</v>
      </c>
      <c r="H1181" s="39">
        <f t="shared" si="41"/>
        <v>217.27940000000001</v>
      </c>
      <c r="I1181" s="40">
        <v>8.66</v>
      </c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1"/>
      <c r="Z1181" s="22"/>
    </row>
    <row r="1182" spans="1:26" customFormat="1" ht="36" hidden="1" x14ac:dyDescent="0.25">
      <c r="A1182" s="35" t="s">
        <v>755</v>
      </c>
      <c r="B1182" s="36" t="s">
        <v>918</v>
      </c>
      <c r="C1182" s="35" t="s">
        <v>12</v>
      </c>
      <c r="D1182" s="48">
        <v>1</v>
      </c>
      <c r="E1182" s="38">
        <v>23.68</v>
      </c>
      <c r="F1182" s="38">
        <v>23.68</v>
      </c>
      <c r="G1182" s="39">
        <f t="shared" si="40"/>
        <v>205.06880000000001</v>
      </c>
      <c r="H1182" s="39">
        <f t="shared" si="41"/>
        <v>205.06880000000001</v>
      </c>
      <c r="I1182" s="40">
        <v>8.66</v>
      </c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X1182" s="20"/>
      <c r="Y1182" s="21"/>
      <c r="Z1182" s="22"/>
    </row>
    <row r="1183" spans="1:26" customFormat="1" ht="15" hidden="1" x14ac:dyDescent="0.25">
      <c r="A1183" s="35" t="s">
        <v>302</v>
      </c>
      <c r="B1183" s="36" t="s">
        <v>303</v>
      </c>
      <c r="C1183" s="35" t="s">
        <v>169</v>
      </c>
      <c r="D1183" s="41">
        <v>7.0000000000000007E-2</v>
      </c>
      <c r="E1183" s="38">
        <v>338</v>
      </c>
      <c r="F1183" s="38">
        <v>23.66</v>
      </c>
      <c r="G1183" s="39">
        <f t="shared" si="40"/>
        <v>2927.08</v>
      </c>
      <c r="H1183" s="39">
        <f t="shared" si="41"/>
        <v>204.8956</v>
      </c>
      <c r="I1183" s="40">
        <v>8.66</v>
      </c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1"/>
      <c r="Z1183" s="22"/>
    </row>
    <row r="1184" spans="1:26" customFormat="1" ht="36" hidden="1" x14ac:dyDescent="0.25">
      <c r="A1184" s="35" t="s">
        <v>755</v>
      </c>
      <c r="B1184" s="36" t="s">
        <v>865</v>
      </c>
      <c r="C1184" s="35" t="s">
        <v>12</v>
      </c>
      <c r="D1184" s="48">
        <v>1</v>
      </c>
      <c r="E1184" s="38">
        <v>23.58</v>
      </c>
      <c r="F1184" s="38">
        <v>23.58</v>
      </c>
      <c r="G1184" s="39">
        <f t="shared" si="40"/>
        <v>204.2028</v>
      </c>
      <c r="H1184" s="39">
        <f t="shared" si="41"/>
        <v>204.2028</v>
      </c>
      <c r="I1184" s="40">
        <v>8.66</v>
      </c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1"/>
      <c r="Z1184" s="22"/>
    </row>
    <row r="1185" spans="1:26" customFormat="1" ht="36" hidden="1" x14ac:dyDescent="0.25">
      <c r="A1185" s="35" t="s">
        <v>526</v>
      </c>
      <c r="B1185" s="36" t="s">
        <v>536</v>
      </c>
      <c r="C1185" s="35" t="s">
        <v>37</v>
      </c>
      <c r="D1185" s="46">
        <v>0.35727999999999999</v>
      </c>
      <c r="E1185" s="38">
        <v>64.680000000000007</v>
      </c>
      <c r="F1185" s="38">
        <v>23.11</v>
      </c>
      <c r="G1185" s="39">
        <f t="shared" si="40"/>
        <v>560.12880000000007</v>
      </c>
      <c r="H1185" s="39">
        <f t="shared" si="41"/>
        <v>200.1326</v>
      </c>
      <c r="I1185" s="40">
        <v>8.66</v>
      </c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1"/>
      <c r="Z1185" s="22"/>
    </row>
    <row r="1186" spans="1:26" customFormat="1" ht="36" hidden="1" x14ac:dyDescent="0.25">
      <c r="A1186" s="35" t="s">
        <v>755</v>
      </c>
      <c r="B1186" s="36" t="s">
        <v>784</v>
      </c>
      <c r="C1186" s="35" t="s">
        <v>12</v>
      </c>
      <c r="D1186" s="48">
        <v>1</v>
      </c>
      <c r="E1186" s="38">
        <v>23.04</v>
      </c>
      <c r="F1186" s="38">
        <v>23.04</v>
      </c>
      <c r="G1186" s="39">
        <f t="shared" si="40"/>
        <v>199.5264</v>
      </c>
      <c r="H1186" s="39">
        <f t="shared" si="41"/>
        <v>199.5264</v>
      </c>
      <c r="I1186" s="40">
        <v>8.66</v>
      </c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1"/>
      <c r="Z1186" s="22"/>
    </row>
    <row r="1187" spans="1:26" customFormat="1" ht="36" hidden="1" x14ac:dyDescent="0.25">
      <c r="A1187" s="35" t="s">
        <v>1392</v>
      </c>
      <c r="B1187" s="36" t="s">
        <v>1393</v>
      </c>
      <c r="C1187" s="35" t="s">
        <v>12</v>
      </c>
      <c r="D1187" s="48">
        <v>1</v>
      </c>
      <c r="E1187" s="38">
        <v>23.46</v>
      </c>
      <c r="F1187" s="38">
        <v>23</v>
      </c>
      <c r="G1187" s="39">
        <f t="shared" si="40"/>
        <v>203.1636</v>
      </c>
      <c r="H1187" s="39">
        <f t="shared" si="41"/>
        <v>199.18</v>
      </c>
      <c r="I1187" s="40">
        <v>8.66</v>
      </c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1"/>
      <c r="Z1187" s="22"/>
    </row>
    <row r="1188" spans="1:26" customFormat="1" ht="36" hidden="1" x14ac:dyDescent="0.25">
      <c r="A1188" s="35" t="s">
        <v>1411</v>
      </c>
      <c r="B1188" s="36" t="s">
        <v>1412</v>
      </c>
      <c r="C1188" s="35" t="s">
        <v>12</v>
      </c>
      <c r="D1188" s="48">
        <v>1</v>
      </c>
      <c r="E1188" s="38">
        <v>22.97</v>
      </c>
      <c r="F1188" s="38">
        <v>23</v>
      </c>
      <c r="G1188" s="39">
        <f t="shared" si="40"/>
        <v>198.92019999999999</v>
      </c>
      <c r="H1188" s="39">
        <f t="shared" si="41"/>
        <v>199.18</v>
      </c>
      <c r="I1188" s="40">
        <v>8.66</v>
      </c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1"/>
      <c r="Z1188" s="22"/>
    </row>
    <row r="1189" spans="1:26" customFormat="1" ht="36" hidden="1" x14ac:dyDescent="0.25">
      <c r="A1189" s="35" t="s">
        <v>755</v>
      </c>
      <c r="B1189" s="36" t="s">
        <v>956</v>
      </c>
      <c r="C1189" s="35" t="s">
        <v>179</v>
      </c>
      <c r="D1189" s="47">
        <v>0.5</v>
      </c>
      <c r="E1189" s="38">
        <v>45.58</v>
      </c>
      <c r="F1189" s="38">
        <v>22.79</v>
      </c>
      <c r="G1189" s="39">
        <f t="shared" si="40"/>
        <v>394.72280000000001</v>
      </c>
      <c r="H1189" s="39">
        <f t="shared" si="41"/>
        <v>197.3614</v>
      </c>
      <c r="I1189" s="40">
        <v>8.66</v>
      </c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1"/>
      <c r="Z1189" s="22"/>
    </row>
    <row r="1190" spans="1:26" customFormat="1" ht="36" hidden="1" x14ac:dyDescent="0.25">
      <c r="A1190" s="35" t="s">
        <v>755</v>
      </c>
      <c r="B1190" s="36" t="s">
        <v>1013</v>
      </c>
      <c r="C1190" s="35" t="s">
        <v>179</v>
      </c>
      <c r="D1190" s="47">
        <v>0.5</v>
      </c>
      <c r="E1190" s="38">
        <v>45.58</v>
      </c>
      <c r="F1190" s="38">
        <v>22.79</v>
      </c>
      <c r="G1190" s="39">
        <f t="shared" si="40"/>
        <v>394.72280000000001</v>
      </c>
      <c r="H1190" s="39">
        <f t="shared" si="41"/>
        <v>197.3614</v>
      </c>
      <c r="I1190" s="40">
        <v>8.66</v>
      </c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Y1190" s="21"/>
      <c r="Z1190" s="22"/>
    </row>
    <row r="1191" spans="1:26" customFormat="1" ht="36" hidden="1" x14ac:dyDescent="0.25">
      <c r="A1191" s="35" t="s">
        <v>755</v>
      </c>
      <c r="B1191" s="36" t="s">
        <v>759</v>
      </c>
      <c r="C1191" s="35" t="s">
        <v>12</v>
      </c>
      <c r="D1191" s="48">
        <v>1</v>
      </c>
      <c r="E1191" s="38">
        <v>22.26</v>
      </c>
      <c r="F1191" s="38">
        <v>22.26</v>
      </c>
      <c r="G1191" s="39">
        <f t="shared" si="40"/>
        <v>192.77160000000001</v>
      </c>
      <c r="H1191" s="39">
        <f t="shared" si="41"/>
        <v>192.77160000000001</v>
      </c>
      <c r="I1191" s="40">
        <v>8.66</v>
      </c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1"/>
      <c r="Z1191" s="22"/>
    </row>
    <row r="1192" spans="1:26" customFormat="1" ht="15" hidden="1" x14ac:dyDescent="0.25">
      <c r="A1192" s="35" t="s">
        <v>306</v>
      </c>
      <c r="B1192" s="36" t="s">
        <v>307</v>
      </c>
      <c r="C1192" s="35" t="s">
        <v>85</v>
      </c>
      <c r="D1192" s="44">
        <v>0.14188600000000001</v>
      </c>
      <c r="E1192" s="38">
        <v>155.91</v>
      </c>
      <c r="F1192" s="38">
        <v>22.12</v>
      </c>
      <c r="G1192" s="39">
        <f t="shared" si="40"/>
        <v>1350.1805999999999</v>
      </c>
      <c r="H1192" s="39">
        <f t="shared" si="41"/>
        <v>191.5592</v>
      </c>
      <c r="I1192" s="40">
        <v>8.66</v>
      </c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1"/>
      <c r="Z1192" s="22"/>
    </row>
    <row r="1193" spans="1:26" customFormat="1" ht="36" hidden="1" x14ac:dyDescent="0.25">
      <c r="A1193" s="35" t="s">
        <v>369</v>
      </c>
      <c r="B1193" s="36" t="s">
        <v>376</v>
      </c>
      <c r="C1193" s="35" t="s">
        <v>12</v>
      </c>
      <c r="D1193" s="48">
        <v>22</v>
      </c>
      <c r="E1193" s="38">
        <v>0.98</v>
      </c>
      <c r="F1193" s="38">
        <v>22</v>
      </c>
      <c r="G1193" s="39">
        <f t="shared" si="40"/>
        <v>8.4868000000000006</v>
      </c>
      <c r="H1193" s="39">
        <f t="shared" si="41"/>
        <v>190.52</v>
      </c>
      <c r="I1193" s="40">
        <v>8.66</v>
      </c>
      <c r="N1193" s="20"/>
      <c r="O1193" s="20"/>
      <c r="P1193" s="20"/>
      <c r="Q1193" s="20"/>
      <c r="R1193" s="20"/>
      <c r="S1193" s="20"/>
      <c r="T1193" s="20"/>
      <c r="U1193" s="20"/>
      <c r="V1193" s="20"/>
      <c r="W1193" s="20"/>
      <c r="X1193" s="20"/>
      <c r="Y1193" s="21"/>
      <c r="Z1193" s="22"/>
    </row>
    <row r="1194" spans="1:26" customFormat="1" ht="36" hidden="1" x14ac:dyDescent="0.25">
      <c r="A1194" s="35" t="s">
        <v>1164</v>
      </c>
      <c r="B1194" s="36" t="s">
        <v>1173</v>
      </c>
      <c r="C1194" s="35" t="s">
        <v>12</v>
      </c>
      <c r="D1194" s="48">
        <v>1</v>
      </c>
      <c r="E1194" s="38">
        <v>21.74</v>
      </c>
      <c r="F1194" s="38">
        <v>22</v>
      </c>
      <c r="G1194" s="39">
        <f t="shared" si="40"/>
        <v>188.26839999999999</v>
      </c>
      <c r="H1194" s="39">
        <f t="shared" si="41"/>
        <v>190.52</v>
      </c>
      <c r="I1194" s="40">
        <v>8.66</v>
      </c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21"/>
      <c r="Z1194" s="22"/>
    </row>
    <row r="1195" spans="1:26" customFormat="1" ht="36" hidden="1" x14ac:dyDescent="0.25">
      <c r="A1195" s="35" t="s">
        <v>1556</v>
      </c>
      <c r="B1195" s="36" t="s">
        <v>1557</v>
      </c>
      <c r="C1195" s="35" t="s">
        <v>12</v>
      </c>
      <c r="D1195" s="48">
        <v>10</v>
      </c>
      <c r="E1195" s="38">
        <v>2.16</v>
      </c>
      <c r="F1195" s="38">
        <v>22</v>
      </c>
      <c r="G1195" s="39">
        <f t="shared" si="40"/>
        <v>18.7056</v>
      </c>
      <c r="H1195" s="39">
        <f t="shared" si="41"/>
        <v>190.52</v>
      </c>
      <c r="I1195" s="40">
        <v>8.66</v>
      </c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0"/>
      <c r="Y1195" s="21"/>
      <c r="Z1195" s="22"/>
    </row>
    <row r="1196" spans="1:26" customFormat="1" ht="36" hidden="1" x14ac:dyDescent="0.25">
      <c r="A1196" s="35" t="s">
        <v>1558</v>
      </c>
      <c r="B1196" s="36" t="s">
        <v>1559</v>
      </c>
      <c r="C1196" s="35" t="s">
        <v>12</v>
      </c>
      <c r="D1196" s="48">
        <v>4</v>
      </c>
      <c r="E1196" s="38">
        <v>5.52</v>
      </c>
      <c r="F1196" s="38">
        <v>22</v>
      </c>
      <c r="G1196" s="39">
        <f t="shared" si="40"/>
        <v>47.803199999999997</v>
      </c>
      <c r="H1196" s="39">
        <f t="shared" si="41"/>
        <v>190.52</v>
      </c>
      <c r="I1196" s="40">
        <v>8.66</v>
      </c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1"/>
      <c r="Z1196" s="22"/>
    </row>
    <row r="1197" spans="1:26" customFormat="1" ht="36" hidden="1" x14ac:dyDescent="0.25">
      <c r="A1197" s="35" t="s">
        <v>1043</v>
      </c>
      <c r="B1197" s="36" t="s">
        <v>1046</v>
      </c>
      <c r="C1197" s="35" t="s">
        <v>12</v>
      </c>
      <c r="D1197" s="48">
        <v>1</v>
      </c>
      <c r="E1197" s="38">
        <v>21.93</v>
      </c>
      <c r="F1197" s="38">
        <v>21.93</v>
      </c>
      <c r="G1197" s="39">
        <f t="shared" si="40"/>
        <v>189.91380000000001</v>
      </c>
      <c r="H1197" s="39">
        <f t="shared" si="41"/>
        <v>189.91380000000001</v>
      </c>
      <c r="I1197" s="40">
        <v>8.66</v>
      </c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1"/>
      <c r="Z1197" s="22"/>
    </row>
    <row r="1198" spans="1:26" customFormat="1" ht="36" hidden="1" x14ac:dyDescent="0.25">
      <c r="A1198" s="35" t="s">
        <v>1515</v>
      </c>
      <c r="B1198" s="36" t="s">
        <v>1516</v>
      </c>
      <c r="C1198" s="35" t="s">
        <v>179</v>
      </c>
      <c r="D1198" s="47">
        <v>1.5</v>
      </c>
      <c r="E1198" s="38">
        <v>14.54</v>
      </c>
      <c r="F1198" s="38">
        <v>21.81</v>
      </c>
      <c r="G1198" s="39">
        <f t="shared" si="40"/>
        <v>125.9164</v>
      </c>
      <c r="H1198" s="39">
        <f t="shared" si="41"/>
        <v>188.87459999999999</v>
      </c>
      <c r="I1198" s="40">
        <v>8.66</v>
      </c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Y1198" s="21"/>
      <c r="Z1198" s="22"/>
    </row>
    <row r="1199" spans="1:26" customFormat="1" ht="15" hidden="1" x14ac:dyDescent="0.25">
      <c r="A1199" s="35" t="s">
        <v>195</v>
      </c>
      <c r="B1199" s="36" t="s">
        <v>196</v>
      </c>
      <c r="C1199" s="35" t="s">
        <v>144</v>
      </c>
      <c r="D1199" s="44">
        <v>9.2633999999999994E-2</v>
      </c>
      <c r="E1199" s="38">
        <v>234.76</v>
      </c>
      <c r="F1199" s="38">
        <v>21.74</v>
      </c>
      <c r="G1199" s="39">
        <f t="shared" si="40"/>
        <v>2033.0216</v>
      </c>
      <c r="H1199" s="39">
        <f t="shared" si="41"/>
        <v>188.26839999999999</v>
      </c>
      <c r="I1199" s="40">
        <v>8.66</v>
      </c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Y1199" s="21"/>
      <c r="Z1199" s="22"/>
    </row>
    <row r="1200" spans="1:26" customFormat="1" ht="36" hidden="1" x14ac:dyDescent="0.25">
      <c r="A1200" s="35" t="s">
        <v>730</v>
      </c>
      <c r="B1200" s="36" t="s">
        <v>734</v>
      </c>
      <c r="C1200" s="35" t="s">
        <v>12</v>
      </c>
      <c r="D1200" s="48">
        <v>1</v>
      </c>
      <c r="E1200" s="38">
        <v>21.59</v>
      </c>
      <c r="F1200" s="38">
        <v>21.59</v>
      </c>
      <c r="G1200" s="39">
        <f t="shared" si="40"/>
        <v>186.96940000000001</v>
      </c>
      <c r="H1200" s="39">
        <f t="shared" si="41"/>
        <v>186.96940000000001</v>
      </c>
      <c r="I1200" s="40">
        <v>8.66</v>
      </c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  <c r="X1200" s="20"/>
      <c r="Y1200" s="21"/>
      <c r="Z1200" s="22"/>
    </row>
    <row r="1201" spans="1:26" customFormat="1" ht="36" hidden="1" x14ac:dyDescent="0.25">
      <c r="A1201" s="35" t="s">
        <v>1085</v>
      </c>
      <c r="B1201" s="36" t="s">
        <v>1092</v>
      </c>
      <c r="C1201" s="35" t="s">
        <v>179</v>
      </c>
      <c r="D1201" s="48">
        <v>1</v>
      </c>
      <c r="E1201" s="38">
        <v>21.5</v>
      </c>
      <c r="F1201" s="38">
        <v>21.5</v>
      </c>
      <c r="G1201" s="39">
        <f t="shared" si="40"/>
        <v>186.19</v>
      </c>
      <c r="H1201" s="39">
        <f t="shared" si="41"/>
        <v>186.19</v>
      </c>
      <c r="I1201" s="40">
        <v>8.66</v>
      </c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1"/>
      <c r="Z1201" s="22"/>
    </row>
    <row r="1202" spans="1:26" customFormat="1" ht="36" hidden="1" x14ac:dyDescent="0.25">
      <c r="A1202" s="35" t="s">
        <v>1589</v>
      </c>
      <c r="B1202" s="36" t="s">
        <v>1593</v>
      </c>
      <c r="C1202" s="35" t="s">
        <v>12</v>
      </c>
      <c r="D1202" s="48">
        <v>7</v>
      </c>
      <c r="E1202" s="38">
        <v>3.04</v>
      </c>
      <c r="F1202" s="38">
        <v>21</v>
      </c>
      <c r="G1202" s="39">
        <f t="shared" si="40"/>
        <v>26.3264</v>
      </c>
      <c r="H1202" s="39">
        <f t="shared" si="41"/>
        <v>181.86</v>
      </c>
      <c r="I1202" s="40">
        <v>8.66</v>
      </c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1"/>
      <c r="Z1202" s="22"/>
    </row>
    <row r="1203" spans="1:26" customFormat="1" ht="36" hidden="1" x14ac:dyDescent="0.25">
      <c r="A1203" s="35" t="s">
        <v>755</v>
      </c>
      <c r="B1203" s="36" t="s">
        <v>783</v>
      </c>
      <c r="C1203" s="35" t="s">
        <v>12</v>
      </c>
      <c r="D1203" s="48">
        <v>1</v>
      </c>
      <c r="E1203" s="38">
        <v>20.21</v>
      </c>
      <c r="F1203" s="38">
        <v>20.21</v>
      </c>
      <c r="G1203" s="39">
        <f t="shared" si="40"/>
        <v>175.01860000000002</v>
      </c>
      <c r="H1203" s="39">
        <f t="shared" si="41"/>
        <v>175.01860000000002</v>
      </c>
      <c r="I1203" s="40">
        <v>8.66</v>
      </c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0"/>
      <c r="Y1203" s="21"/>
      <c r="Z1203" s="22"/>
    </row>
    <row r="1204" spans="1:26" customFormat="1" ht="36" hidden="1" x14ac:dyDescent="0.25">
      <c r="A1204" s="35" t="s">
        <v>755</v>
      </c>
      <c r="B1204" s="36" t="s">
        <v>816</v>
      </c>
      <c r="C1204" s="35" t="s">
        <v>12</v>
      </c>
      <c r="D1204" s="48">
        <v>1</v>
      </c>
      <c r="E1204" s="38">
        <v>19.760000000000002</v>
      </c>
      <c r="F1204" s="38">
        <v>19.760000000000002</v>
      </c>
      <c r="G1204" s="39">
        <f t="shared" si="40"/>
        <v>171.12160000000003</v>
      </c>
      <c r="H1204" s="39">
        <f t="shared" si="41"/>
        <v>171.12160000000003</v>
      </c>
      <c r="I1204" s="40">
        <v>8.66</v>
      </c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1"/>
      <c r="Z1204" s="22"/>
    </row>
    <row r="1205" spans="1:26" customFormat="1" ht="36" hidden="1" x14ac:dyDescent="0.25">
      <c r="A1205" s="35" t="s">
        <v>755</v>
      </c>
      <c r="B1205" s="36" t="s">
        <v>921</v>
      </c>
      <c r="C1205" s="35" t="s">
        <v>12</v>
      </c>
      <c r="D1205" s="48">
        <v>1</v>
      </c>
      <c r="E1205" s="38">
        <v>19.670000000000002</v>
      </c>
      <c r="F1205" s="38">
        <v>19.670000000000002</v>
      </c>
      <c r="G1205" s="39">
        <f t="shared" si="40"/>
        <v>170.34220000000002</v>
      </c>
      <c r="H1205" s="39">
        <f t="shared" si="41"/>
        <v>170.34220000000002</v>
      </c>
      <c r="I1205" s="40">
        <v>8.66</v>
      </c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1"/>
      <c r="Z1205" s="22"/>
    </row>
    <row r="1206" spans="1:26" customFormat="1" ht="36" hidden="1" x14ac:dyDescent="0.25">
      <c r="A1206" s="35" t="s">
        <v>755</v>
      </c>
      <c r="B1206" s="36" t="s">
        <v>797</v>
      </c>
      <c r="C1206" s="35" t="s">
        <v>12</v>
      </c>
      <c r="D1206" s="48">
        <v>1</v>
      </c>
      <c r="E1206" s="38">
        <v>19.27</v>
      </c>
      <c r="F1206" s="38">
        <v>19.27</v>
      </c>
      <c r="G1206" s="39">
        <f t="shared" si="40"/>
        <v>166.87819999999999</v>
      </c>
      <c r="H1206" s="39">
        <f t="shared" si="41"/>
        <v>166.87819999999999</v>
      </c>
      <c r="I1206" s="40">
        <v>8.66</v>
      </c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21"/>
      <c r="Z1206" s="22"/>
    </row>
    <row r="1207" spans="1:26" customFormat="1" ht="36" hidden="1" x14ac:dyDescent="0.25">
      <c r="A1207" s="35" t="s">
        <v>1164</v>
      </c>
      <c r="B1207" s="36" t="s">
        <v>1172</v>
      </c>
      <c r="C1207" s="35" t="s">
        <v>12</v>
      </c>
      <c r="D1207" s="48">
        <v>1</v>
      </c>
      <c r="E1207" s="38">
        <v>18.93</v>
      </c>
      <c r="F1207" s="38">
        <v>19</v>
      </c>
      <c r="G1207" s="39">
        <f t="shared" si="40"/>
        <v>163.93379999999999</v>
      </c>
      <c r="H1207" s="39">
        <f t="shared" si="41"/>
        <v>164.54</v>
      </c>
      <c r="I1207" s="40">
        <v>8.66</v>
      </c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1"/>
      <c r="Z1207" s="22"/>
    </row>
    <row r="1208" spans="1:26" customFormat="1" ht="36" hidden="1" x14ac:dyDescent="0.25">
      <c r="A1208" s="35" t="s">
        <v>1339</v>
      </c>
      <c r="B1208" s="36" t="s">
        <v>1341</v>
      </c>
      <c r="C1208" s="35" t="s">
        <v>12</v>
      </c>
      <c r="D1208" s="48">
        <v>1</v>
      </c>
      <c r="E1208" s="38">
        <v>18.55</v>
      </c>
      <c r="F1208" s="38">
        <v>18.55</v>
      </c>
      <c r="G1208" s="39">
        <f t="shared" si="40"/>
        <v>160.643</v>
      </c>
      <c r="H1208" s="39">
        <f t="shared" si="41"/>
        <v>160.643</v>
      </c>
      <c r="I1208" s="40">
        <v>8.66</v>
      </c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21"/>
      <c r="Z1208" s="22"/>
    </row>
    <row r="1209" spans="1:26" customFormat="1" ht="36" hidden="1" x14ac:dyDescent="0.25">
      <c r="A1209" s="35" t="s">
        <v>1113</v>
      </c>
      <c r="B1209" s="36" t="s">
        <v>1118</v>
      </c>
      <c r="C1209" s="35" t="s">
        <v>12</v>
      </c>
      <c r="D1209" s="48">
        <v>1</v>
      </c>
      <c r="E1209" s="38">
        <v>18.43</v>
      </c>
      <c r="F1209" s="38">
        <v>18.43</v>
      </c>
      <c r="G1209" s="39">
        <f t="shared" si="40"/>
        <v>159.60380000000001</v>
      </c>
      <c r="H1209" s="39">
        <f t="shared" si="41"/>
        <v>159.60380000000001</v>
      </c>
      <c r="I1209" s="40">
        <v>8.66</v>
      </c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  <c r="X1209" s="20"/>
      <c r="Y1209" s="21"/>
      <c r="Z1209" s="22"/>
    </row>
    <row r="1210" spans="1:26" customFormat="1" ht="36" hidden="1" x14ac:dyDescent="0.25">
      <c r="A1210" s="35" t="s">
        <v>1113</v>
      </c>
      <c r="B1210" s="36" t="s">
        <v>1119</v>
      </c>
      <c r="C1210" s="35" t="s">
        <v>12</v>
      </c>
      <c r="D1210" s="48">
        <v>1</v>
      </c>
      <c r="E1210" s="38">
        <v>18.43</v>
      </c>
      <c r="F1210" s="38">
        <v>18</v>
      </c>
      <c r="G1210" s="39">
        <f t="shared" si="40"/>
        <v>159.60380000000001</v>
      </c>
      <c r="H1210" s="39">
        <f t="shared" si="41"/>
        <v>155.88</v>
      </c>
      <c r="I1210" s="40">
        <v>8.66</v>
      </c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0"/>
      <c r="Y1210" s="21"/>
      <c r="Z1210" s="22"/>
    </row>
    <row r="1211" spans="1:26" customFormat="1" ht="36" hidden="1" x14ac:dyDescent="0.25">
      <c r="A1211" s="35" t="s">
        <v>755</v>
      </c>
      <c r="B1211" s="36" t="s">
        <v>782</v>
      </c>
      <c r="C1211" s="35" t="s">
        <v>12</v>
      </c>
      <c r="D1211" s="48">
        <v>1</v>
      </c>
      <c r="E1211" s="38">
        <v>17.61</v>
      </c>
      <c r="F1211" s="38">
        <v>17.61</v>
      </c>
      <c r="G1211" s="39">
        <f t="shared" si="40"/>
        <v>152.5026</v>
      </c>
      <c r="H1211" s="39">
        <f t="shared" si="41"/>
        <v>152.5026</v>
      </c>
      <c r="I1211" s="40">
        <v>8.66</v>
      </c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0"/>
      <c r="Y1211" s="21"/>
      <c r="Z1211" s="22"/>
    </row>
    <row r="1212" spans="1:26" customFormat="1" ht="36" hidden="1" x14ac:dyDescent="0.25">
      <c r="A1212" s="35" t="s">
        <v>755</v>
      </c>
      <c r="B1212" s="36" t="s">
        <v>787</v>
      </c>
      <c r="C1212" s="35" t="s">
        <v>12</v>
      </c>
      <c r="D1212" s="48">
        <v>1</v>
      </c>
      <c r="E1212" s="38">
        <v>17.39</v>
      </c>
      <c r="F1212" s="38">
        <v>17.39</v>
      </c>
      <c r="G1212" s="39">
        <f t="shared" si="40"/>
        <v>150.59739999999999</v>
      </c>
      <c r="H1212" s="39">
        <f t="shared" si="41"/>
        <v>150.59739999999999</v>
      </c>
      <c r="I1212" s="40">
        <v>8.66</v>
      </c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1"/>
      <c r="Z1212" s="22"/>
    </row>
    <row r="1213" spans="1:26" customFormat="1" ht="36" hidden="1" x14ac:dyDescent="0.25">
      <c r="A1213" s="35" t="s">
        <v>471</v>
      </c>
      <c r="B1213" s="36" t="s">
        <v>468</v>
      </c>
      <c r="C1213" s="35" t="s">
        <v>13</v>
      </c>
      <c r="D1213" s="47">
        <v>0.7</v>
      </c>
      <c r="E1213" s="38">
        <v>24.42</v>
      </c>
      <c r="F1213" s="38">
        <v>17.09</v>
      </c>
      <c r="G1213" s="39">
        <f t="shared" si="40"/>
        <v>211.47720000000001</v>
      </c>
      <c r="H1213" s="39">
        <f t="shared" si="41"/>
        <v>147.99940000000001</v>
      </c>
      <c r="I1213" s="40">
        <v>8.66</v>
      </c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20"/>
      <c r="Y1213" s="21"/>
      <c r="Z1213" s="22"/>
    </row>
    <row r="1214" spans="1:26" customFormat="1" ht="36" hidden="1" x14ac:dyDescent="0.25">
      <c r="A1214" s="35" t="s">
        <v>495</v>
      </c>
      <c r="B1214" s="36" t="s">
        <v>498</v>
      </c>
      <c r="C1214" s="35" t="s">
        <v>179</v>
      </c>
      <c r="D1214" s="48">
        <v>20</v>
      </c>
      <c r="E1214" s="38">
        <v>0.87</v>
      </c>
      <c r="F1214" s="38">
        <v>17</v>
      </c>
      <c r="G1214" s="39">
        <f t="shared" si="40"/>
        <v>7.5342000000000002</v>
      </c>
      <c r="H1214" s="39">
        <f t="shared" si="41"/>
        <v>147.22</v>
      </c>
      <c r="I1214" s="40">
        <v>8.66</v>
      </c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21"/>
      <c r="Z1214" s="22"/>
    </row>
    <row r="1215" spans="1:26" customFormat="1" ht="36" hidden="1" x14ac:dyDescent="0.25">
      <c r="A1215" s="35" t="s">
        <v>1560</v>
      </c>
      <c r="B1215" s="36" t="s">
        <v>1563</v>
      </c>
      <c r="C1215" s="35" t="s">
        <v>12</v>
      </c>
      <c r="D1215" s="48">
        <v>2</v>
      </c>
      <c r="E1215" s="38">
        <v>8.31</v>
      </c>
      <c r="F1215" s="38">
        <v>17</v>
      </c>
      <c r="G1215" s="39">
        <f t="shared" si="40"/>
        <v>71.964600000000004</v>
      </c>
      <c r="H1215" s="39">
        <f t="shared" si="41"/>
        <v>147.22</v>
      </c>
      <c r="I1215" s="40">
        <v>8.66</v>
      </c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1"/>
      <c r="Z1215" s="22"/>
    </row>
    <row r="1216" spans="1:26" customFormat="1" ht="15" hidden="1" x14ac:dyDescent="0.25">
      <c r="A1216" s="35" t="s">
        <v>187</v>
      </c>
      <c r="B1216" s="36" t="s">
        <v>188</v>
      </c>
      <c r="C1216" s="35" t="s">
        <v>169</v>
      </c>
      <c r="D1216" s="45">
        <v>0.2145</v>
      </c>
      <c r="E1216" s="38">
        <v>78.849999999999994</v>
      </c>
      <c r="F1216" s="38">
        <v>16.920000000000002</v>
      </c>
      <c r="G1216" s="39">
        <f t="shared" si="40"/>
        <v>682.84100000000001</v>
      </c>
      <c r="H1216" s="39">
        <f t="shared" si="41"/>
        <v>146.52720000000002</v>
      </c>
      <c r="I1216" s="40">
        <v>8.66</v>
      </c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1"/>
      <c r="Z1216" s="22"/>
    </row>
    <row r="1217" spans="1:26" customFormat="1" ht="36" hidden="1" x14ac:dyDescent="0.25">
      <c r="A1217" s="35" t="s">
        <v>1062</v>
      </c>
      <c r="B1217" s="36" t="s">
        <v>1071</v>
      </c>
      <c r="C1217" s="35" t="s">
        <v>12</v>
      </c>
      <c r="D1217" s="48">
        <v>1</v>
      </c>
      <c r="E1217" s="38">
        <v>16.920000000000002</v>
      </c>
      <c r="F1217" s="38">
        <v>16.920000000000002</v>
      </c>
      <c r="G1217" s="39">
        <f t="shared" si="40"/>
        <v>146.52720000000002</v>
      </c>
      <c r="H1217" s="39">
        <f t="shared" si="41"/>
        <v>146.52720000000002</v>
      </c>
      <c r="I1217" s="40">
        <v>8.66</v>
      </c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Y1217" s="21"/>
      <c r="Z1217" s="22"/>
    </row>
    <row r="1218" spans="1:26" customFormat="1" ht="15" hidden="1" x14ac:dyDescent="0.25">
      <c r="A1218" s="35" t="s">
        <v>27</v>
      </c>
      <c r="B1218" s="36" t="s">
        <v>28</v>
      </c>
      <c r="C1218" s="35" t="s">
        <v>22</v>
      </c>
      <c r="D1218" s="46">
        <v>8.8000000000000003E-4</v>
      </c>
      <c r="E1218" s="43">
        <v>18954.27</v>
      </c>
      <c r="F1218" s="38">
        <v>16.670000000000002</v>
      </c>
      <c r="G1218" s="39">
        <f t="shared" si="40"/>
        <v>164143.97820000001</v>
      </c>
      <c r="H1218" s="39">
        <f t="shared" si="41"/>
        <v>144.36220000000003</v>
      </c>
      <c r="I1218" s="40">
        <v>8.66</v>
      </c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1"/>
      <c r="Z1218" s="22"/>
    </row>
    <row r="1219" spans="1:26" customFormat="1" ht="36" hidden="1" x14ac:dyDescent="0.25">
      <c r="A1219" s="35" t="s">
        <v>755</v>
      </c>
      <c r="B1219" s="36" t="s">
        <v>780</v>
      </c>
      <c r="C1219" s="35" t="s">
        <v>12</v>
      </c>
      <c r="D1219" s="48">
        <v>1</v>
      </c>
      <c r="E1219" s="38">
        <v>16.57</v>
      </c>
      <c r="F1219" s="38">
        <v>16.57</v>
      </c>
      <c r="G1219" s="39">
        <f t="shared" si="40"/>
        <v>143.49620000000002</v>
      </c>
      <c r="H1219" s="39">
        <f t="shared" si="41"/>
        <v>143.49620000000002</v>
      </c>
      <c r="I1219" s="40">
        <v>8.66</v>
      </c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1"/>
      <c r="Z1219" s="22"/>
    </row>
    <row r="1220" spans="1:26" customFormat="1" ht="36" hidden="1" x14ac:dyDescent="0.25">
      <c r="A1220" s="35" t="s">
        <v>755</v>
      </c>
      <c r="B1220" s="36" t="s">
        <v>781</v>
      </c>
      <c r="C1220" s="35" t="s">
        <v>12</v>
      </c>
      <c r="D1220" s="48">
        <v>1</v>
      </c>
      <c r="E1220" s="38">
        <v>16.57</v>
      </c>
      <c r="F1220" s="38">
        <v>16.57</v>
      </c>
      <c r="G1220" s="39">
        <f t="shared" si="40"/>
        <v>143.49620000000002</v>
      </c>
      <c r="H1220" s="39">
        <f t="shared" si="41"/>
        <v>143.49620000000002</v>
      </c>
      <c r="I1220" s="40">
        <v>8.66</v>
      </c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Y1220" s="21"/>
      <c r="Z1220" s="22"/>
    </row>
    <row r="1221" spans="1:26" customFormat="1" ht="36" hidden="1" x14ac:dyDescent="0.25">
      <c r="A1221" s="35" t="s">
        <v>755</v>
      </c>
      <c r="B1221" s="36" t="s">
        <v>796</v>
      </c>
      <c r="C1221" s="35" t="s">
        <v>12</v>
      </c>
      <c r="D1221" s="48">
        <v>1</v>
      </c>
      <c r="E1221" s="38">
        <v>16.22</v>
      </c>
      <c r="F1221" s="38">
        <v>16.22</v>
      </c>
      <c r="G1221" s="39">
        <f t="shared" si="40"/>
        <v>140.46519999999998</v>
      </c>
      <c r="H1221" s="39">
        <f t="shared" si="41"/>
        <v>140.46519999999998</v>
      </c>
      <c r="I1221" s="40">
        <v>8.66</v>
      </c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0"/>
      <c r="Y1221" s="21"/>
      <c r="Z1221" s="22"/>
    </row>
    <row r="1222" spans="1:26" customFormat="1" ht="36" hidden="1" x14ac:dyDescent="0.25">
      <c r="A1222" s="35" t="s">
        <v>755</v>
      </c>
      <c r="B1222" s="36" t="s">
        <v>798</v>
      </c>
      <c r="C1222" s="35" t="s">
        <v>12</v>
      </c>
      <c r="D1222" s="48">
        <v>1</v>
      </c>
      <c r="E1222" s="38">
        <v>16.059999999999999</v>
      </c>
      <c r="F1222" s="38">
        <v>16.059999999999999</v>
      </c>
      <c r="G1222" s="39">
        <f t="shared" si="40"/>
        <v>139.0796</v>
      </c>
      <c r="H1222" s="39">
        <f t="shared" si="41"/>
        <v>139.0796</v>
      </c>
      <c r="I1222" s="40">
        <v>8.66</v>
      </c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1"/>
      <c r="Z1222" s="22"/>
    </row>
    <row r="1223" spans="1:26" customFormat="1" ht="15" hidden="1" x14ac:dyDescent="0.25">
      <c r="A1223" s="35" t="s">
        <v>199</v>
      </c>
      <c r="B1223" s="36" t="s">
        <v>200</v>
      </c>
      <c r="C1223" s="35" t="s">
        <v>22</v>
      </c>
      <c r="D1223" s="46">
        <v>5.4000000000000001E-4</v>
      </c>
      <c r="E1223" s="43">
        <v>29201.53</v>
      </c>
      <c r="F1223" s="38">
        <v>15.8</v>
      </c>
      <c r="G1223" s="39">
        <f t="shared" si="40"/>
        <v>252885.24979999999</v>
      </c>
      <c r="H1223" s="39">
        <f t="shared" si="41"/>
        <v>136.828</v>
      </c>
      <c r="I1223" s="40">
        <v>8.66</v>
      </c>
      <c r="N1223" s="20"/>
      <c r="O1223" s="20"/>
      <c r="P1223" s="20"/>
      <c r="Q1223" s="20"/>
      <c r="R1223" s="20"/>
      <c r="S1223" s="20"/>
      <c r="T1223" s="20"/>
      <c r="U1223" s="20"/>
      <c r="V1223" s="20"/>
      <c r="W1223" s="20"/>
      <c r="X1223" s="20"/>
      <c r="Y1223" s="21"/>
      <c r="Z1223" s="22"/>
    </row>
    <row r="1224" spans="1:26" customFormat="1" ht="36" hidden="1" x14ac:dyDescent="0.25">
      <c r="A1224" s="35" t="s">
        <v>755</v>
      </c>
      <c r="B1224" s="36" t="s">
        <v>785</v>
      </c>
      <c r="C1224" s="35" t="s">
        <v>12</v>
      </c>
      <c r="D1224" s="48">
        <v>1</v>
      </c>
      <c r="E1224" s="38">
        <v>15.32</v>
      </c>
      <c r="F1224" s="38">
        <v>15.32</v>
      </c>
      <c r="G1224" s="39">
        <f t="shared" si="40"/>
        <v>132.6712</v>
      </c>
      <c r="H1224" s="39">
        <f t="shared" si="41"/>
        <v>132.6712</v>
      </c>
      <c r="I1224" s="40">
        <v>8.66</v>
      </c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21"/>
      <c r="Z1224" s="22"/>
    </row>
    <row r="1225" spans="1:26" customFormat="1" ht="36" hidden="1" x14ac:dyDescent="0.25">
      <c r="A1225" s="35" t="s">
        <v>369</v>
      </c>
      <c r="B1225" s="36" t="s">
        <v>371</v>
      </c>
      <c r="C1225" s="35" t="s">
        <v>12</v>
      </c>
      <c r="D1225" s="48">
        <v>8</v>
      </c>
      <c r="E1225" s="38">
        <v>1.86</v>
      </c>
      <c r="F1225" s="38">
        <v>15</v>
      </c>
      <c r="G1225" s="39">
        <f t="shared" ref="G1225:G1284" si="42">E1225*I1225</f>
        <v>16.107600000000001</v>
      </c>
      <c r="H1225" s="39">
        <f t="shared" ref="H1225:H1284" si="43">F1225*I1225</f>
        <v>129.9</v>
      </c>
      <c r="I1225" s="40">
        <v>8.66</v>
      </c>
      <c r="N1225" s="20"/>
      <c r="O1225" s="20"/>
      <c r="P1225" s="20"/>
      <c r="Q1225" s="20"/>
      <c r="R1225" s="20"/>
      <c r="S1225" s="20"/>
      <c r="T1225" s="20"/>
      <c r="U1225" s="20"/>
      <c r="V1225" s="20"/>
      <c r="W1225" s="20"/>
      <c r="X1225" s="20"/>
      <c r="Y1225" s="21"/>
      <c r="Z1225" s="22"/>
    </row>
    <row r="1226" spans="1:26" customFormat="1" ht="36" hidden="1" x14ac:dyDescent="0.25">
      <c r="A1226" s="35" t="s">
        <v>1146</v>
      </c>
      <c r="B1226" s="36" t="s">
        <v>1046</v>
      </c>
      <c r="C1226" s="35" t="s">
        <v>12</v>
      </c>
      <c r="D1226" s="48">
        <v>1</v>
      </c>
      <c r="E1226" s="38">
        <v>14.56</v>
      </c>
      <c r="F1226" s="38">
        <v>15</v>
      </c>
      <c r="G1226" s="39">
        <f t="shared" si="42"/>
        <v>126.0896</v>
      </c>
      <c r="H1226" s="39">
        <f t="shared" si="43"/>
        <v>129.9</v>
      </c>
      <c r="I1226" s="40">
        <v>8.66</v>
      </c>
      <c r="N1226" s="20"/>
      <c r="O1226" s="20"/>
      <c r="P1226" s="20"/>
      <c r="Q1226" s="20"/>
      <c r="R1226" s="20"/>
      <c r="S1226" s="20"/>
      <c r="T1226" s="20"/>
      <c r="U1226" s="20"/>
      <c r="V1226" s="20"/>
      <c r="W1226" s="20"/>
      <c r="X1226" s="20"/>
      <c r="Y1226" s="21"/>
      <c r="Z1226" s="22"/>
    </row>
    <row r="1227" spans="1:26" customFormat="1" ht="36" hidden="1" x14ac:dyDescent="0.25">
      <c r="A1227" s="35" t="s">
        <v>1624</v>
      </c>
      <c r="B1227" s="36" t="s">
        <v>1626</v>
      </c>
      <c r="C1227" s="35" t="s">
        <v>12</v>
      </c>
      <c r="D1227" s="48">
        <v>10</v>
      </c>
      <c r="E1227" s="38">
        <v>1.5</v>
      </c>
      <c r="F1227" s="38">
        <v>15</v>
      </c>
      <c r="G1227" s="39">
        <f t="shared" si="42"/>
        <v>12.99</v>
      </c>
      <c r="H1227" s="39">
        <f t="shared" si="43"/>
        <v>129.9</v>
      </c>
      <c r="I1227" s="40">
        <v>8.66</v>
      </c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0"/>
      <c r="Y1227" s="21"/>
      <c r="Z1227" s="22"/>
    </row>
    <row r="1228" spans="1:26" customFormat="1" ht="36" hidden="1" x14ac:dyDescent="0.25">
      <c r="A1228" s="35" t="s">
        <v>1624</v>
      </c>
      <c r="B1228" s="36" t="s">
        <v>1627</v>
      </c>
      <c r="C1228" s="35" t="s">
        <v>12</v>
      </c>
      <c r="D1228" s="48">
        <v>10</v>
      </c>
      <c r="E1228" s="38">
        <v>1.5</v>
      </c>
      <c r="F1228" s="38">
        <v>15</v>
      </c>
      <c r="G1228" s="39">
        <f t="shared" si="42"/>
        <v>12.99</v>
      </c>
      <c r="H1228" s="39">
        <f t="shared" si="43"/>
        <v>129.9</v>
      </c>
      <c r="I1228" s="40">
        <v>8.66</v>
      </c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1"/>
      <c r="Z1228" s="22"/>
    </row>
    <row r="1229" spans="1:26" customFormat="1" ht="15" hidden="1" x14ac:dyDescent="0.25">
      <c r="A1229" s="35" t="s">
        <v>170</v>
      </c>
      <c r="B1229" s="36" t="s">
        <v>171</v>
      </c>
      <c r="C1229" s="35" t="s">
        <v>169</v>
      </c>
      <c r="D1229" s="37">
        <v>7.3440000000000003</v>
      </c>
      <c r="E1229" s="38">
        <v>2</v>
      </c>
      <c r="F1229" s="38">
        <v>14.69</v>
      </c>
      <c r="G1229" s="39">
        <f t="shared" si="42"/>
        <v>17.32</v>
      </c>
      <c r="H1229" s="39">
        <f t="shared" si="43"/>
        <v>127.2154</v>
      </c>
      <c r="I1229" s="40">
        <v>8.66</v>
      </c>
      <c r="N1229" s="20"/>
      <c r="O1229" s="20"/>
      <c r="P1229" s="20"/>
      <c r="Q1229" s="20"/>
      <c r="R1229" s="20"/>
      <c r="S1229" s="20"/>
      <c r="T1229" s="20"/>
      <c r="U1229" s="20"/>
      <c r="V1229" s="20"/>
      <c r="W1229" s="20"/>
      <c r="X1229" s="20"/>
      <c r="Y1229" s="21"/>
      <c r="Z1229" s="22"/>
    </row>
    <row r="1230" spans="1:26" customFormat="1" ht="36" hidden="1" x14ac:dyDescent="0.25">
      <c r="A1230" s="35" t="s">
        <v>547</v>
      </c>
      <c r="B1230" s="36" t="s">
        <v>548</v>
      </c>
      <c r="C1230" s="35" t="s">
        <v>179</v>
      </c>
      <c r="D1230" s="47">
        <v>7.6</v>
      </c>
      <c r="E1230" s="38">
        <v>1.93</v>
      </c>
      <c r="F1230" s="38">
        <v>14.67</v>
      </c>
      <c r="G1230" s="39">
        <f t="shared" si="42"/>
        <v>16.713799999999999</v>
      </c>
      <c r="H1230" s="39">
        <f t="shared" si="43"/>
        <v>127.04220000000001</v>
      </c>
      <c r="I1230" s="40">
        <v>8.66</v>
      </c>
      <c r="N1230" s="20"/>
      <c r="O1230" s="20"/>
      <c r="P1230" s="20"/>
      <c r="Q1230" s="20"/>
      <c r="R1230" s="20"/>
      <c r="S1230" s="20"/>
      <c r="T1230" s="20"/>
      <c r="U1230" s="20"/>
      <c r="V1230" s="20"/>
      <c r="W1230" s="20"/>
      <c r="X1230" s="20"/>
      <c r="Y1230" s="21"/>
      <c r="Z1230" s="22"/>
    </row>
    <row r="1231" spans="1:26" customFormat="1" ht="15" hidden="1" x14ac:dyDescent="0.25">
      <c r="A1231" s="35" t="s">
        <v>93</v>
      </c>
      <c r="B1231" s="36" t="s">
        <v>94</v>
      </c>
      <c r="C1231" s="35" t="s">
        <v>22</v>
      </c>
      <c r="D1231" s="45">
        <v>2.8E-3</v>
      </c>
      <c r="E1231" s="43">
        <v>5220.08</v>
      </c>
      <c r="F1231" s="38">
        <v>14.6</v>
      </c>
      <c r="G1231" s="39">
        <f t="shared" si="42"/>
        <v>45205.892800000001</v>
      </c>
      <c r="H1231" s="39">
        <f t="shared" si="43"/>
        <v>126.43599999999999</v>
      </c>
      <c r="I1231" s="40">
        <v>8.66</v>
      </c>
      <c r="N1231" s="20"/>
      <c r="O1231" s="20"/>
      <c r="P1231" s="20"/>
      <c r="Q1231" s="20"/>
      <c r="R1231" s="20"/>
      <c r="S1231" s="20"/>
      <c r="T1231" s="20"/>
      <c r="U1231" s="20"/>
      <c r="V1231" s="20"/>
      <c r="W1231" s="20"/>
      <c r="X1231" s="20"/>
      <c r="Y1231" s="21"/>
      <c r="Z1231" s="22"/>
    </row>
    <row r="1232" spans="1:26" customFormat="1" ht="36" hidden="1" x14ac:dyDescent="0.25">
      <c r="A1232" s="35" t="s">
        <v>755</v>
      </c>
      <c r="B1232" s="36" t="s">
        <v>777</v>
      </c>
      <c r="C1232" s="35" t="s">
        <v>12</v>
      </c>
      <c r="D1232" s="48">
        <v>1</v>
      </c>
      <c r="E1232" s="38">
        <v>14.32</v>
      </c>
      <c r="F1232" s="38">
        <v>14.32</v>
      </c>
      <c r="G1232" s="39">
        <f t="shared" si="42"/>
        <v>124.0112</v>
      </c>
      <c r="H1232" s="39">
        <f t="shared" si="43"/>
        <v>124.0112</v>
      </c>
      <c r="I1232" s="40">
        <v>8.66</v>
      </c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Y1232" s="21"/>
      <c r="Z1232" s="22"/>
    </row>
    <row r="1233" spans="1:26" customFormat="1" ht="36" hidden="1" x14ac:dyDescent="0.25">
      <c r="A1233" s="35" t="s">
        <v>1062</v>
      </c>
      <c r="B1233" s="36" t="s">
        <v>415</v>
      </c>
      <c r="C1233" s="35" t="s">
        <v>12</v>
      </c>
      <c r="D1233" s="48">
        <v>1</v>
      </c>
      <c r="E1233" s="38">
        <v>14.18</v>
      </c>
      <c r="F1233" s="38">
        <v>14.18</v>
      </c>
      <c r="G1233" s="39">
        <f t="shared" si="42"/>
        <v>122.7988</v>
      </c>
      <c r="H1233" s="39">
        <f t="shared" si="43"/>
        <v>122.7988</v>
      </c>
      <c r="I1233" s="40">
        <v>8.66</v>
      </c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X1233" s="20"/>
      <c r="Y1233" s="21"/>
      <c r="Z1233" s="22"/>
    </row>
    <row r="1234" spans="1:26" customFormat="1" ht="36" hidden="1" x14ac:dyDescent="0.25">
      <c r="A1234" s="35" t="s">
        <v>1113</v>
      </c>
      <c r="B1234" s="36" t="s">
        <v>1122</v>
      </c>
      <c r="C1234" s="35" t="s">
        <v>12</v>
      </c>
      <c r="D1234" s="48">
        <v>1</v>
      </c>
      <c r="E1234" s="38">
        <v>14.18</v>
      </c>
      <c r="F1234" s="38">
        <v>14.18</v>
      </c>
      <c r="G1234" s="39">
        <f t="shared" si="42"/>
        <v>122.7988</v>
      </c>
      <c r="H1234" s="39">
        <f t="shared" si="43"/>
        <v>122.7988</v>
      </c>
      <c r="I1234" s="40">
        <v>8.66</v>
      </c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21"/>
      <c r="Z1234" s="22"/>
    </row>
    <row r="1235" spans="1:26" customFormat="1" ht="36" hidden="1" x14ac:dyDescent="0.25">
      <c r="A1235" s="35" t="s">
        <v>1085</v>
      </c>
      <c r="B1235" s="36" t="s">
        <v>1092</v>
      </c>
      <c r="C1235" s="35" t="s">
        <v>179</v>
      </c>
      <c r="D1235" s="47">
        <v>0.5</v>
      </c>
      <c r="E1235" s="38">
        <v>27.95</v>
      </c>
      <c r="F1235" s="38">
        <v>14</v>
      </c>
      <c r="G1235" s="39">
        <f t="shared" si="42"/>
        <v>242.047</v>
      </c>
      <c r="H1235" s="39">
        <f t="shared" si="43"/>
        <v>121.24000000000001</v>
      </c>
      <c r="I1235" s="40">
        <v>8.66</v>
      </c>
      <c r="N1235" s="20"/>
      <c r="O1235" s="20"/>
      <c r="P1235" s="20"/>
      <c r="Q1235" s="20"/>
      <c r="R1235" s="20"/>
      <c r="S1235" s="20"/>
      <c r="T1235" s="20"/>
      <c r="U1235" s="20"/>
      <c r="V1235" s="20"/>
      <c r="W1235" s="20"/>
      <c r="X1235" s="20"/>
      <c r="Y1235" s="21"/>
      <c r="Z1235" s="22"/>
    </row>
    <row r="1236" spans="1:26" customFormat="1" ht="36" hidden="1" x14ac:dyDescent="0.25">
      <c r="A1236" s="35" t="s">
        <v>1113</v>
      </c>
      <c r="B1236" s="36" t="s">
        <v>1117</v>
      </c>
      <c r="C1236" s="35" t="s">
        <v>12</v>
      </c>
      <c r="D1236" s="48">
        <v>1</v>
      </c>
      <c r="E1236" s="38">
        <v>13.94</v>
      </c>
      <c r="F1236" s="38">
        <v>13.94</v>
      </c>
      <c r="G1236" s="39">
        <f t="shared" si="42"/>
        <v>120.7204</v>
      </c>
      <c r="H1236" s="39">
        <f t="shared" si="43"/>
        <v>120.7204</v>
      </c>
      <c r="I1236" s="40">
        <v>8.66</v>
      </c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1"/>
      <c r="Z1236" s="22"/>
    </row>
    <row r="1237" spans="1:26" customFormat="1" ht="36" hidden="1" x14ac:dyDescent="0.25">
      <c r="A1237" s="35" t="s">
        <v>377</v>
      </c>
      <c r="B1237" s="36" t="s">
        <v>383</v>
      </c>
      <c r="C1237" s="35" t="s">
        <v>144</v>
      </c>
      <c r="D1237" s="48">
        <v>1</v>
      </c>
      <c r="E1237" s="38">
        <v>12.61</v>
      </c>
      <c r="F1237" s="38">
        <v>13</v>
      </c>
      <c r="G1237" s="39">
        <f t="shared" si="42"/>
        <v>109.2026</v>
      </c>
      <c r="H1237" s="39">
        <f t="shared" si="43"/>
        <v>112.58</v>
      </c>
      <c r="I1237" s="40">
        <v>8.66</v>
      </c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X1237" s="20"/>
      <c r="Y1237" s="21"/>
      <c r="Z1237" s="22"/>
    </row>
    <row r="1238" spans="1:26" customFormat="1" ht="24" hidden="1" x14ac:dyDescent="0.25">
      <c r="A1238" s="35" t="s">
        <v>338</v>
      </c>
      <c r="B1238" s="36" t="s">
        <v>339</v>
      </c>
      <c r="C1238" s="35" t="s">
        <v>174</v>
      </c>
      <c r="D1238" s="48">
        <v>5</v>
      </c>
      <c r="E1238" s="38">
        <v>2.4900000000000002</v>
      </c>
      <c r="F1238" s="38">
        <v>12.45</v>
      </c>
      <c r="G1238" s="39">
        <f t="shared" si="42"/>
        <v>21.563400000000001</v>
      </c>
      <c r="H1238" s="39">
        <f t="shared" si="43"/>
        <v>107.81699999999999</v>
      </c>
      <c r="I1238" s="40">
        <v>8.66</v>
      </c>
      <c r="N1238" s="20"/>
      <c r="O1238" s="20"/>
      <c r="P1238" s="20"/>
      <c r="Q1238" s="20"/>
      <c r="R1238" s="20"/>
      <c r="S1238" s="20"/>
      <c r="T1238" s="20"/>
      <c r="U1238" s="20"/>
      <c r="V1238" s="20"/>
      <c r="W1238" s="20"/>
      <c r="X1238" s="20"/>
      <c r="Y1238" s="21"/>
      <c r="Z1238" s="22"/>
    </row>
    <row r="1239" spans="1:26" customFormat="1" ht="36" hidden="1" x14ac:dyDescent="0.25">
      <c r="A1239" s="35" t="s">
        <v>392</v>
      </c>
      <c r="B1239" s="36" t="s">
        <v>395</v>
      </c>
      <c r="C1239" s="35" t="s">
        <v>13</v>
      </c>
      <c r="D1239" s="47">
        <v>0.5</v>
      </c>
      <c r="E1239" s="38">
        <v>24.73</v>
      </c>
      <c r="F1239" s="38">
        <v>12.37</v>
      </c>
      <c r="G1239" s="39">
        <f t="shared" si="42"/>
        <v>214.1618</v>
      </c>
      <c r="H1239" s="39">
        <f t="shared" si="43"/>
        <v>107.1242</v>
      </c>
      <c r="I1239" s="40">
        <v>8.66</v>
      </c>
      <c r="N1239" s="20"/>
      <c r="O1239" s="20"/>
      <c r="P1239" s="20"/>
      <c r="Q1239" s="20"/>
      <c r="R1239" s="20"/>
      <c r="S1239" s="20"/>
      <c r="T1239" s="20"/>
      <c r="U1239" s="20"/>
      <c r="V1239" s="20"/>
      <c r="W1239" s="20"/>
      <c r="X1239" s="20"/>
      <c r="Y1239" s="21"/>
      <c r="Z1239" s="22"/>
    </row>
    <row r="1240" spans="1:26" customFormat="1" ht="36" hidden="1" x14ac:dyDescent="0.25">
      <c r="A1240" s="35" t="s">
        <v>392</v>
      </c>
      <c r="B1240" s="36" t="s">
        <v>391</v>
      </c>
      <c r="C1240" s="35" t="s">
        <v>13</v>
      </c>
      <c r="D1240" s="47">
        <v>0.5</v>
      </c>
      <c r="E1240" s="38">
        <v>24.73</v>
      </c>
      <c r="F1240" s="38">
        <v>12.37</v>
      </c>
      <c r="G1240" s="39">
        <f t="shared" si="42"/>
        <v>214.1618</v>
      </c>
      <c r="H1240" s="39">
        <f t="shared" si="43"/>
        <v>107.1242</v>
      </c>
      <c r="I1240" s="40">
        <v>8.66</v>
      </c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0"/>
      <c r="Y1240" s="21"/>
      <c r="Z1240" s="22"/>
    </row>
    <row r="1241" spans="1:26" customFormat="1" ht="36" hidden="1" x14ac:dyDescent="0.25">
      <c r="A1241" s="35" t="s">
        <v>524</v>
      </c>
      <c r="B1241" s="36" t="s">
        <v>394</v>
      </c>
      <c r="C1241" s="35" t="s">
        <v>13</v>
      </c>
      <c r="D1241" s="47">
        <v>0.5</v>
      </c>
      <c r="E1241" s="38">
        <v>24.73</v>
      </c>
      <c r="F1241" s="38">
        <v>12.37</v>
      </c>
      <c r="G1241" s="39">
        <f t="shared" si="42"/>
        <v>214.1618</v>
      </c>
      <c r="H1241" s="39">
        <f t="shared" si="43"/>
        <v>107.1242</v>
      </c>
      <c r="I1241" s="40">
        <v>8.66</v>
      </c>
      <c r="N1241" s="20"/>
      <c r="O1241" s="20"/>
      <c r="P1241" s="20"/>
      <c r="Q1241" s="20"/>
      <c r="R1241" s="20"/>
      <c r="S1241" s="20"/>
      <c r="T1241" s="20"/>
      <c r="U1241" s="20"/>
      <c r="V1241" s="20"/>
      <c r="W1241" s="20"/>
      <c r="X1241" s="20"/>
      <c r="Y1241" s="21"/>
      <c r="Z1241" s="22"/>
    </row>
    <row r="1242" spans="1:26" customFormat="1" ht="36" hidden="1" x14ac:dyDescent="0.25">
      <c r="A1242" s="35" t="s">
        <v>544</v>
      </c>
      <c r="B1242" s="36" t="s">
        <v>546</v>
      </c>
      <c r="C1242" s="35" t="s">
        <v>19</v>
      </c>
      <c r="D1242" s="47">
        <v>1.5</v>
      </c>
      <c r="E1242" s="38">
        <v>7.56</v>
      </c>
      <c r="F1242" s="38">
        <v>11.34</v>
      </c>
      <c r="G1242" s="39">
        <f t="shared" si="42"/>
        <v>65.4696</v>
      </c>
      <c r="H1242" s="39">
        <f t="shared" si="43"/>
        <v>98.204400000000007</v>
      </c>
      <c r="I1242" s="40">
        <v>8.66</v>
      </c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0"/>
      <c r="Y1242" s="21"/>
      <c r="Z1242" s="22"/>
    </row>
    <row r="1243" spans="1:26" customFormat="1" ht="36" hidden="1" x14ac:dyDescent="0.25">
      <c r="A1243" s="35" t="s">
        <v>722</v>
      </c>
      <c r="B1243" s="36" t="s">
        <v>723</v>
      </c>
      <c r="C1243" s="35" t="s">
        <v>12</v>
      </c>
      <c r="D1243" s="48">
        <v>1</v>
      </c>
      <c r="E1243" s="38">
        <v>11.19</v>
      </c>
      <c r="F1243" s="38">
        <v>11.19</v>
      </c>
      <c r="G1243" s="39">
        <f t="shared" si="42"/>
        <v>96.9054</v>
      </c>
      <c r="H1243" s="39">
        <f t="shared" si="43"/>
        <v>96.9054</v>
      </c>
      <c r="I1243" s="40">
        <v>8.66</v>
      </c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1"/>
      <c r="Z1243" s="22"/>
    </row>
    <row r="1244" spans="1:26" customFormat="1" ht="15" hidden="1" x14ac:dyDescent="0.25">
      <c r="A1244" s="35" t="s">
        <v>112</v>
      </c>
      <c r="B1244" s="36" t="s">
        <v>113</v>
      </c>
      <c r="C1244" s="35" t="s">
        <v>19</v>
      </c>
      <c r="D1244" s="45">
        <v>0.66359999999999997</v>
      </c>
      <c r="E1244" s="38">
        <v>16.62</v>
      </c>
      <c r="F1244" s="38">
        <v>11.06</v>
      </c>
      <c r="G1244" s="39">
        <f t="shared" si="42"/>
        <v>143.92920000000001</v>
      </c>
      <c r="H1244" s="39">
        <f t="shared" si="43"/>
        <v>95.779600000000002</v>
      </c>
      <c r="I1244" s="40">
        <v>8.66</v>
      </c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21"/>
      <c r="Z1244" s="22"/>
    </row>
    <row r="1245" spans="1:26" customFormat="1" ht="36" hidden="1" x14ac:dyDescent="0.25">
      <c r="A1245" s="35" t="s">
        <v>367</v>
      </c>
      <c r="B1245" s="36" t="s">
        <v>368</v>
      </c>
      <c r="C1245" s="35" t="s">
        <v>12</v>
      </c>
      <c r="D1245" s="48">
        <v>6</v>
      </c>
      <c r="E1245" s="38">
        <v>1.77</v>
      </c>
      <c r="F1245" s="38">
        <v>11</v>
      </c>
      <c r="G1245" s="39">
        <f t="shared" si="42"/>
        <v>15.328200000000001</v>
      </c>
      <c r="H1245" s="39">
        <f t="shared" si="43"/>
        <v>95.26</v>
      </c>
      <c r="I1245" s="40">
        <v>8.66</v>
      </c>
      <c r="N1245" s="20"/>
      <c r="O1245" s="20"/>
      <c r="P1245" s="20"/>
      <c r="Q1245" s="20"/>
      <c r="R1245" s="20"/>
      <c r="S1245" s="20"/>
      <c r="T1245" s="20"/>
      <c r="U1245" s="20"/>
      <c r="V1245" s="20"/>
      <c r="W1245" s="20"/>
      <c r="X1245" s="20"/>
      <c r="Y1245" s="21"/>
      <c r="Z1245" s="22"/>
    </row>
    <row r="1246" spans="1:26" customFormat="1" ht="15" hidden="1" x14ac:dyDescent="0.25">
      <c r="A1246" s="35" t="s">
        <v>131</v>
      </c>
      <c r="B1246" s="36" t="s">
        <v>132</v>
      </c>
      <c r="C1246" s="35" t="s">
        <v>85</v>
      </c>
      <c r="D1246" s="37">
        <v>4.3999999999999997E-2</v>
      </c>
      <c r="E1246" s="38">
        <v>241</v>
      </c>
      <c r="F1246" s="38">
        <v>10.61</v>
      </c>
      <c r="G1246" s="39">
        <f t="shared" si="42"/>
        <v>2087.06</v>
      </c>
      <c r="H1246" s="39">
        <f t="shared" si="43"/>
        <v>91.882599999999996</v>
      </c>
      <c r="I1246" s="40">
        <v>8.66</v>
      </c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20"/>
      <c r="Y1246" s="21"/>
      <c r="Z1246" s="22"/>
    </row>
    <row r="1247" spans="1:26" customFormat="1" ht="36" hidden="1" x14ac:dyDescent="0.25">
      <c r="A1247" s="35" t="s">
        <v>369</v>
      </c>
      <c r="B1247" s="36" t="s">
        <v>372</v>
      </c>
      <c r="C1247" s="35" t="s">
        <v>12</v>
      </c>
      <c r="D1247" s="48">
        <v>4</v>
      </c>
      <c r="E1247" s="38">
        <v>2.36</v>
      </c>
      <c r="F1247" s="38">
        <v>9</v>
      </c>
      <c r="G1247" s="39">
        <f t="shared" si="42"/>
        <v>20.4376</v>
      </c>
      <c r="H1247" s="39">
        <f t="shared" si="43"/>
        <v>77.94</v>
      </c>
      <c r="I1247" s="40">
        <v>8.66</v>
      </c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21"/>
      <c r="Z1247" s="22"/>
    </row>
    <row r="1248" spans="1:26" customFormat="1" ht="36" hidden="1" x14ac:dyDescent="0.25">
      <c r="A1248" s="35" t="s">
        <v>1589</v>
      </c>
      <c r="B1248" s="36" t="s">
        <v>1592</v>
      </c>
      <c r="C1248" s="35" t="s">
        <v>12</v>
      </c>
      <c r="D1248" s="48">
        <v>4</v>
      </c>
      <c r="E1248" s="38">
        <v>2.16</v>
      </c>
      <c r="F1248" s="38">
        <v>9</v>
      </c>
      <c r="G1248" s="39">
        <f t="shared" si="42"/>
        <v>18.7056</v>
      </c>
      <c r="H1248" s="39">
        <f t="shared" si="43"/>
        <v>77.94</v>
      </c>
      <c r="I1248" s="40">
        <v>8.66</v>
      </c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0"/>
      <c r="Y1248" s="21"/>
      <c r="Z1248" s="22"/>
    </row>
    <row r="1249" spans="1:26" customFormat="1" ht="15" hidden="1" x14ac:dyDescent="0.25">
      <c r="A1249" s="35" t="s">
        <v>86</v>
      </c>
      <c r="B1249" s="36" t="s">
        <v>87</v>
      </c>
      <c r="C1249" s="35" t="s">
        <v>19</v>
      </c>
      <c r="D1249" s="45">
        <v>0.62509999999999999</v>
      </c>
      <c r="E1249" s="38">
        <v>12.99</v>
      </c>
      <c r="F1249" s="38">
        <v>8.1300000000000008</v>
      </c>
      <c r="G1249" s="39">
        <f t="shared" si="42"/>
        <v>112.49340000000001</v>
      </c>
      <c r="H1249" s="39">
        <f t="shared" si="43"/>
        <v>70.405800000000013</v>
      </c>
      <c r="I1249" s="40">
        <v>8.66</v>
      </c>
      <c r="N1249" s="20"/>
      <c r="O1249" s="20"/>
      <c r="P1249" s="20"/>
      <c r="Q1249" s="20"/>
      <c r="R1249" s="20"/>
      <c r="S1249" s="20"/>
      <c r="T1249" s="20"/>
      <c r="U1249" s="20"/>
      <c r="V1249" s="20"/>
      <c r="W1249" s="20"/>
      <c r="X1249" s="20"/>
      <c r="Y1249" s="21"/>
      <c r="Z1249" s="22"/>
    </row>
    <row r="1250" spans="1:26" customFormat="1" ht="24" hidden="1" x14ac:dyDescent="0.25">
      <c r="A1250" s="35" t="s">
        <v>326</v>
      </c>
      <c r="B1250" s="36" t="s">
        <v>327</v>
      </c>
      <c r="C1250" s="35" t="s">
        <v>22</v>
      </c>
      <c r="D1250" s="45">
        <v>1.2999999999999999E-3</v>
      </c>
      <c r="E1250" s="43">
        <v>6276.43</v>
      </c>
      <c r="F1250" s="38">
        <v>8</v>
      </c>
      <c r="G1250" s="39">
        <f t="shared" si="42"/>
        <v>54353.883800000003</v>
      </c>
      <c r="H1250" s="39">
        <f t="shared" si="43"/>
        <v>69.28</v>
      </c>
      <c r="I1250" s="40">
        <v>8.66</v>
      </c>
      <c r="N1250" s="20"/>
      <c r="O1250" s="20"/>
      <c r="P1250" s="20"/>
      <c r="Q1250" s="20"/>
      <c r="R1250" s="20"/>
      <c r="S1250" s="20"/>
      <c r="T1250" s="20"/>
      <c r="U1250" s="20"/>
      <c r="V1250" s="20"/>
      <c r="W1250" s="20"/>
      <c r="X1250" s="20"/>
      <c r="Y1250" s="21"/>
      <c r="Z1250" s="22"/>
    </row>
    <row r="1251" spans="1:26" customFormat="1" ht="36" hidden="1" x14ac:dyDescent="0.25">
      <c r="A1251" s="35" t="s">
        <v>1566</v>
      </c>
      <c r="B1251" s="36" t="s">
        <v>1567</v>
      </c>
      <c r="C1251" s="35" t="s">
        <v>12</v>
      </c>
      <c r="D1251" s="48">
        <v>2</v>
      </c>
      <c r="E1251" s="38">
        <v>3.93</v>
      </c>
      <c r="F1251" s="38">
        <v>8</v>
      </c>
      <c r="G1251" s="39">
        <f t="shared" si="42"/>
        <v>34.033799999999999</v>
      </c>
      <c r="H1251" s="39">
        <f t="shared" si="43"/>
        <v>69.28</v>
      </c>
      <c r="I1251" s="40">
        <v>8.66</v>
      </c>
      <c r="N1251" s="20"/>
      <c r="O1251" s="20"/>
      <c r="P1251" s="20"/>
      <c r="Q1251" s="20"/>
      <c r="R1251" s="20"/>
      <c r="S1251" s="20"/>
      <c r="T1251" s="20"/>
      <c r="U1251" s="20"/>
      <c r="V1251" s="20"/>
      <c r="W1251" s="20"/>
      <c r="X1251" s="20"/>
      <c r="Y1251" s="21"/>
      <c r="Z1251" s="22"/>
    </row>
    <row r="1252" spans="1:26" customFormat="1" ht="15" hidden="1" x14ac:dyDescent="0.25">
      <c r="A1252" s="35" t="s">
        <v>47</v>
      </c>
      <c r="B1252" s="36" t="s">
        <v>48</v>
      </c>
      <c r="C1252" s="35" t="s">
        <v>22</v>
      </c>
      <c r="D1252" s="45">
        <v>1.2999999999999999E-3</v>
      </c>
      <c r="E1252" s="43">
        <v>5445.71</v>
      </c>
      <c r="F1252" s="38">
        <v>7.08</v>
      </c>
      <c r="G1252" s="39">
        <f t="shared" si="42"/>
        <v>47159.848599999998</v>
      </c>
      <c r="H1252" s="39">
        <f t="shared" si="43"/>
        <v>61.312800000000003</v>
      </c>
      <c r="I1252" s="40">
        <v>8.66</v>
      </c>
      <c r="N1252" s="20"/>
      <c r="O1252" s="20"/>
      <c r="P1252" s="20"/>
      <c r="Q1252" s="20"/>
      <c r="R1252" s="20"/>
      <c r="S1252" s="20"/>
      <c r="T1252" s="20"/>
      <c r="U1252" s="20"/>
      <c r="V1252" s="20"/>
      <c r="W1252" s="20"/>
      <c r="X1252" s="20"/>
      <c r="Y1252" s="21"/>
      <c r="Z1252" s="22"/>
    </row>
    <row r="1253" spans="1:26" customFormat="1" ht="15" hidden="1" x14ac:dyDescent="0.25">
      <c r="A1253" s="35" t="s">
        <v>17</v>
      </c>
      <c r="B1253" s="36" t="s">
        <v>18</v>
      </c>
      <c r="C1253" s="35" t="s">
        <v>19</v>
      </c>
      <c r="D1253" s="41">
        <v>0.77</v>
      </c>
      <c r="E1253" s="38">
        <v>9.0399999999999991</v>
      </c>
      <c r="F1253" s="38">
        <v>6.96</v>
      </c>
      <c r="G1253" s="39">
        <f t="shared" si="42"/>
        <v>78.2864</v>
      </c>
      <c r="H1253" s="39">
        <f t="shared" si="43"/>
        <v>60.273600000000002</v>
      </c>
      <c r="I1253" s="40">
        <v>8.66</v>
      </c>
      <c r="N1253" s="20"/>
      <c r="O1253" s="20"/>
      <c r="P1253" s="20"/>
      <c r="Q1253" s="20"/>
      <c r="R1253" s="20"/>
      <c r="S1253" s="20"/>
      <c r="T1253" s="20"/>
      <c r="U1253" s="20"/>
      <c r="V1253" s="20"/>
      <c r="W1253" s="20"/>
      <c r="X1253" s="20"/>
      <c r="Y1253" s="21"/>
      <c r="Z1253" s="22"/>
    </row>
    <row r="1254" spans="1:26" customFormat="1" ht="15" hidden="1" x14ac:dyDescent="0.25">
      <c r="A1254" s="35" t="s">
        <v>23</v>
      </c>
      <c r="B1254" s="36" t="s">
        <v>24</v>
      </c>
      <c r="C1254" s="35" t="s">
        <v>22</v>
      </c>
      <c r="D1254" s="44">
        <v>3.9060000000000002E-3</v>
      </c>
      <c r="E1254" s="43">
        <v>1636.57</v>
      </c>
      <c r="F1254" s="38">
        <v>6.39</v>
      </c>
      <c r="G1254" s="39">
        <f t="shared" si="42"/>
        <v>14172.6962</v>
      </c>
      <c r="H1254" s="39">
        <f t="shared" si="43"/>
        <v>55.337399999999995</v>
      </c>
      <c r="I1254" s="40">
        <v>8.66</v>
      </c>
      <c r="N1254" s="20"/>
      <c r="O1254" s="20"/>
      <c r="P1254" s="20"/>
      <c r="Q1254" s="20"/>
      <c r="R1254" s="20"/>
      <c r="S1254" s="20"/>
      <c r="T1254" s="20"/>
      <c r="U1254" s="20"/>
      <c r="V1254" s="20"/>
      <c r="W1254" s="20"/>
      <c r="X1254" s="20"/>
      <c r="Y1254" s="21"/>
      <c r="Z1254" s="22"/>
    </row>
    <row r="1255" spans="1:26" customFormat="1" ht="15" hidden="1" x14ac:dyDescent="0.25">
      <c r="A1255" s="35" t="s">
        <v>284</v>
      </c>
      <c r="B1255" s="36" t="s">
        <v>285</v>
      </c>
      <c r="C1255" s="35" t="s">
        <v>231</v>
      </c>
      <c r="D1255" s="45">
        <v>0.33660000000000001</v>
      </c>
      <c r="E1255" s="38">
        <v>17.739999999999998</v>
      </c>
      <c r="F1255" s="38">
        <v>5.96</v>
      </c>
      <c r="G1255" s="39">
        <f t="shared" si="42"/>
        <v>153.6284</v>
      </c>
      <c r="H1255" s="39">
        <f t="shared" si="43"/>
        <v>51.613599999999998</v>
      </c>
      <c r="I1255" s="40">
        <v>8.66</v>
      </c>
      <c r="N1255" s="20"/>
      <c r="O1255" s="20"/>
      <c r="P1255" s="20"/>
      <c r="Q1255" s="20"/>
      <c r="R1255" s="20"/>
      <c r="S1255" s="20"/>
      <c r="T1255" s="20"/>
      <c r="U1255" s="20"/>
      <c r="V1255" s="20"/>
      <c r="W1255" s="20"/>
      <c r="X1255" s="20"/>
      <c r="Y1255" s="21"/>
      <c r="Z1255" s="22"/>
    </row>
    <row r="1256" spans="1:26" customFormat="1" ht="15" hidden="1" x14ac:dyDescent="0.25">
      <c r="A1256" s="35" t="s">
        <v>79</v>
      </c>
      <c r="B1256" s="36" t="s">
        <v>80</v>
      </c>
      <c r="C1256" s="35" t="s">
        <v>19</v>
      </c>
      <c r="D1256" s="37">
        <v>0.17399999999999999</v>
      </c>
      <c r="E1256" s="38">
        <v>31.74</v>
      </c>
      <c r="F1256" s="38">
        <v>5.52</v>
      </c>
      <c r="G1256" s="39">
        <f t="shared" si="42"/>
        <v>274.86840000000001</v>
      </c>
      <c r="H1256" s="39">
        <f t="shared" si="43"/>
        <v>47.803199999999997</v>
      </c>
      <c r="I1256" s="40">
        <v>8.66</v>
      </c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21"/>
      <c r="Z1256" s="22"/>
    </row>
    <row r="1257" spans="1:26" customFormat="1" ht="15" hidden="1" x14ac:dyDescent="0.25">
      <c r="A1257" s="35" t="s">
        <v>296</v>
      </c>
      <c r="B1257" s="36" t="s">
        <v>297</v>
      </c>
      <c r="C1257" s="35" t="s">
        <v>169</v>
      </c>
      <c r="D1257" s="45">
        <v>9.2499999999999999E-2</v>
      </c>
      <c r="E1257" s="38">
        <v>59</v>
      </c>
      <c r="F1257" s="38">
        <v>5.46</v>
      </c>
      <c r="G1257" s="39">
        <f t="shared" si="42"/>
        <v>510.94</v>
      </c>
      <c r="H1257" s="39">
        <f t="shared" si="43"/>
        <v>47.2836</v>
      </c>
      <c r="I1257" s="40">
        <v>8.66</v>
      </c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20"/>
      <c r="Y1257" s="21"/>
      <c r="Z1257" s="22"/>
    </row>
    <row r="1258" spans="1:26" customFormat="1" ht="15" hidden="1" x14ac:dyDescent="0.25">
      <c r="A1258" s="35" t="s">
        <v>133</v>
      </c>
      <c r="B1258" s="36" t="s">
        <v>134</v>
      </c>
      <c r="C1258" s="35" t="s">
        <v>22</v>
      </c>
      <c r="D1258" s="37">
        <v>1E-3</v>
      </c>
      <c r="E1258" s="43">
        <v>5364.41</v>
      </c>
      <c r="F1258" s="38">
        <v>5.36</v>
      </c>
      <c r="G1258" s="39">
        <f t="shared" si="42"/>
        <v>46455.7906</v>
      </c>
      <c r="H1258" s="39">
        <f t="shared" si="43"/>
        <v>46.4176</v>
      </c>
      <c r="I1258" s="40">
        <v>8.66</v>
      </c>
      <c r="N1258" s="20"/>
      <c r="O1258" s="20"/>
      <c r="P1258" s="20"/>
      <c r="Q1258" s="20"/>
      <c r="R1258" s="20"/>
      <c r="S1258" s="20"/>
      <c r="T1258" s="20"/>
      <c r="U1258" s="20"/>
      <c r="V1258" s="20"/>
      <c r="W1258" s="20"/>
      <c r="X1258" s="20"/>
      <c r="Y1258" s="21"/>
      <c r="Z1258" s="22"/>
    </row>
    <row r="1259" spans="1:26" customFormat="1" ht="15" hidden="1" x14ac:dyDescent="0.25">
      <c r="A1259" s="35" t="s">
        <v>67</v>
      </c>
      <c r="B1259" s="36" t="s">
        <v>68</v>
      </c>
      <c r="C1259" s="35" t="s">
        <v>22</v>
      </c>
      <c r="D1259" s="46">
        <v>4.2000000000000002E-4</v>
      </c>
      <c r="E1259" s="43">
        <v>12320.59</v>
      </c>
      <c r="F1259" s="38">
        <v>5.18</v>
      </c>
      <c r="G1259" s="39">
        <f t="shared" si="42"/>
        <v>106696.3094</v>
      </c>
      <c r="H1259" s="39">
        <f t="shared" si="43"/>
        <v>44.858799999999995</v>
      </c>
      <c r="I1259" s="40">
        <v>8.66</v>
      </c>
      <c r="N1259" s="20"/>
      <c r="O1259" s="20"/>
      <c r="P1259" s="20"/>
      <c r="Q1259" s="20"/>
      <c r="R1259" s="20"/>
      <c r="S1259" s="20"/>
      <c r="T1259" s="20"/>
      <c r="U1259" s="20"/>
      <c r="V1259" s="20"/>
      <c r="W1259" s="20"/>
      <c r="X1259" s="20"/>
      <c r="Y1259" s="21"/>
      <c r="Z1259" s="22"/>
    </row>
    <row r="1260" spans="1:26" customFormat="1" ht="15" hidden="1" x14ac:dyDescent="0.25">
      <c r="A1260" s="35" t="s">
        <v>280</v>
      </c>
      <c r="B1260" s="36" t="s">
        <v>281</v>
      </c>
      <c r="C1260" s="35" t="s">
        <v>85</v>
      </c>
      <c r="D1260" s="46">
        <v>1.7080000000000001E-2</v>
      </c>
      <c r="E1260" s="38">
        <v>251.29</v>
      </c>
      <c r="F1260" s="38">
        <v>4.28</v>
      </c>
      <c r="G1260" s="39">
        <f t="shared" si="42"/>
        <v>2176.1714000000002</v>
      </c>
      <c r="H1260" s="39">
        <f t="shared" si="43"/>
        <v>37.064800000000005</v>
      </c>
      <c r="I1260" s="40">
        <v>8.66</v>
      </c>
      <c r="N1260" s="20"/>
      <c r="O1260" s="20"/>
      <c r="P1260" s="20"/>
      <c r="Q1260" s="20"/>
      <c r="R1260" s="20"/>
      <c r="S1260" s="20"/>
      <c r="T1260" s="20"/>
      <c r="U1260" s="20"/>
      <c r="V1260" s="20"/>
      <c r="W1260" s="20"/>
      <c r="X1260" s="20"/>
      <c r="Y1260" s="21"/>
      <c r="Z1260" s="22"/>
    </row>
    <row r="1261" spans="1:26" customFormat="1" ht="36" hidden="1" x14ac:dyDescent="0.25">
      <c r="A1261" s="35" t="s">
        <v>377</v>
      </c>
      <c r="B1261" s="36" t="s">
        <v>385</v>
      </c>
      <c r="C1261" s="35" t="s">
        <v>19</v>
      </c>
      <c r="D1261" s="47">
        <v>0.6</v>
      </c>
      <c r="E1261" s="38">
        <v>6.87</v>
      </c>
      <c r="F1261" s="38">
        <v>4.12</v>
      </c>
      <c r="G1261" s="39">
        <f t="shared" si="42"/>
        <v>59.494199999999999</v>
      </c>
      <c r="H1261" s="39">
        <f t="shared" si="43"/>
        <v>35.679200000000002</v>
      </c>
      <c r="I1261" s="40">
        <v>8.66</v>
      </c>
      <c r="N1261" s="20"/>
      <c r="O1261" s="20"/>
      <c r="P1261" s="20"/>
      <c r="Q1261" s="20"/>
      <c r="R1261" s="20"/>
      <c r="S1261" s="20"/>
      <c r="T1261" s="20"/>
      <c r="U1261" s="20"/>
      <c r="V1261" s="20"/>
      <c r="W1261" s="20"/>
      <c r="X1261" s="20"/>
      <c r="Y1261" s="21"/>
      <c r="Z1261" s="22"/>
    </row>
    <row r="1262" spans="1:26" customFormat="1" ht="36" hidden="1" x14ac:dyDescent="0.25">
      <c r="A1262" s="35" t="s">
        <v>369</v>
      </c>
      <c r="B1262" s="36" t="s">
        <v>374</v>
      </c>
      <c r="C1262" s="35" t="s">
        <v>12</v>
      </c>
      <c r="D1262" s="48">
        <v>10</v>
      </c>
      <c r="E1262" s="38">
        <v>0.39</v>
      </c>
      <c r="F1262" s="38">
        <v>4</v>
      </c>
      <c r="G1262" s="39">
        <f t="shared" si="42"/>
        <v>3.3774000000000002</v>
      </c>
      <c r="H1262" s="39">
        <f t="shared" si="43"/>
        <v>34.64</v>
      </c>
      <c r="I1262" s="40">
        <v>8.66</v>
      </c>
      <c r="N1262" s="20"/>
      <c r="O1262" s="20"/>
      <c r="P1262" s="20"/>
      <c r="Q1262" s="20"/>
      <c r="R1262" s="20"/>
      <c r="S1262" s="20"/>
      <c r="T1262" s="20"/>
      <c r="U1262" s="20"/>
      <c r="V1262" s="20"/>
      <c r="W1262" s="20"/>
      <c r="X1262" s="20"/>
      <c r="Y1262" s="21"/>
      <c r="Z1262" s="22"/>
    </row>
    <row r="1263" spans="1:26" customFormat="1" ht="36" hidden="1" x14ac:dyDescent="0.25">
      <c r="A1263" s="35" t="s">
        <v>1587</v>
      </c>
      <c r="B1263" s="36" t="s">
        <v>1588</v>
      </c>
      <c r="C1263" s="35" t="s">
        <v>12</v>
      </c>
      <c r="D1263" s="48">
        <v>2</v>
      </c>
      <c r="E1263" s="38">
        <v>1.77</v>
      </c>
      <c r="F1263" s="38">
        <v>4</v>
      </c>
      <c r="G1263" s="39">
        <f t="shared" si="42"/>
        <v>15.328200000000001</v>
      </c>
      <c r="H1263" s="39">
        <f t="shared" si="43"/>
        <v>34.64</v>
      </c>
      <c r="I1263" s="40">
        <v>8.66</v>
      </c>
      <c r="N1263" s="20"/>
      <c r="O1263" s="20"/>
      <c r="P1263" s="20"/>
      <c r="Q1263" s="20"/>
      <c r="R1263" s="20"/>
      <c r="S1263" s="20"/>
      <c r="T1263" s="20"/>
      <c r="U1263" s="20"/>
      <c r="V1263" s="20"/>
      <c r="W1263" s="20"/>
      <c r="X1263" s="20"/>
      <c r="Y1263" s="21"/>
      <c r="Z1263" s="22"/>
    </row>
    <row r="1264" spans="1:26" customFormat="1" ht="15" hidden="1" x14ac:dyDescent="0.25">
      <c r="A1264" s="35" t="s">
        <v>153</v>
      </c>
      <c r="B1264" s="36" t="s">
        <v>154</v>
      </c>
      <c r="C1264" s="35" t="s">
        <v>19</v>
      </c>
      <c r="D1264" s="45">
        <v>9.9000000000000008E-3</v>
      </c>
      <c r="E1264" s="38">
        <v>395.61</v>
      </c>
      <c r="F1264" s="38">
        <v>3.91</v>
      </c>
      <c r="G1264" s="39">
        <f t="shared" si="42"/>
        <v>3425.9826000000003</v>
      </c>
      <c r="H1264" s="39">
        <f t="shared" si="43"/>
        <v>33.860600000000005</v>
      </c>
      <c r="I1264" s="40">
        <v>8.66</v>
      </c>
      <c r="N1264" s="20"/>
      <c r="O1264" s="20"/>
      <c r="P1264" s="20"/>
      <c r="Q1264" s="20"/>
      <c r="R1264" s="20"/>
      <c r="S1264" s="20"/>
      <c r="T1264" s="20"/>
      <c r="U1264" s="20"/>
      <c r="V1264" s="20"/>
      <c r="W1264" s="20"/>
      <c r="X1264" s="20"/>
      <c r="Y1264" s="21"/>
      <c r="Z1264" s="22"/>
    </row>
    <row r="1265" spans="1:26" customFormat="1" ht="15" hidden="1" x14ac:dyDescent="0.25">
      <c r="A1265" s="35" t="s">
        <v>201</v>
      </c>
      <c r="B1265" s="36" t="s">
        <v>202</v>
      </c>
      <c r="C1265" s="35" t="s">
        <v>203</v>
      </c>
      <c r="D1265" s="47">
        <v>0.1</v>
      </c>
      <c r="E1265" s="38">
        <v>39</v>
      </c>
      <c r="F1265" s="38">
        <v>3.9</v>
      </c>
      <c r="G1265" s="39">
        <f t="shared" si="42"/>
        <v>337.74</v>
      </c>
      <c r="H1265" s="39">
        <f t="shared" si="43"/>
        <v>33.774000000000001</v>
      </c>
      <c r="I1265" s="40">
        <v>8.66</v>
      </c>
      <c r="N1265" s="20"/>
      <c r="O1265" s="20"/>
      <c r="P1265" s="20"/>
      <c r="Q1265" s="20"/>
      <c r="R1265" s="20"/>
      <c r="S1265" s="20"/>
      <c r="T1265" s="20"/>
      <c r="U1265" s="20"/>
      <c r="V1265" s="20"/>
      <c r="W1265" s="20"/>
      <c r="X1265" s="20"/>
      <c r="Y1265" s="21"/>
      <c r="Z1265" s="22"/>
    </row>
    <row r="1266" spans="1:26" customFormat="1" ht="24" hidden="1" x14ac:dyDescent="0.25">
      <c r="A1266" s="35" t="s">
        <v>312</v>
      </c>
      <c r="B1266" s="36" t="s">
        <v>315</v>
      </c>
      <c r="C1266" s="35" t="s">
        <v>316</v>
      </c>
      <c r="D1266" s="47">
        <v>3.6</v>
      </c>
      <c r="E1266" s="38">
        <v>1</v>
      </c>
      <c r="F1266" s="38">
        <v>3.6</v>
      </c>
      <c r="G1266" s="39">
        <f t="shared" si="42"/>
        <v>8.66</v>
      </c>
      <c r="H1266" s="39">
        <f t="shared" si="43"/>
        <v>31.176000000000002</v>
      </c>
      <c r="I1266" s="40">
        <v>8.66</v>
      </c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20"/>
      <c r="Y1266" s="21"/>
      <c r="Z1266" s="22"/>
    </row>
    <row r="1267" spans="1:26" customFormat="1" ht="24" hidden="1" x14ac:dyDescent="0.25">
      <c r="A1267" s="35" t="s">
        <v>175</v>
      </c>
      <c r="B1267" s="36" t="s">
        <v>176</v>
      </c>
      <c r="C1267" s="35" t="s">
        <v>37</v>
      </c>
      <c r="D1267" s="46">
        <v>1.2199999999999999E-3</v>
      </c>
      <c r="E1267" s="43">
        <v>2593.1999999999998</v>
      </c>
      <c r="F1267" s="38">
        <v>3.16</v>
      </c>
      <c r="G1267" s="39">
        <f t="shared" si="42"/>
        <v>22457.111999999997</v>
      </c>
      <c r="H1267" s="39">
        <f t="shared" si="43"/>
        <v>27.365600000000001</v>
      </c>
      <c r="I1267" s="40">
        <v>8.66</v>
      </c>
      <c r="N1267" s="20"/>
      <c r="O1267" s="20"/>
      <c r="P1267" s="20"/>
      <c r="Q1267" s="20"/>
      <c r="R1267" s="20"/>
      <c r="S1267" s="20"/>
      <c r="T1267" s="20"/>
      <c r="U1267" s="20"/>
      <c r="V1267" s="20"/>
      <c r="W1267" s="20"/>
      <c r="X1267" s="20"/>
      <c r="Y1267" s="21"/>
      <c r="Z1267" s="22"/>
    </row>
    <row r="1268" spans="1:26" customFormat="1" ht="15" hidden="1" x14ac:dyDescent="0.25">
      <c r="A1268" s="35" t="s">
        <v>135</v>
      </c>
      <c r="B1268" s="36" t="s">
        <v>136</v>
      </c>
      <c r="C1268" s="35" t="s">
        <v>137</v>
      </c>
      <c r="D1268" s="45">
        <v>6.4000000000000003E-3</v>
      </c>
      <c r="E1268" s="38">
        <v>480.34</v>
      </c>
      <c r="F1268" s="38">
        <v>3.07</v>
      </c>
      <c r="G1268" s="39">
        <f t="shared" si="42"/>
        <v>4159.7443999999996</v>
      </c>
      <c r="H1268" s="39">
        <f t="shared" si="43"/>
        <v>26.586199999999998</v>
      </c>
      <c r="I1268" s="40">
        <v>8.66</v>
      </c>
      <c r="N1268" s="20"/>
      <c r="O1268" s="20"/>
      <c r="P1268" s="20"/>
      <c r="Q1268" s="20"/>
      <c r="R1268" s="20"/>
      <c r="S1268" s="20"/>
      <c r="T1268" s="20"/>
      <c r="U1268" s="20"/>
      <c r="V1268" s="20"/>
      <c r="W1268" s="20"/>
      <c r="X1268" s="20"/>
      <c r="Y1268" s="21"/>
      <c r="Z1268" s="22"/>
    </row>
    <row r="1269" spans="1:26" customFormat="1" ht="36" hidden="1" x14ac:dyDescent="0.25">
      <c r="A1269" s="35" t="s">
        <v>369</v>
      </c>
      <c r="B1269" s="36" t="s">
        <v>375</v>
      </c>
      <c r="C1269" s="35" t="s">
        <v>12</v>
      </c>
      <c r="D1269" s="48">
        <v>6</v>
      </c>
      <c r="E1269" s="38">
        <v>0.49</v>
      </c>
      <c r="F1269" s="38">
        <v>3</v>
      </c>
      <c r="G1269" s="39">
        <f t="shared" si="42"/>
        <v>4.2434000000000003</v>
      </c>
      <c r="H1269" s="39">
        <f t="shared" si="43"/>
        <v>25.98</v>
      </c>
      <c r="I1269" s="40">
        <v>8.66</v>
      </c>
      <c r="N1269" s="20"/>
      <c r="O1269" s="20"/>
      <c r="P1269" s="20"/>
      <c r="Q1269" s="20"/>
      <c r="R1269" s="20"/>
      <c r="S1269" s="20"/>
      <c r="T1269" s="20"/>
      <c r="U1269" s="20"/>
      <c r="V1269" s="20"/>
      <c r="W1269" s="20"/>
      <c r="X1269" s="20"/>
      <c r="Y1269" s="21"/>
      <c r="Z1269" s="22"/>
    </row>
    <row r="1270" spans="1:26" customFormat="1" ht="15" hidden="1" x14ac:dyDescent="0.25">
      <c r="A1270" s="35" t="s">
        <v>129</v>
      </c>
      <c r="B1270" s="36" t="s">
        <v>130</v>
      </c>
      <c r="C1270" s="35" t="s">
        <v>85</v>
      </c>
      <c r="D1270" s="37">
        <v>1.6E-2</v>
      </c>
      <c r="E1270" s="38">
        <v>160</v>
      </c>
      <c r="F1270" s="38">
        <v>2.56</v>
      </c>
      <c r="G1270" s="39">
        <f t="shared" si="42"/>
        <v>1385.6</v>
      </c>
      <c r="H1270" s="39">
        <f t="shared" si="43"/>
        <v>22.169599999999999</v>
      </c>
      <c r="I1270" s="40">
        <v>8.66</v>
      </c>
      <c r="N1270" s="20"/>
      <c r="O1270" s="20"/>
      <c r="P1270" s="20"/>
      <c r="Q1270" s="20"/>
      <c r="R1270" s="20"/>
      <c r="S1270" s="20"/>
      <c r="T1270" s="20"/>
      <c r="U1270" s="20"/>
      <c r="V1270" s="20"/>
      <c r="W1270" s="20"/>
      <c r="X1270" s="20"/>
      <c r="Y1270" s="21"/>
      <c r="Z1270" s="22"/>
    </row>
    <row r="1271" spans="1:26" customFormat="1" ht="15" hidden="1" x14ac:dyDescent="0.25">
      <c r="A1271" s="35" t="s">
        <v>127</v>
      </c>
      <c r="B1271" s="36" t="s">
        <v>128</v>
      </c>
      <c r="C1271" s="35" t="s">
        <v>19</v>
      </c>
      <c r="D1271" s="45">
        <v>9.4600000000000004E-2</v>
      </c>
      <c r="E1271" s="38">
        <v>25.1</v>
      </c>
      <c r="F1271" s="38">
        <v>2.37</v>
      </c>
      <c r="G1271" s="39">
        <f t="shared" si="42"/>
        <v>217.36600000000001</v>
      </c>
      <c r="H1271" s="39">
        <f t="shared" si="43"/>
        <v>20.5242</v>
      </c>
      <c r="I1271" s="40">
        <v>8.66</v>
      </c>
      <c r="N1271" s="20"/>
      <c r="O1271" s="20"/>
      <c r="P1271" s="20"/>
      <c r="Q1271" s="20"/>
      <c r="R1271" s="20"/>
      <c r="S1271" s="20"/>
      <c r="T1271" s="20"/>
      <c r="U1271" s="20"/>
      <c r="V1271" s="20"/>
      <c r="W1271" s="20"/>
      <c r="X1271" s="20"/>
      <c r="Y1271" s="21"/>
      <c r="Z1271" s="22"/>
    </row>
    <row r="1272" spans="1:26" customFormat="1" ht="15" hidden="1" x14ac:dyDescent="0.25">
      <c r="A1272" s="35" t="s">
        <v>104</v>
      </c>
      <c r="B1272" s="36" t="s">
        <v>105</v>
      </c>
      <c r="C1272" s="35" t="s">
        <v>19</v>
      </c>
      <c r="D1272" s="37">
        <v>9.7000000000000003E-2</v>
      </c>
      <c r="E1272" s="38">
        <v>23.3</v>
      </c>
      <c r="F1272" s="38">
        <v>2.2599999999999998</v>
      </c>
      <c r="G1272" s="39">
        <f t="shared" si="42"/>
        <v>201.77800000000002</v>
      </c>
      <c r="H1272" s="39">
        <f t="shared" si="43"/>
        <v>19.5716</v>
      </c>
      <c r="I1272" s="40">
        <v>8.66</v>
      </c>
      <c r="N1272" s="20"/>
      <c r="O1272" s="20"/>
      <c r="P1272" s="20"/>
      <c r="Q1272" s="20"/>
      <c r="R1272" s="20"/>
      <c r="S1272" s="20"/>
      <c r="T1272" s="20"/>
      <c r="U1272" s="20"/>
      <c r="V1272" s="20"/>
      <c r="W1272" s="20"/>
      <c r="X1272" s="20"/>
      <c r="Y1272" s="21"/>
      <c r="Z1272" s="22"/>
    </row>
    <row r="1273" spans="1:26" customFormat="1" ht="15" hidden="1" x14ac:dyDescent="0.25">
      <c r="A1273" s="35" t="s">
        <v>304</v>
      </c>
      <c r="B1273" s="36" t="s">
        <v>305</v>
      </c>
      <c r="C1273" s="35" t="s">
        <v>85</v>
      </c>
      <c r="D1273" s="46">
        <v>2.257E-2</v>
      </c>
      <c r="E1273" s="38">
        <v>66.709999999999994</v>
      </c>
      <c r="F1273" s="38">
        <v>1.5</v>
      </c>
      <c r="G1273" s="39">
        <f t="shared" si="42"/>
        <v>577.70859999999993</v>
      </c>
      <c r="H1273" s="39">
        <f t="shared" si="43"/>
        <v>12.99</v>
      </c>
      <c r="I1273" s="40">
        <v>8.66</v>
      </c>
      <c r="N1273" s="20"/>
      <c r="O1273" s="20"/>
      <c r="P1273" s="20"/>
      <c r="Q1273" s="20"/>
      <c r="R1273" s="20"/>
      <c r="S1273" s="20"/>
      <c r="T1273" s="20"/>
      <c r="U1273" s="20"/>
      <c r="V1273" s="20"/>
      <c r="W1273" s="20"/>
      <c r="X1273" s="20"/>
      <c r="Y1273" s="21"/>
      <c r="Z1273" s="22"/>
    </row>
    <row r="1274" spans="1:26" customFormat="1" ht="15" hidden="1" x14ac:dyDescent="0.25">
      <c r="A1274" s="35" t="s">
        <v>55</v>
      </c>
      <c r="B1274" s="36" t="s">
        <v>56</v>
      </c>
      <c r="C1274" s="35" t="s">
        <v>22</v>
      </c>
      <c r="D1274" s="42">
        <v>3.703E-4</v>
      </c>
      <c r="E1274" s="43">
        <v>2964.62</v>
      </c>
      <c r="F1274" s="38">
        <v>1.0900000000000001</v>
      </c>
      <c r="G1274" s="39">
        <f t="shared" si="42"/>
        <v>25673.609199999999</v>
      </c>
      <c r="H1274" s="39">
        <f t="shared" si="43"/>
        <v>9.4394000000000009</v>
      </c>
      <c r="I1274" s="40">
        <v>8.66</v>
      </c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20"/>
      <c r="Y1274" s="21"/>
      <c r="Z1274" s="22"/>
    </row>
    <row r="1275" spans="1:26" customFormat="1" ht="15" hidden="1" x14ac:dyDescent="0.25">
      <c r="A1275" s="35" t="s">
        <v>145</v>
      </c>
      <c r="B1275" s="36" t="s">
        <v>146</v>
      </c>
      <c r="C1275" s="35" t="s">
        <v>22</v>
      </c>
      <c r="D1275" s="42">
        <v>6.9599999999999998E-5</v>
      </c>
      <c r="E1275" s="43">
        <v>15512.28</v>
      </c>
      <c r="F1275" s="38">
        <v>1.08</v>
      </c>
      <c r="G1275" s="39">
        <f t="shared" si="42"/>
        <v>134336.34480000002</v>
      </c>
      <c r="H1275" s="39">
        <f t="shared" si="43"/>
        <v>9.3528000000000002</v>
      </c>
      <c r="I1275" s="40">
        <v>8.66</v>
      </c>
      <c r="N1275" s="20"/>
      <c r="O1275" s="20"/>
      <c r="P1275" s="20"/>
      <c r="Q1275" s="20"/>
      <c r="R1275" s="20"/>
      <c r="S1275" s="20"/>
      <c r="T1275" s="20"/>
      <c r="U1275" s="20"/>
      <c r="V1275" s="20"/>
      <c r="W1275" s="20"/>
      <c r="X1275" s="20"/>
      <c r="Y1275" s="21"/>
      <c r="Z1275" s="22"/>
    </row>
    <row r="1276" spans="1:26" customFormat="1" ht="36" hidden="1" x14ac:dyDescent="0.25">
      <c r="A1276" s="35" t="s">
        <v>369</v>
      </c>
      <c r="B1276" s="36" t="s">
        <v>373</v>
      </c>
      <c r="C1276" s="35" t="s">
        <v>12</v>
      </c>
      <c r="D1276" s="48">
        <v>4</v>
      </c>
      <c r="E1276" s="38">
        <v>0.22</v>
      </c>
      <c r="F1276" s="38">
        <v>1</v>
      </c>
      <c r="G1276" s="39">
        <f t="shared" si="42"/>
        <v>1.9052</v>
      </c>
      <c r="H1276" s="39">
        <f t="shared" si="43"/>
        <v>8.66</v>
      </c>
      <c r="I1276" s="40">
        <v>8.66</v>
      </c>
      <c r="N1276" s="20"/>
      <c r="O1276" s="20"/>
      <c r="P1276" s="20"/>
      <c r="Q1276" s="20"/>
      <c r="R1276" s="20"/>
      <c r="S1276" s="20"/>
      <c r="T1276" s="20"/>
      <c r="U1276" s="20"/>
      <c r="V1276" s="20"/>
      <c r="W1276" s="20"/>
      <c r="X1276" s="20"/>
      <c r="Y1276" s="21"/>
      <c r="Z1276" s="22"/>
    </row>
    <row r="1277" spans="1:26" customFormat="1" ht="15" hidden="1" x14ac:dyDescent="0.25">
      <c r="A1277" s="35" t="s">
        <v>248</v>
      </c>
      <c r="B1277" s="36" t="s">
        <v>249</v>
      </c>
      <c r="C1277" s="35" t="s">
        <v>19</v>
      </c>
      <c r="D1277" s="44">
        <v>0.27271400000000001</v>
      </c>
      <c r="E1277" s="38">
        <v>3.5</v>
      </c>
      <c r="F1277" s="38">
        <v>0.96</v>
      </c>
      <c r="G1277" s="39">
        <f t="shared" si="42"/>
        <v>30.310000000000002</v>
      </c>
      <c r="H1277" s="39">
        <f t="shared" si="43"/>
        <v>8.3135999999999992</v>
      </c>
      <c r="I1277" s="40">
        <v>8.66</v>
      </c>
      <c r="N1277" s="20"/>
      <c r="O1277" s="20"/>
      <c r="P1277" s="20"/>
      <c r="Q1277" s="20"/>
      <c r="R1277" s="20"/>
      <c r="S1277" s="20"/>
      <c r="T1277" s="20"/>
      <c r="U1277" s="20"/>
      <c r="V1277" s="20"/>
      <c r="W1277" s="20"/>
      <c r="X1277" s="20"/>
      <c r="Y1277" s="21"/>
      <c r="Z1277" s="22"/>
    </row>
    <row r="1278" spans="1:26" customFormat="1" ht="15" hidden="1" x14ac:dyDescent="0.25">
      <c r="A1278" s="35" t="s">
        <v>69</v>
      </c>
      <c r="B1278" s="36" t="s">
        <v>70</v>
      </c>
      <c r="C1278" s="35" t="s">
        <v>22</v>
      </c>
      <c r="D1278" s="42">
        <v>8.9599999999999996E-5</v>
      </c>
      <c r="E1278" s="43">
        <v>10321.799999999999</v>
      </c>
      <c r="F1278" s="38">
        <v>0.93</v>
      </c>
      <c r="G1278" s="39">
        <f t="shared" si="42"/>
        <v>89386.788</v>
      </c>
      <c r="H1278" s="39">
        <f t="shared" si="43"/>
        <v>8.0538000000000007</v>
      </c>
      <c r="I1278" s="40">
        <v>8.66</v>
      </c>
      <c r="N1278" s="20"/>
      <c r="O1278" s="20"/>
      <c r="P1278" s="20"/>
      <c r="Q1278" s="20"/>
      <c r="R1278" s="20"/>
      <c r="S1278" s="20"/>
      <c r="T1278" s="20"/>
      <c r="U1278" s="20"/>
      <c r="V1278" s="20"/>
      <c r="W1278" s="20"/>
      <c r="X1278" s="20"/>
      <c r="Y1278" s="21"/>
      <c r="Z1278" s="22"/>
    </row>
    <row r="1279" spans="1:26" customFormat="1" ht="15" hidden="1" x14ac:dyDescent="0.25">
      <c r="A1279" s="35" t="s">
        <v>215</v>
      </c>
      <c r="B1279" s="36" t="s">
        <v>216</v>
      </c>
      <c r="C1279" s="35" t="s">
        <v>19</v>
      </c>
      <c r="D1279" s="37">
        <v>1.6E-2</v>
      </c>
      <c r="E1279" s="38">
        <v>41.7</v>
      </c>
      <c r="F1279" s="38">
        <v>0.67</v>
      </c>
      <c r="G1279" s="39">
        <f t="shared" si="42"/>
        <v>361.12200000000001</v>
      </c>
      <c r="H1279" s="39">
        <f t="shared" si="43"/>
        <v>5.8022</v>
      </c>
      <c r="I1279" s="40">
        <v>8.66</v>
      </c>
      <c r="N1279" s="20"/>
      <c r="O1279" s="20"/>
      <c r="P1279" s="20"/>
      <c r="Q1279" s="20"/>
      <c r="R1279" s="20"/>
      <c r="S1279" s="20"/>
      <c r="T1279" s="20"/>
      <c r="U1279" s="20"/>
      <c r="V1279" s="20"/>
      <c r="W1279" s="20"/>
      <c r="X1279" s="20"/>
      <c r="Y1279" s="21"/>
      <c r="Z1279" s="22"/>
    </row>
    <row r="1280" spans="1:26" customFormat="1" ht="15" hidden="1" x14ac:dyDescent="0.25">
      <c r="A1280" s="35" t="s">
        <v>191</v>
      </c>
      <c r="B1280" s="36" t="s">
        <v>192</v>
      </c>
      <c r="C1280" s="35" t="s">
        <v>22</v>
      </c>
      <c r="D1280" s="44">
        <v>3.6000000000000001E-5</v>
      </c>
      <c r="E1280" s="43">
        <v>18353.45</v>
      </c>
      <c r="F1280" s="38">
        <v>0.66</v>
      </c>
      <c r="G1280" s="39">
        <f t="shared" si="42"/>
        <v>158940.87700000001</v>
      </c>
      <c r="H1280" s="39">
        <f t="shared" si="43"/>
        <v>5.7156000000000002</v>
      </c>
      <c r="I1280" s="40">
        <v>8.66</v>
      </c>
      <c r="N1280" s="20"/>
      <c r="O1280" s="20"/>
      <c r="P1280" s="20"/>
      <c r="Q1280" s="20"/>
      <c r="R1280" s="20"/>
      <c r="S1280" s="20"/>
      <c r="T1280" s="20"/>
      <c r="U1280" s="20"/>
      <c r="V1280" s="20"/>
      <c r="W1280" s="20"/>
      <c r="X1280" s="20"/>
      <c r="Y1280" s="21"/>
      <c r="Z1280" s="22"/>
    </row>
    <row r="1281" spans="1:26" customFormat="1" ht="15" hidden="1" x14ac:dyDescent="0.25">
      <c r="A1281" s="35" t="s">
        <v>14</v>
      </c>
      <c r="B1281" s="36" t="s">
        <v>15</v>
      </c>
      <c r="C1281" s="35" t="s">
        <v>16</v>
      </c>
      <c r="D1281" s="37">
        <v>4.8000000000000001E-2</v>
      </c>
      <c r="E1281" s="38">
        <v>6.9</v>
      </c>
      <c r="F1281" s="38">
        <v>0.33</v>
      </c>
      <c r="G1281" s="39">
        <f t="shared" si="42"/>
        <v>59.754000000000005</v>
      </c>
      <c r="H1281" s="39">
        <f t="shared" si="43"/>
        <v>2.8578000000000001</v>
      </c>
      <c r="I1281" s="40">
        <v>8.66</v>
      </c>
      <c r="N1281" s="20"/>
      <c r="O1281" s="20"/>
      <c r="P1281" s="20"/>
      <c r="Q1281" s="20"/>
      <c r="R1281" s="20"/>
      <c r="S1281" s="20"/>
      <c r="T1281" s="20"/>
      <c r="U1281" s="20"/>
      <c r="V1281" s="20"/>
      <c r="W1281" s="20"/>
      <c r="X1281" s="20"/>
      <c r="Y1281" s="21"/>
      <c r="Z1281" s="22"/>
    </row>
    <row r="1282" spans="1:26" customFormat="1" ht="15" hidden="1" x14ac:dyDescent="0.25">
      <c r="A1282" s="35" t="s">
        <v>123</v>
      </c>
      <c r="B1282" s="36" t="s">
        <v>124</v>
      </c>
      <c r="C1282" s="35" t="s">
        <v>19</v>
      </c>
      <c r="D1282" s="37">
        <v>4.0000000000000001E-3</v>
      </c>
      <c r="E1282" s="38">
        <v>25.28</v>
      </c>
      <c r="F1282" s="38">
        <v>0.1</v>
      </c>
      <c r="G1282" s="39">
        <f t="shared" si="42"/>
        <v>218.9248</v>
      </c>
      <c r="H1282" s="39">
        <f t="shared" si="43"/>
        <v>0.8660000000000001</v>
      </c>
      <c r="I1282" s="40">
        <v>8.66</v>
      </c>
      <c r="N1282" s="20"/>
      <c r="O1282" s="20"/>
      <c r="P1282" s="20"/>
      <c r="Q1282" s="20"/>
      <c r="R1282" s="20"/>
      <c r="S1282" s="20"/>
      <c r="T1282" s="20"/>
      <c r="U1282" s="20"/>
      <c r="V1282" s="20"/>
      <c r="W1282" s="20"/>
      <c r="X1282" s="20"/>
      <c r="Y1282" s="21"/>
      <c r="Z1282" s="22"/>
    </row>
    <row r="1283" spans="1:26" customFormat="1" ht="15" hidden="1" x14ac:dyDescent="0.25">
      <c r="A1283" s="35" t="s">
        <v>250</v>
      </c>
      <c r="B1283" s="36" t="s">
        <v>252</v>
      </c>
      <c r="C1283" s="35" t="s">
        <v>37</v>
      </c>
      <c r="D1283" s="45">
        <v>5.3E-3</v>
      </c>
      <c r="E1283" s="38">
        <v>2.16</v>
      </c>
      <c r="F1283" s="38">
        <v>0.01</v>
      </c>
      <c r="G1283" s="39">
        <f t="shared" si="42"/>
        <v>18.7056</v>
      </c>
      <c r="H1283" s="39">
        <f t="shared" si="43"/>
        <v>8.6599999999999996E-2</v>
      </c>
      <c r="I1283" s="40">
        <v>8.66</v>
      </c>
      <c r="N1283" s="20"/>
      <c r="O1283" s="20"/>
      <c r="P1283" s="20"/>
      <c r="Q1283" s="20"/>
      <c r="R1283" s="20"/>
      <c r="S1283" s="20"/>
      <c r="T1283" s="20"/>
      <c r="U1283" s="20"/>
      <c r="V1283" s="20"/>
      <c r="W1283" s="20"/>
      <c r="X1283" s="20"/>
      <c r="Y1283" s="21"/>
      <c r="Z1283" s="22"/>
    </row>
    <row r="1284" spans="1:26" customFormat="1" ht="15" hidden="1" x14ac:dyDescent="0.25">
      <c r="A1284" s="35" t="s">
        <v>310</v>
      </c>
      <c r="B1284" s="36" t="s">
        <v>311</v>
      </c>
      <c r="C1284" s="35" t="s">
        <v>22</v>
      </c>
      <c r="D1284" s="37">
        <v>7.6999999999999999E-2</v>
      </c>
      <c r="E1284" s="49"/>
      <c r="F1284" s="49"/>
      <c r="G1284" s="39">
        <f t="shared" si="42"/>
        <v>0</v>
      </c>
      <c r="H1284" s="39">
        <f t="shared" si="43"/>
        <v>0</v>
      </c>
      <c r="I1284" s="40">
        <v>8.66</v>
      </c>
      <c r="N1284" s="20"/>
      <c r="O1284" s="20"/>
      <c r="P1284" s="20"/>
      <c r="Q1284" s="20"/>
      <c r="R1284" s="20"/>
      <c r="S1284" s="20"/>
      <c r="T1284" s="20"/>
      <c r="U1284" s="20"/>
      <c r="V1284" s="20"/>
      <c r="W1284" s="20"/>
      <c r="X1284" s="20"/>
      <c r="Y1284" s="21"/>
      <c r="Z1284" s="22"/>
    </row>
    <row r="1285" spans="1:26" customFormat="1" ht="24" hidden="1" x14ac:dyDescent="0.25">
      <c r="A1285" s="33" t="s">
        <v>10</v>
      </c>
      <c r="B1285" s="34" t="s">
        <v>1969</v>
      </c>
      <c r="C1285" s="33"/>
      <c r="D1285" s="33"/>
      <c r="E1285" s="33"/>
      <c r="F1285" s="33"/>
      <c r="G1285" s="33"/>
      <c r="H1285" s="33"/>
      <c r="I1285" s="33"/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  <c r="X1285" s="20"/>
      <c r="Y1285" s="21"/>
      <c r="Z1285" s="22"/>
    </row>
    <row r="1286" spans="1:26" customFormat="1" ht="36" hidden="1" x14ac:dyDescent="0.25">
      <c r="A1286" s="50" t="s">
        <v>350</v>
      </c>
      <c r="B1286" s="51" t="s">
        <v>351</v>
      </c>
      <c r="C1286" s="50" t="s">
        <v>12</v>
      </c>
      <c r="D1286" s="52">
        <v>17</v>
      </c>
      <c r="E1286" s="53" t="s">
        <v>11</v>
      </c>
      <c r="F1286" s="54"/>
      <c r="G1286" s="39"/>
      <c r="H1286" s="39"/>
      <c r="I1286" s="55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20"/>
      <c r="Y1286" s="21"/>
      <c r="Z1286" s="22"/>
    </row>
    <row r="1287" spans="1:26" customFormat="1" ht="36" hidden="1" x14ac:dyDescent="0.25">
      <c r="A1287" s="50" t="s">
        <v>355</v>
      </c>
      <c r="B1287" s="51" t="s">
        <v>356</v>
      </c>
      <c r="C1287" s="50" t="s">
        <v>12</v>
      </c>
      <c r="D1287" s="52">
        <v>19</v>
      </c>
      <c r="E1287" s="53" t="s">
        <v>11</v>
      </c>
      <c r="F1287" s="54"/>
      <c r="G1287" s="39"/>
      <c r="H1287" s="39"/>
      <c r="I1287" s="55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0"/>
      <c r="Y1287" s="21"/>
      <c r="Z1287" s="22"/>
    </row>
    <row r="1288" spans="1:26" customFormat="1" ht="36" hidden="1" x14ac:dyDescent="0.25">
      <c r="A1288" s="50" t="s">
        <v>369</v>
      </c>
      <c r="B1288" s="51" t="s">
        <v>370</v>
      </c>
      <c r="C1288" s="50" t="s">
        <v>12</v>
      </c>
      <c r="D1288" s="52">
        <v>54</v>
      </c>
      <c r="E1288" s="53" t="s">
        <v>11</v>
      </c>
      <c r="F1288" s="56"/>
      <c r="G1288" s="39"/>
      <c r="H1288" s="39"/>
      <c r="I1288" s="55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1"/>
      <c r="Z1288" s="22"/>
    </row>
    <row r="1289" spans="1:26" customFormat="1" ht="36" hidden="1" x14ac:dyDescent="0.25">
      <c r="A1289" s="50" t="s">
        <v>377</v>
      </c>
      <c r="B1289" s="51" t="s">
        <v>11</v>
      </c>
      <c r="C1289" s="50" t="s">
        <v>13</v>
      </c>
      <c r="D1289" s="52">
        <v>115</v>
      </c>
      <c r="E1289" s="53" t="s">
        <v>11</v>
      </c>
      <c r="F1289" s="54"/>
      <c r="G1289" s="39"/>
      <c r="H1289" s="39"/>
      <c r="I1289" s="55"/>
      <c r="N1289" s="20"/>
      <c r="O1289" s="20"/>
      <c r="P1289" s="20"/>
      <c r="Q1289" s="20"/>
      <c r="R1289" s="20"/>
      <c r="S1289" s="20"/>
      <c r="T1289" s="20"/>
      <c r="U1289" s="20"/>
      <c r="V1289" s="20"/>
      <c r="W1289" s="20"/>
      <c r="X1289" s="20"/>
      <c r="Y1289" s="21"/>
      <c r="Z1289" s="22"/>
    </row>
    <row r="1290" spans="1:26" customFormat="1" ht="36" hidden="1" x14ac:dyDescent="0.25">
      <c r="A1290" s="50" t="s">
        <v>377</v>
      </c>
      <c r="B1290" s="51" t="s">
        <v>381</v>
      </c>
      <c r="C1290" s="50" t="s">
        <v>144</v>
      </c>
      <c r="D1290" s="52">
        <v>7</v>
      </c>
      <c r="E1290" s="53" t="s">
        <v>11</v>
      </c>
      <c r="F1290" s="56"/>
      <c r="G1290" s="39"/>
      <c r="H1290" s="39"/>
      <c r="I1290" s="55"/>
      <c r="N1290" s="20"/>
      <c r="O1290" s="20"/>
      <c r="P1290" s="20"/>
      <c r="Q1290" s="20"/>
      <c r="R1290" s="20"/>
      <c r="S1290" s="20"/>
      <c r="T1290" s="20"/>
      <c r="U1290" s="20"/>
      <c r="V1290" s="20"/>
      <c r="W1290" s="20"/>
      <c r="X1290" s="20"/>
      <c r="Y1290" s="21"/>
      <c r="Z1290" s="22"/>
    </row>
    <row r="1291" spans="1:26" customFormat="1" ht="36" hidden="1" x14ac:dyDescent="0.25">
      <c r="A1291" s="50" t="s">
        <v>389</v>
      </c>
      <c r="B1291" s="51" t="s">
        <v>390</v>
      </c>
      <c r="C1291" s="50" t="s">
        <v>13</v>
      </c>
      <c r="D1291" s="57">
        <v>7.65</v>
      </c>
      <c r="E1291" s="53" t="s">
        <v>11</v>
      </c>
      <c r="F1291" s="56"/>
      <c r="G1291" s="39"/>
      <c r="H1291" s="39"/>
      <c r="I1291" s="55"/>
      <c r="N1291" s="20"/>
      <c r="O1291" s="20"/>
      <c r="P1291" s="20"/>
      <c r="Q1291" s="20"/>
      <c r="R1291" s="20"/>
      <c r="S1291" s="20"/>
      <c r="T1291" s="20"/>
      <c r="U1291" s="20"/>
      <c r="V1291" s="20"/>
      <c r="W1291" s="20"/>
      <c r="X1291" s="20"/>
      <c r="Y1291" s="21"/>
      <c r="Z1291" s="22"/>
    </row>
    <row r="1292" spans="1:26" customFormat="1" ht="36" hidden="1" x14ac:dyDescent="0.25">
      <c r="A1292" s="50" t="s">
        <v>392</v>
      </c>
      <c r="B1292" s="51" t="s">
        <v>393</v>
      </c>
      <c r="C1292" s="50" t="s">
        <v>13</v>
      </c>
      <c r="D1292" s="58">
        <v>8.9</v>
      </c>
      <c r="E1292" s="53" t="s">
        <v>11</v>
      </c>
      <c r="F1292" s="56"/>
      <c r="G1292" s="39"/>
      <c r="H1292" s="39"/>
      <c r="I1292" s="55"/>
      <c r="N1292" s="20"/>
      <c r="O1292" s="20"/>
      <c r="P1292" s="20"/>
      <c r="Q1292" s="20"/>
      <c r="R1292" s="20"/>
      <c r="S1292" s="20"/>
      <c r="T1292" s="20"/>
      <c r="U1292" s="20"/>
      <c r="V1292" s="20"/>
      <c r="W1292" s="20"/>
      <c r="X1292" s="20"/>
      <c r="Y1292" s="21"/>
      <c r="Z1292" s="22"/>
    </row>
    <row r="1293" spans="1:26" customFormat="1" ht="36" hidden="1" x14ac:dyDescent="0.25">
      <c r="A1293" s="50" t="s">
        <v>396</v>
      </c>
      <c r="B1293" s="51" t="s">
        <v>397</v>
      </c>
      <c r="C1293" s="50" t="s">
        <v>19</v>
      </c>
      <c r="D1293" s="57">
        <v>13.85</v>
      </c>
      <c r="E1293" s="53" t="s">
        <v>11</v>
      </c>
      <c r="F1293" s="54"/>
      <c r="G1293" s="39"/>
      <c r="H1293" s="39"/>
      <c r="I1293" s="55"/>
      <c r="N1293" s="20"/>
      <c r="O1293" s="20"/>
      <c r="P1293" s="20"/>
      <c r="Q1293" s="20"/>
      <c r="R1293" s="20"/>
      <c r="S1293" s="20"/>
      <c r="T1293" s="20"/>
      <c r="U1293" s="20"/>
      <c r="V1293" s="20"/>
      <c r="W1293" s="20"/>
      <c r="X1293" s="20"/>
      <c r="Y1293" s="21"/>
      <c r="Z1293" s="22"/>
    </row>
    <row r="1294" spans="1:26" customFormat="1" ht="36" hidden="1" x14ac:dyDescent="0.25">
      <c r="A1294" s="50" t="s">
        <v>401</v>
      </c>
      <c r="B1294" s="51" t="s">
        <v>402</v>
      </c>
      <c r="C1294" s="50" t="s">
        <v>12</v>
      </c>
      <c r="D1294" s="52">
        <v>10</v>
      </c>
      <c r="E1294" s="53" t="s">
        <v>11</v>
      </c>
      <c r="F1294" s="56"/>
      <c r="G1294" s="39"/>
      <c r="H1294" s="39"/>
      <c r="I1294" s="55"/>
      <c r="N1294" s="20"/>
      <c r="O1294" s="20"/>
      <c r="P1294" s="20"/>
      <c r="Q1294" s="20"/>
      <c r="R1294" s="20"/>
      <c r="S1294" s="20"/>
      <c r="T1294" s="20"/>
      <c r="U1294" s="20"/>
      <c r="V1294" s="20"/>
      <c r="W1294" s="20"/>
      <c r="X1294" s="20"/>
      <c r="Y1294" s="21"/>
      <c r="Z1294" s="22"/>
    </row>
    <row r="1295" spans="1:26" customFormat="1" ht="36" hidden="1" x14ac:dyDescent="0.25">
      <c r="A1295" s="50" t="s">
        <v>407</v>
      </c>
      <c r="B1295" s="51" t="s">
        <v>11</v>
      </c>
      <c r="C1295" s="50" t="s">
        <v>12</v>
      </c>
      <c r="D1295" s="52">
        <v>27</v>
      </c>
      <c r="E1295" s="53" t="s">
        <v>11</v>
      </c>
      <c r="F1295" s="54"/>
      <c r="G1295" s="39"/>
      <c r="H1295" s="39"/>
      <c r="I1295" s="55"/>
      <c r="N1295" s="20"/>
      <c r="O1295" s="20"/>
      <c r="P1295" s="20"/>
      <c r="Q1295" s="20"/>
      <c r="R1295" s="20"/>
      <c r="S1295" s="20"/>
      <c r="T1295" s="20"/>
      <c r="U1295" s="20"/>
      <c r="V1295" s="20"/>
      <c r="W1295" s="20"/>
      <c r="X1295" s="20"/>
      <c r="Y1295" s="21"/>
      <c r="Z1295" s="22"/>
    </row>
    <row r="1296" spans="1:26" customFormat="1" ht="36" hidden="1" x14ac:dyDescent="0.25">
      <c r="A1296" s="50" t="s">
        <v>407</v>
      </c>
      <c r="B1296" s="51" t="s">
        <v>420</v>
      </c>
      <c r="C1296" s="50" t="s">
        <v>179</v>
      </c>
      <c r="D1296" s="52">
        <v>167</v>
      </c>
      <c r="E1296" s="53" t="s">
        <v>11</v>
      </c>
      <c r="F1296" s="54"/>
      <c r="G1296" s="39"/>
      <c r="H1296" s="39"/>
      <c r="I1296" s="55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Y1296" s="21"/>
      <c r="Z1296" s="22"/>
    </row>
    <row r="1297" spans="1:26" customFormat="1" ht="36" hidden="1" x14ac:dyDescent="0.25">
      <c r="A1297" s="50" t="s">
        <v>457</v>
      </c>
      <c r="B1297" s="51" t="s">
        <v>458</v>
      </c>
      <c r="C1297" s="50" t="s">
        <v>179</v>
      </c>
      <c r="D1297" s="58">
        <v>44.7</v>
      </c>
      <c r="E1297" s="53" t="s">
        <v>11</v>
      </c>
      <c r="F1297" s="56"/>
      <c r="G1297" s="39"/>
      <c r="H1297" s="39"/>
      <c r="I1297" s="55"/>
      <c r="N1297" s="20"/>
      <c r="O1297" s="20"/>
      <c r="P1297" s="20"/>
      <c r="Q1297" s="20"/>
      <c r="R1297" s="20"/>
      <c r="S1297" s="20"/>
      <c r="T1297" s="20"/>
      <c r="U1297" s="20"/>
      <c r="V1297" s="20"/>
      <c r="W1297" s="20"/>
      <c r="X1297" s="20"/>
      <c r="Y1297" s="21"/>
      <c r="Z1297" s="22"/>
    </row>
    <row r="1298" spans="1:26" customFormat="1" ht="36" hidden="1" x14ac:dyDescent="0.25">
      <c r="A1298" s="50" t="s">
        <v>476</v>
      </c>
      <c r="B1298" s="51" t="s">
        <v>477</v>
      </c>
      <c r="C1298" s="50" t="s">
        <v>179</v>
      </c>
      <c r="D1298" s="52">
        <v>13</v>
      </c>
      <c r="E1298" s="53" t="s">
        <v>11</v>
      </c>
      <c r="F1298" s="56"/>
      <c r="G1298" s="39"/>
      <c r="H1298" s="39"/>
      <c r="I1298" s="55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20"/>
      <c r="Y1298" s="21"/>
      <c r="Z1298" s="22"/>
    </row>
    <row r="1299" spans="1:26" customFormat="1" ht="36" hidden="1" x14ac:dyDescent="0.25">
      <c r="A1299" s="50" t="s">
        <v>481</v>
      </c>
      <c r="B1299" s="51" t="s">
        <v>477</v>
      </c>
      <c r="C1299" s="50" t="s">
        <v>179</v>
      </c>
      <c r="D1299" s="52">
        <v>45</v>
      </c>
      <c r="E1299" s="53" t="s">
        <v>11</v>
      </c>
      <c r="F1299" s="54"/>
      <c r="G1299" s="39"/>
      <c r="H1299" s="39"/>
      <c r="I1299" s="55"/>
      <c r="N1299" s="20"/>
      <c r="O1299" s="20"/>
      <c r="P1299" s="20"/>
      <c r="Q1299" s="20"/>
      <c r="R1299" s="20"/>
      <c r="S1299" s="20"/>
      <c r="T1299" s="20"/>
      <c r="U1299" s="20"/>
      <c r="V1299" s="20"/>
      <c r="W1299" s="20"/>
      <c r="X1299" s="20"/>
      <c r="Y1299" s="21"/>
      <c r="Z1299" s="22"/>
    </row>
    <row r="1300" spans="1:26" customFormat="1" ht="36" hidden="1" x14ac:dyDescent="0.25">
      <c r="A1300" s="50" t="s">
        <v>495</v>
      </c>
      <c r="B1300" s="51" t="s">
        <v>496</v>
      </c>
      <c r="C1300" s="50" t="s">
        <v>179</v>
      </c>
      <c r="D1300" s="52">
        <v>236</v>
      </c>
      <c r="E1300" s="53" t="s">
        <v>11</v>
      </c>
      <c r="F1300" s="56"/>
      <c r="G1300" s="39"/>
      <c r="H1300" s="39"/>
      <c r="I1300" s="55"/>
      <c r="N1300" s="20"/>
      <c r="O1300" s="20"/>
      <c r="P1300" s="20"/>
      <c r="Q1300" s="20"/>
      <c r="R1300" s="20"/>
      <c r="S1300" s="20"/>
      <c r="T1300" s="20"/>
      <c r="U1300" s="20"/>
      <c r="V1300" s="20"/>
      <c r="W1300" s="20"/>
      <c r="X1300" s="20"/>
      <c r="Y1300" s="21"/>
      <c r="Z1300" s="22"/>
    </row>
    <row r="1301" spans="1:26" customFormat="1" ht="36" hidden="1" x14ac:dyDescent="0.25">
      <c r="A1301" s="50" t="s">
        <v>499</v>
      </c>
      <c r="B1301" s="51" t="s">
        <v>500</v>
      </c>
      <c r="C1301" s="50" t="s">
        <v>12</v>
      </c>
      <c r="D1301" s="52">
        <v>384</v>
      </c>
      <c r="E1301" s="53" t="s">
        <v>11</v>
      </c>
      <c r="F1301" s="54"/>
      <c r="G1301" s="39"/>
      <c r="H1301" s="39"/>
      <c r="I1301" s="55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20"/>
      <c r="Y1301" s="21"/>
      <c r="Z1301" s="22"/>
    </row>
    <row r="1302" spans="1:26" customFormat="1" ht="36" hidden="1" x14ac:dyDescent="0.25">
      <c r="A1302" s="50" t="s">
        <v>504</v>
      </c>
      <c r="B1302" s="51" t="s">
        <v>500</v>
      </c>
      <c r="C1302" s="50" t="s">
        <v>12</v>
      </c>
      <c r="D1302" s="52">
        <v>215</v>
      </c>
      <c r="E1302" s="53" t="s">
        <v>11</v>
      </c>
      <c r="F1302" s="54"/>
      <c r="G1302" s="39"/>
      <c r="H1302" s="39"/>
      <c r="I1302" s="55"/>
      <c r="N1302" s="20"/>
      <c r="O1302" s="20"/>
      <c r="P1302" s="20"/>
      <c r="Q1302" s="20"/>
      <c r="R1302" s="20"/>
      <c r="S1302" s="20"/>
      <c r="T1302" s="20"/>
      <c r="U1302" s="20"/>
      <c r="V1302" s="20"/>
      <c r="W1302" s="20"/>
      <c r="X1302" s="20"/>
      <c r="Y1302" s="21"/>
      <c r="Z1302" s="22"/>
    </row>
    <row r="1303" spans="1:26" customFormat="1" ht="36" hidden="1" x14ac:dyDescent="0.25">
      <c r="A1303" s="50" t="s">
        <v>509</v>
      </c>
      <c r="B1303" s="51" t="s">
        <v>510</v>
      </c>
      <c r="C1303" s="50" t="s">
        <v>12</v>
      </c>
      <c r="D1303" s="52">
        <v>90</v>
      </c>
      <c r="E1303" s="53" t="s">
        <v>11</v>
      </c>
      <c r="F1303" s="54"/>
      <c r="G1303" s="39"/>
      <c r="H1303" s="39"/>
      <c r="I1303" s="55"/>
      <c r="N1303" s="20"/>
      <c r="O1303" s="20"/>
      <c r="P1303" s="20"/>
      <c r="Q1303" s="20"/>
      <c r="R1303" s="20"/>
      <c r="S1303" s="20"/>
      <c r="T1303" s="20"/>
      <c r="U1303" s="20"/>
      <c r="V1303" s="20"/>
      <c r="W1303" s="20"/>
      <c r="X1303" s="20"/>
      <c r="Y1303" s="21"/>
      <c r="Z1303" s="22"/>
    </row>
    <row r="1304" spans="1:26" customFormat="1" ht="36" hidden="1" x14ac:dyDescent="0.25">
      <c r="A1304" s="50" t="s">
        <v>524</v>
      </c>
      <c r="B1304" s="51" t="s">
        <v>388</v>
      </c>
      <c r="C1304" s="50" t="s">
        <v>13</v>
      </c>
      <c r="D1304" s="58">
        <v>3.7</v>
      </c>
      <c r="E1304" s="53" t="s">
        <v>11</v>
      </c>
      <c r="F1304" s="56"/>
      <c r="G1304" s="39"/>
      <c r="H1304" s="39"/>
      <c r="I1304" s="55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20"/>
      <c r="Y1304" s="21"/>
      <c r="Z1304" s="22"/>
    </row>
    <row r="1305" spans="1:26" customFormat="1" ht="36" hidden="1" x14ac:dyDescent="0.25">
      <c r="A1305" s="50" t="s">
        <v>526</v>
      </c>
      <c r="B1305" s="51" t="s">
        <v>11</v>
      </c>
      <c r="C1305" s="50" t="s">
        <v>13</v>
      </c>
      <c r="D1305" s="52">
        <v>943</v>
      </c>
      <c r="E1305" s="53" t="s">
        <v>11</v>
      </c>
      <c r="F1305" s="54"/>
      <c r="G1305" s="39"/>
      <c r="H1305" s="39"/>
      <c r="I1305" s="55"/>
      <c r="N1305" s="20"/>
      <c r="O1305" s="20"/>
      <c r="P1305" s="20"/>
      <c r="Q1305" s="20"/>
      <c r="R1305" s="20"/>
      <c r="S1305" s="20"/>
      <c r="T1305" s="20"/>
      <c r="U1305" s="20"/>
      <c r="V1305" s="20"/>
      <c r="W1305" s="20"/>
      <c r="X1305" s="20"/>
      <c r="Y1305" s="21"/>
      <c r="Z1305" s="22"/>
    </row>
    <row r="1306" spans="1:26" customFormat="1" ht="36" hidden="1" x14ac:dyDescent="0.25">
      <c r="A1306" s="50" t="s">
        <v>526</v>
      </c>
      <c r="B1306" s="51" t="s">
        <v>11</v>
      </c>
      <c r="C1306" s="50" t="s">
        <v>179</v>
      </c>
      <c r="D1306" s="58">
        <v>2113.6</v>
      </c>
      <c r="E1306" s="53" t="s">
        <v>11</v>
      </c>
      <c r="F1306" s="54"/>
      <c r="G1306" s="39"/>
      <c r="H1306" s="39"/>
      <c r="I1306" s="55"/>
      <c r="N1306" s="20"/>
      <c r="O1306" s="20"/>
      <c r="P1306" s="20"/>
      <c r="Q1306" s="20"/>
      <c r="R1306" s="20"/>
      <c r="S1306" s="20"/>
      <c r="T1306" s="20"/>
      <c r="U1306" s="20"/>
      <c r="V1306" s="20"/>
      <c r="W1306" s="20"/>
      <c r="X1306" s="20"/>
      <c r="Y1306" s="21"/>
      <c r="Z1306" s="22"/>
    </row>
    <row r="1307" spans="1:26" customFormat="1" ht="36" hidden="1" x14ac:dyDescent="0.25">
      <c r="A1307" s="50" t="s">
        <v>526</v>
      </c>
      <c r="B1307" s="51" t="s">
        <v>535</v>
      </c>
      <c r="C1307" s="50" t="s">
        <v>37</v>
      </c>
      <c r="D1307" s="59">
        <v>14.07128</v>
      </c>
      <c r="E1307" s="53" t="s">
        <v>11</v>
      </c>
      <c r="F1307" s="56"/>
      <c r="G1307" s="39"/>
      <c r="H1307" s="39"/>
      <c r="I1307" s="55"/>
      <c r="N1307" s="20"/>
      <c r="O1307" s="20"/>
      <c r="P1307" s="20"/>
      <c r="Q1307" s="20"/>
      <c r="R1307" s="20"/>
      <c r="S1307" s="20"/>
      <c r="T1307" s="20"/>
      <c r="U1307" s="20"/>
      <c r="V1307" s="20"/>
      <c r="W1307" s="20"/>
      <c r="X1307" s="20"/>
      <c r="Y1307" s="21"/>
      <c r="Z1307" s="22"/>
    </row>
    <row r="1308" spans="1:26" customFormat="1" ht="36" hidden="1" x14ac:dyDescent="0.25">
      <c r="A1308" s="50" t="s">
        <v>544</v>
      </c>
      <c r="B1308" s="51" t="s">
        <v>385</v>
      </c>
      <c r="C1308" s="50" t="s">
        <v>19</v>
      </c>
      <c r="D1308" s="58">
        <v>14.4</v>
      </c>
      <c r="E1308" s="53" t="s">
        <v>11</v>
      </c>
      <c r="F1308" s="56"/>
      <c r="G1308" s="39"/>
      <c r="H1308" s="39"/>
      <c r="I1308" s="55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21"/>
      <c r="Z1308" s="22"/>
    </row>
    <row r="1309" spans="1:26" customFormat="1" ht="36" hidden="1" x14ac:dyDescent="0.25">
      <c r="A1309" s="50" t="s">
        <v>547</v>
      </c>
      <c r="B1309" s="51" t="s">
        <v>11</v>
      </c>
      <c r="C1309" s="50" t="s">
        <v>179</v>
      </c>
      <c r="D1309" s="58">
        <v>69.599999999999994</v>
      </c>
      <c r="E1309" s="53" t="s">
        <v>11</v>
      </c>
      <c r="F1309" s="54"/>
      <c r="G1309" s="39"/>
      <c r="H1309" s="39"/>
      <c r="I1309" s="55"/>
      <c r="N1309" s="20"/>
      <c r="O1309" s="20"/>
      <c r="P1309" s="20"/>
      <c r="Q1309" s="20"/>
      <c r="R1309" s="20"/>
      <c r="S1309" s="20"/>
      <c r="T1309" s="20"/>
      <c r="U1309" s="20"/>
      <c r="V1309" s="20"/>
      <c r="W1309" s="20"/>
      <c r="X1309" s="20"/>
      <c r="Y1309" s="21"/>
      <c r="Z1309" s="22"/>
    </row>
    <row r="1310" spans="1:26" customFormat="1" ht="36" hidden="1" x14ac:dyDescent="0.25">
      <c r="A1310" s="50" t="s">
        <v>555</v>
      </c>
      <c r="B1310" s="51" t="s">
        <v>556</v>
      </c>
      <c r="C1310" s="50" t="s">
        <v>19</v>
      </c>
      <c r="D1310" s="57">
        <v>6.85</v>
      </c>
      <c r="E1310" s="53" t="s">
        <v>11</v>
      </c>
      <c r="F1310" s="56"/>
      <c r="G1310" s="39"/>
      <c r="H1310" s="39"/>
      <c r="I1310" s="55"/>
      <c r="N1310" s="20"/>
      <c r="O1310" s="20"/>
      <c r="P1310" s="20"/>
      <c r="Q1310" s="20"/>
      <c r="R1310" s="20"/>
      <c r="S1310" s="20"/>
      <c r="T1310" s="20"/>
      <c r="U1310" s="20"/>
      <c r="V1310" s="20"/>
      <c r="W1310" s="20"/>
      <c r="X1310" s="20"/>
      <c r="Y1310" s="21"/>
      <c r="Z1310" s="22"/>
    </row>
    <row r="1311" spans="1:26" customFormat="1" ht="36" hidden="1" x14ac:dyDescent="0.25">
      <c r="A1311" s="50" t="s">
        <v>558</v>
      </c>
      <c r="B1311" s="51" t="s">
        <v>556</v>
      </c>
      <c r="C1311" s="50" t="s">
        <v>19</v>
      </c>
      <c r="D1311" s="58">
        <v>28.5</v>
      </c>
      <c r="E1311" s="53" t="s">
        <v>11</v>
      </c>
      <c r="F1311" s="54"/>
      <c r="G1311" s="39"/>
      <c r="H1311" s="39"/>
      <c r="I1311" s="55"/>
      <c r="N1311" s="20"/>
      <c r="O1311" s="20"/>
      <c r="P1311" s="20"/>
      <c r="Q1311" s="20"/>
      <c r="R1311" s="20"/>
      <c r="S1311" s="20"/>
      <c r="T1311" s="20"/>
      <c r="U1311" s="20"/>
      <c r="V1311" s="20"/>
      <c r="W1311" s="20"/>
      <c r="X1311" s="20"/>
      <c r="Y1311" s="21"/>
      <c r="Z1311" s="22"/>
    </row>
    <row r="1312" spans="1:26" customFormat="1" ht="36" hidden="1" x14ac:dyDescent="0.25">
      <c r="A1312" s="50" t="s">
        <v>560</v>
      </c>
      <c r="B1312" s="51" t="s">
        <v>561</v>
      </c>
      <c r="C1312" s="50" t="s">
        <v>12</v>
      </c>
      <c r="D1312" s="52">
        <v>100</v>
      </c>
      <c r="E1312" s="53" t="s">
        <v>11</v>
      </c>
      <c r="F1312" s="54"/>
      <c r="G1312" s="39"/>
      <c r="H1312" s="39"/>
      <c r="I1312" s="55"/>
      <c r="N1312" s="20"/>
      <c r="O1312" s="20"/>
      <c r="P1312" s="20"/>
      <c r="Q1312" s="20"/>
      <c r="R1312" s="20"/>
      <c r="S1312" s="20"/>
      <c r="T1312" s="20"/>
      <c r="U1312" s="20"/>
      <c r="V1312" s="20"/>
      <c r="W1312" s="20"/>
      <c r="X1312" s="20"/>
      <c r="Y1312" s="21"/>
      <c r="Z1312" s="22"/>
    </row>
    <row r="1313" spans="1:26" customFormat="1" ht="36" hidden="1" x14ac:dyDescent="0.25">
      <c r="A1313" s="50" t="s">
        <v>582</v>
      </c>
      <c r="B1313" s="51" t="s">
        <v>583</v>
      </c>
      <c r="C1313" s="50" t="s">
        <v>12</v>
      </c>
      <c r="D1313" s="52">
        <v>4</v>
      </c>
      <c r="E1313" s="53" t="s">
        <v>11</v>
      </c>
      <c r="F1313" s="54"/>
      <c r="G1313" s="39"/>
      <c r="H1313" s="39"/>
      <c r="I1313" s="55"/>
      <c r="N1313" s="20"/>
      <c r="O1313" s="20"/>
      <c r="P1313" s="20"/>
      <c r="Q1313" s="20"/>
      <c r="R1313" s="20"/>
      <c r="S1313" s="20"/>
      <c r="T1313" s="20"/>
      <c r="U1313" s="20"/>
      <c r="V1313" s="20"/>
      <c r="W1313" s="20"/>
      <c r="X1313" s="20"/>
      <c r="Y1313" s="21"/>
      <c r="Z1313" s="22"/>
    </row>
    <row r="1314" spans="1:26" customFormat="1" ht="36" hidden="1" x14ac:dyDescent="0.25">
      <c r="A1314" s="50" t="s">
        <v>595</v>
      </c>
      <c r="B1314" s="51" t="s">
        <v>596</v>
      </c>
      <c r="C1314" s="50" t="s">
        <v>12</v>
      </c>
      <c r="D1314" s="52">
        <v>25</v>
      </c>
      <c r="E1314" s="53" t="s">
        <v>11</v>
      </c>
      <c r="F1314" s="54"/>
      <c r="G1314" s="39"/>
      <c r="H1314" s="39"/>
      <c r="I1314" s="55"/>
      <c r="N1314" s="20"/>
      <c r="O1314" s="20"/>
      <c r="P1314" s="20"/>
      <c r="Q1314" s="20"/>
      <c r="R1314" s="20"/>
      <c r="S1314" s="20"/>
      <c r="T1314" s="20"/>
      <c r="U1314" s="20"/>
      <c r="V1314" s="20"/>
      <c r="W1314" s="20"/>
      <c r="X1314" s="20"/>
      <c r="Y1314" s="21"/>
      <c r="Z1314" s="22"/>
    </row>
    <row r="1315" spans="1:26" customFormat="1" ht="36" hidden="1" x14ac:dyDescent="0.25">
      <c r="A1315" s="50" t="s">
        <v>600</v>
      </c>
      <c r="B1315" s="51" t="s">
        <v>601</v>
      </c>
      <c r="C1315" s="50" t="s">
        <v>12</v>
      </c>
      <c r="D1315" s="52">
        <v>47</v>
      </c>
      <c r="E1315" s="53" t="s">
        <v>11</v>
      </c>
      <c r="F1315" s="54"/>
      <c r="G1315" s="39"/>
      <c r="H1315" s="39"/>
      <c r="I1315" s="55"/>
      <c r="N1315" s="20"/>
      <c r="O1315" s="20"/>
      <c r="P1315" s="20"/>
      <c r="Q1315" s="20"/>
      <c r="R1315" s="20"/>
      <c r="S1315" s="20"/>
      <c r="T1315" s="20"/>
      <c r="U1315" s="20"/>
      <c r="V1315" s="20"/>
      <c r="W1315" s="20"/>
      <c r="X1315" s="20"/>
      <c r="Y1315" s="21"/>
      <c r="Z1315" s="22"/>
    </row>
    <row r="1316" spans="1:26" customFormat="1" ht="36" hidden="1" x14ac:dyDescent="0.25">
      <c r="A1316" s="50" t="s">
        <v>605</v>
      </c>
      <c r="B1316" s="51" t="s">
        <v>606</v>
      </c>
      <c r="C1316" s="50" t="s">
        <v>12</v>
      </c>
      <c r="D1316" s="52">
        <v>97</v>
      </c>
      <c r="E1316" s="53" t="s">
        <v>11</v>
      </c>
      <c r="F1316" s="54"/>
      <c r="G1316" s="39"/>
      <c r="H1316" s="39"/>
      <c r="I1316" s="55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21"/>
      <c r="Z1316" s="22"/>
    </row>
    <row r="1317" spans="1:26" customFormat="1" ht="36" hidden="1" x14ac:dyDescent="0.25">
      <c r="A1317" s="50" t="s">
        <v>617</v>
      </c>
      <c r="B1317" s="51" t="s">
        <v>606</v>
      </c>
      <c r="C1317" s="50" t="s">
        <v>12</v>
      </c>
      <c r="D1317" s="52">
        <v>8</v>
      </c>
      <c r="E1317" s="53" t="s">
        <v>11</v>
      </c>
      <c r="F1317" s="54"/>
      <c r="G1317" s="39"/>
      <c r="H1317" s="39"/>
      <c r="I1317" s="55"/>
      <c r="N1317" s="20"/>
      <c r="O1317" s="20"/>
      <c r="P1317" s="20"/>
      <c r="Q1317" s="20"/>
      <c r="R1317" s="20"/>
      <c r="S1317" s="20"/>
      <c r="T1317" s="20"/>
      <c r="U1317" s="20"/>
      <c r="V1317" s="20"/>
      <c r="W1317" s="20"/>
      <c r="X1317" s="20"/>
      <c r="Y1317" s="21"/>
      <c r="Z1317" s="22"/>
    </row>
    <row r="1318" spans="1:26" customFormat="1" ht="36" hidden="1" x14ac:dyDescent="0.25">
      <c r="A1318" s="50" t="s">
        <v>622</v>
      </c>
      <c r="B1318" s="51" t="s">
        <v>623</v>
      </c>
      <c r="C1318" s="50" t="s">
        <v>12</v>
      </c>
      <c r="D1318" s="52">
        <v>12</v>
      </c>
      <c r="E1318" s="53" t="s">
        <v>11</v>
      </c>
      <c r="F1318" s="54"/>
      <c r="G1318" s="39"/>
      <c r="H1318" s="39"/>
      <c r="I1318" s="55"/>
      <c r="N1318" s="20"/>
      <c r="O1318" s="20"/>
      <c r="P1318" s="20"/>
      <c r="Q1318" s="20"/>
      <c r="R1318" s="20"/>
      <c r="S1318" s="20"/>
      <c r="T1318" s="20"/>
      <c r="U1318" s="20"/>
      <c r="V1318" s="20"/>
      <c r="W1318" s="20"/>
      <c r="X1318" s="20"/>
      <c r="Y1318" s="21"/>
      <c r="Z1318" s="22"/>
    </row>
    <row r="1319" spans="1:26" customFormat="1" ht="36" hidden="1" x14ac:dyDescent="0.25">
      <c r="A1319" s="50" t="s">
        <v>626</v>
      </c>
      <c r="B1319" s="51" t="s">
        <v>627</v>
      </c>
      <c r="C1319" s="50" t="s">
        <v>12</v>
      </c>
      <c r="D1319" s="52">
        <v>3</v>
      </c>
      <c r="E1319" s="53" t="s">
        <v>11</v>
      </c>
      <c r="F1319" s="54"/>
      <c r="G1319" s="39"/>
      <c r="H1319" s="39"/>
      <c r="I1319" s="55"/>
      <c r="N1319" s="20"/>
      <c r="O1319" s="20"/>
      <c r="P1319" s="20"/>
      <c r="Q1319" s="20"/>
      <c r="R1319" s="20"/>
      <c r="S1319" s="20"/>
      <c r="T1319" s="20"/>
      <c r="U1319" s="20"/>
      <c r="V1319" s="20"/>
      <c r="W1319" s="20"/>
      <c r="X1319" s="20"/>
      <c r="Y1319" s="21"/>
      <c r="Z1319" s="22"/>
    </row>
    <row r="1320" spans="1:26" customFormat="1" ht="36" hidden="1" x14ac:dyDescent="0.25">
      <c r="A1320" s="50" t="s">
        <v>640</v>
      </c>
      <c r="B1320" s="51" t="s">
        <v>641</v>
      </c>
      <c r="C1320" s="50" t="s">
        <v>12</v>
      </c>
      <c r="D1320" s="52">
        <v>7</v>
      </c>
      <c r="E1320" s="53" t="s">
        <v>11</v>
      </c>
      <c r="F1320" s="54"/>
      <c r="G1320" s="39"/>
      <c r="H1320" s="39"/>
      <c r="I1320" s="55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0"/>
      <c r="Y1320" s="21"/>
      <c r="Z1320" s="22"/>
    </row>
    <row r="1321" spans="1:26" customFormat="1" ht="36" hidden="1" x14ac:dyDescent="0.25">
      <c r="A1321" s="50" t="s">
        <v>645</v>
      </c>
      <c r="B1321" s="51" t="s">
        <v>646</v>
      </c>
      <c r="C1321" s="50" t="s">
        <v>12</v>
      </c>
      <c r="D1321" s="52">
        <v>5</v>
      </c>
      <c r="E1321" s="53" t="s">
        <v>11</v>
      </c>
      <c r="F1321" s="54"/>
      <c r="G1321" s="39"/>
      <c r="H1321" s="39"/>
      <c r="I1321" s="55"/>
      <c r="N1321" s="20"/>
      <c r="O1321" s="20"/>
      <c r="P1321" s="20"/>
      <c r="Q1321" s="20"/>
      <c r="R1321" s="20"/>
      <c r="S1321" s="20"/>
      <c r="T1321" s="20"/>
      <c r="U1321" s="20"/>
      <c r="V1321" s="20"/>
      <c r="W1321" s="20"/>
      <c r="X1321" s="20"/>
      <c r="Y1321" s="21"/>
      <c r="Z1321" s="22"/>
    </row>
    <row r="1322" spans="1:26" customFormat="1" ht="36" hidden="1" x14ac:dyDescent="0.25">
      <c r="A1322" s="50" t="s">
        <v>649</v>
      </c>
      <c r="B1322" s="51" t="s">
        <v>650</v>
      </c>
      <c r="C1322" s="50" t="s">
        <v>12</v>
      </c>
      <c r="D1322" s="52">
        <v>8</v>
      </c>
      <c r="E1322" s="53" t="s">
        <v>11</v>
      </c>
      <c r="F1322" s="54"/>
      <c r="G1322" s="39"/>
      <c r="H1322" s="39"/>
      <c r="I1322" s="55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21"/>
      <c r="Z1322" s="22"/>
    </row>
    <row r="1323" spans="1:26" customFormat="1" ht="36" hidden="1" x14ac:dyDescent="0.25">
      <c r="A1323" s="50" t="s">
        <v>662</v>
      </c>
      <c r="B1323" s="51" t="s">
        <v>663</v>
      </c>
      <c r="C1323" s="50" t="s">
        <v>12</v>
      </c>
      <c r="D1323" s="52">
        <v>20</v>
      </c>
      <c r="E1323" s="53" t="s">
        <v>11</v>
      </c>
      <c r="F1323" s="54"/>
      <c r="G1323" s="39"/>
      <c r="H1323" s="39"/>
      <c r="I1323" s="55"/>
      <c r="N1323" s="20"/>
      <c r="O1323" s="20"/>
      <c r="P1323" s="20"/>
      <c r="Q1323" s="20"/>
      <c r="R1323" s="20"/>
      <c r="S1323" s="20"/>
      <c r="T1323" s="20"/>
      <c r="U1323" s="20"/>
      <c r="V1323" s="20"/>
      <c r="W1323" s="20"/>
      <c r="X1323" s="20"/>
      <c r="Y1323" s="21"/>
      <c r="Z1323" s="22"/>
    </row>
    <row r="1324" spans="1:26" customFormat="1" ht="36" hidden="1" x14ac:dyDescent="0.25">
      <c r="A1324" s="50" t="s">
        <v>674</v>
      </c>
      <c r="B1324" s="51" t="s">
        <v>663</v>
      </c>
      <c r="C1324" s="50" t="s">
        <v>12</v>
      </c>
      <c r="D1324" s="52">
        <v>13</v>
      </c>
      <c r="E1324" s="53" t="s">
        <v>11</v>
      </c>
      <c r="F1324" s="54"/>
      <c r="G1324" s="39"/>
      <c r="H1324" s="39"/>
      <c r="I1324" s="55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0"/>
      <c r="Y1324" s="21"/>
      <c r="Z1324" s="22"/>
    </row>
    <row r="1325" spans="1:26" customFormat="1" ht="36" hidden="1" x14ac:dyDescent="0.25">
      <c r="A1325" s="50" t="s">
        <v>698</v>
      </c>
      <c r="B1325" s="51" t="s">
        <v>699</v>
      </c>
      <c r="C1325" s="50" t="s">
        <v>12</v>
      </c>
      <c r="D1325" s="52">
        <v>14</v>
      </c>
      <c r="E1325" s="53" t="s">
        <v>11</v>
      </c>
      <c r="F1325" s="54"/>
      <c r="G1325" s="39"/>
      <c r="H1325" s="39"/>
      <c r="I1325" s="55"/>
      <c r="N1325" s="20"/>
      <c r="O1325" s="20"/>
      <c r="P1325" s="20"/>
      <c r="Q1325" s="20"/>
      <c r="R1325" s="20"/>
      <c r="S1325" s="20"/>
      <c r="T1325" s="20"/>
      <c r="U1325" s="20"/>
      <c r="V1325" s="20"/>
      <c r="W1325" s="20"/>
      <c r="X1325" s="20"/>
      <c r="Y1325" s="21"/>
      <c r="Z1325" s="22"/>
    </row>
    <row r="1326" spans="1:26" customFormat="1" ht="36" hidden="1" x14ac:dyDescent="0.25">
      <c r="A1326" s="50" t="s">
        <v>707</v>
      </c>
      <c r="B1326" s="51" t="s">
        <v>708</v>
      </c>
      <c r="C1326" s="50" t="s">
        <v>179</v>
      </c>
      <c r="D1326" s="58">
        <v>98.5</v>
      </c>
      <c r="E1326" s="53" t="s">
        <v>11</v>
      </c>
      <c r="F1326" s="54"/>
      <c r="G1326" s="39"/>
      <c r="H1326" s="39"/>
      <c r="I1326" s="55"/>
      <c r="N1326" s="20"/>
      <c r="O1326" s="20"/>
      <c r="P1326" s="20"/>
      <c r="Q1326" s="20"/>
      <c r="R1326" s="20"/>
      <c r="S1326" s="20"/>
      <c r="T1326" s="20"/>
      <c r="U1326" s="20"/>
      <c r="V1326" s="20"/>
      <c r="W1326" s="20"/>
      <c r="X1326" s="20"/>
      <c r="Y1326" s="21"/>
      <c r="Z1326" s="22"/>
    </row>
    <row r="1327" spans="1:26" customFormat="1" ht="36" hidden="1" x14ac:dyDescent="0.25">
      <c r="A1327" s="50" t="s">
        <v>714</v>
      </c>
      <c r="B1327" s="51" t="s">
        <v>715</v>
      </c>
      <c r="C1327" s="50" t="s">
        <v>179</v>
      </c>
      <c r="D1327" s="58">
        <v>6.2</v>
      </c>
      <c r="E1327" s="53" t="s">
        <v>11</v>
      </c>
      <c r="F1327" s="54"/>
      <c r="G1327" s="39"/>
      <c r="H1327" s="39"/>
      <c r="I1327" s="55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21"/>
      <c r="Z1327" s="22"/>
    </row>
    <row r="1328" spans="1:26" customFormat="1" ht="36" hidden="1" x14ac:dyDescent="0.25">
      <c r="A1328" s="50" t="s">
        <v>730</v>
      </c>
      <c r="B1328" s="51" t="s">
        <v>11</v>
      </c>
      <c r="C1328" s="50" t="s">
        <v>12</v>
      </c>
      <c r="D1328" s="52">
        <v>13</v>
      </c>
      <c r="E1328" s="53" t="s">
        <v>11</v>
      </c>
      <c r="F1328" s="56"/>
      <c r="G1328" s="39"/>
      <c r="H1328" s="39"/>
      <c r="I1328" s="55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20"/>
      <c r="Y1328" s="21"/>
      <c r="Z1328" s="22"/>
    </row>
    <row r="1329" spans="1:26" customFormat="1" ht="36" hidden="1" x14ac:dyDescent="0.25">
      <c r="A1329" s="50" t="s">
        <v>741</v>
      </c>
      <c r="B1329" s="51" t="s">
        <v>742</v>
      </c>
      <c r="C1329" s="50" t="s">
        <v>12</v>
      </c>
      <c r="D1329" s="52">
        <v>7</v>
      </c>
      <c r="E1329" s="53" t="s">
        <v>11</v>
      </c>
      <c r="F1329" s="54"/>
      <c r="G1329" s="39"/>
      <c r="H1329" s="39"/>
      <c r="I1329" s="55"/>
      <c r="N1329" s="20"/>
      <c r="O1329" s="20"/>
      <c r="P1329" s="20"/>
      <c r="Q1329" s="20"/>
      <c r="R1329" s="20"/>
      <c r="S1329" s="20"/>
      <c r="T1329" s="20"/>
      <c r="U1329" s="20"/>
      <c r="V1329" s="20"/>
      <c r="W1329" s="20"/>
      <c r="X1329" s="20"/>
      <c r="Y1329" s="21"/>
      <c r="Z1329" s="22"/>
    </row>
    <row r="1330" spans="1:26" customFormat="1" ht="36" hidden="1" x14ac:dyDescent="0.25">
      <c r="A1330" s="50" t="s">
        <v>749</v>
      </c>
      <c r="B1330" s="51" t="s">
        <v>11</v>
      </c>
      <c r="C1330" s="50" t="s">
        <v>12</v>
      </c>
      <c r="D1330" s="52">
        <v>49</v>
      </c>
      <c r="E1330" s="53" t="s">
        <v>11</v>
      </c>
      <c r="F1330" s="54"/>
      <c r="G1330" s="39"/>
      <c r="H1330" s="39"/>
      <c r="I1330" s="55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21"/>
      <c r="Z1330" s="22"/>
    </row>
    <row r="1331" spans="1:26" customFormat="1" ht="36" hidden="1" x14ac:dyDescent="0.25">
      <c r="A1331" s="50" t="s">
        <v>755</v>
      </c>
      <c r="B1331" s="51" t="s">
        <v>11</v>
      </c>
      <c r="C1331" s="50" t="s">
        <v>12</v>
      </c>
      <c r="D1331" s="52">
        <v>409</v>
      </c>
      <c r="E1331" s="53" t="s">
        <v>11</v>
      </c>
      <c r="F1331" s="54"/>
      <c r="G1331" s="39"/>
      <c r="H1331" s="39"/>
      <c r="I1331" s="55"/>
      <c r="N1331" s="20"/>
      <c r="O1331" s="20"/>
      <c r="P1331" s="20"/>
      <c r="Q1331" s="20"/>
      <c r="R1331" s="20"/>
      <c r="S1331" s="20"/>
      <c r="T1331" s="20"/>
      <c r="U1331" s="20"/>
      <c r="V1331" s="20"/>
      <c r="W1331" s="20"/>
      <c r="X1331" s="20"/>
      <c r="Y1331" s="21"/>
      <c r="Z1331" s="22"/>
    </row>
    <row r="1332" spans="1:26" customFormat="1" ht="36" hidden="1" x14ac:dyDescent="0.25">
      <c r="A1332" s="50" t="s">
        <v>755</v>
      </c>
      <c r="B1332" s="51" t="s">
        <v>708</v>
      </c>
      <c r="C1332" s="50" t="s">
        <v>179</v>
      </c>
      <c r="D1332" s="58">
        <v>769.6</v>
      </c>
      <c r="E1332" s="53" t="s">
        <v>11</v>
      </c>
      <c r="F1332" s="54"/>
      <c r="G1332" s="39"/>
      <c r="H1332" s="39"/>
      <c r="I1332" s="55"/>
      <c r="N1332" s="20"/>
      <c r="O1332" s="20"/>
      <c r="P1332" s="20"/>
      <c r="Q1332" s="20"/>
      <c r="R1332" s="20"/>
      <c r="S1332" s="20"/>
      <c r="T1332" s="20"/>
      <c r="U1332" s="20"/>
      <c r="V1332" s="20"/>
      <c r="W1332" s="20"/>
      <c r="X1332" s="20"/>
      <c r="Y1332" s="21"/>
      <c r="Z1332" s="22"/>
    </row>
    <row r="1333" spans="1:26" customFormat="1" ht="36" hidden="1" x14ac:dyDescent="0.25">
      <c r="A1333" s="50" t="s">
        <v>1035</v>
      </c>
      <c r="B1333" s="51" t="s">
        <v>1036</v>
      </c>
      <c r="C1333" s="50" t="s">
        <v>179</v>
      </c>
      <c r="D1333" s="58">
        <v>68.5</v>
      </c>
      <c r="E1333" s="53" t="s">
        <v>11</v>
      </c>
      <c r="F1333" s="54"/>
      <c r="G1333" s="39"/>
      <c r="H1333" s="39"/>
      <c r="I1333" s="55"/>
      <c r="N1333" s="20"/>
      <c r="O1333" s="20"/>
      <c r="P1333" s="20"/>
      <c r="Q1333" s="20"/>
      <c r="R1333" s="20"/>
      <c r="S1333" s="20"/>
      <c r="T1333" s="20"/>
      <c r="U1333" s="20"/>
      <c r="V1333" s="20"/>
      <c r="W1333" s="20"/>
      <c r="X1333" s="20"/>
      <c r="Y1333" s="21"/>
      <c r="Z1333" s="22"/>
    </row>
    <row r="1334" spans="1:26" customFormat="1" ht="36" hidden="1" x14ac:dyDescent="0.25">
      <c r="A1334" s="50" t="s">
        <v>1043</v>
      </c>
      <c r="B1334" s="51" t="s">
        <v>11</v>
      </c>
      <c r="C1334" s="50" t="s">
        <v>12</v>
      </c>
      <c r="D1334" s="52">
        <v>17</v>
      </c>
      <c r="E1334" s="53" t="s">
        <v>11</v>
      </c>
      <c r="F1334" s="54"/>
      <c r="G1334" s="39"/>
      <c r="H1334" s="39"/>
      <c r="I1334" s="55"/>
      <c r="N1334" s="20"/>
      <c r="O1334" s="20"/>
      <c r="P1334" s="20"/>
      <c r="Q1334" s="20"/>
      <c r="R1334" s="20"/>
      <c r="S1334" s="20"/>
      <c r="T1334" s="20"/>
      <c r="U1334" s="20"/>
      <c r="V1334" s="20"/>
      <c r="W1334" s="20"/>
      <c r="X1334" s="20"/>
      <c r="Y1334" s="21"/>
      <c r="Z1334" s="22"/>
    </row>
    <row r="1335" spans="1:26" customFormat="1" ht="36" hidden="1" x14ac:dyDescent="0.25">
      <c r="A1335" s="50" t="s">
        <v>1043</v>
      </c>
      <c r="B1335" s="51" t="s">
        <v>420</v>
      </c>
      <c r="C1335" s="50" t="s">
        <v>179</v>
      </c>
      <c r="D1335" s="58">
        <v>83.9</v>
      </c>
      <c r="E1335" s="53" t="s">
        <v>11</v>
      </c>
      <c r="F1335" s="54"/>
      <c r="G1335" s="39"/>
      <c r="H1335" s="39"/>
      <c r="I1335" s="55"/>
      <c r="N1335" s="20"/>
      <c r="O1335" s="20"/>
      <c r="P1335" s="20"/>
      <c r="Q1335" s="20"/>
      <c r="R1335" s="20"/>
      <c r="S1335" s="20"/>
      <c r="T1335" s="20"/>
      <c r="U1335" s="20"/>
      <c r="V1335" s="20"/>
      <c r="W1335" s="20"/>
      <c r="X1335" s="20"/>
      <c r="Y1335" s="21"/>
      <c r="Z1335" s="22"/>
    </row>
    <row r="1336" spans="1:26" customFormat="1" ht="36" hidden="1" x14ac:dyDescent="0.25">
      <c r="A1336" s="50" t="s">
        <v>1062</v>
      </c>
      <c r="B1336" s="51" t="s">
        <v>11</v>
      </c>
      <c r="C1336" s="50" t="s">
        <v>12</v>
      </c>
      <c r="D1336" s="52">
        <v>21</v>
      </c>
      <c r="E1336" s="53" t="s">
        <v>11</v>
      </c>
      <c r="F1336" s="54"/>
      <c r="G1336" s="39"/>
      <c r="H1336" s="39"/>
      <c r="I1336" s="55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21"/>
      <c r="Z1336" s="22"/>
    </row>
    <row r="1337" spans="1:26" customFormat="1" ht="36" hidden="1" x14ac:dyDescent="0.25">
      <c r="A1337" s="50" t="s">
        <v>1062</v>
      </c>
      <c r="B1337" s="51" t="s">
        <v>420</v>
      </c>
      <c r="C1337" s="50" t="s">
        <v>179</v>
      </c>
      <c r="D1337" s="58">
        <v>59.5</v>
      </c>
      <c r="E1337" s="53" t="s">
        <v>11</v>
      </c>
      <c r="F1337" s="54"/>
      <c r="G1337" s="39"/>
      <c r="H1337" s="39"/>
      <c r="I1337" s="55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20"/>
      <c r="Y1337" s="21"/>
      <c r="Z1337" s="22"/>
    </row>
    <row r="1338" spans="1:26" customFormat="1" ht="36" hidden="1" x14ac:dyDescent="0.25">
      <c r="A1338" s="50" t="s">
        <v>1079</v>
      </c>
      <c r="B1338" s="51" t="s">
        <v>1080</v>
      </c>
      <c r="C1338" s="50" t="s">
        <v>179</v>
      </c>
      <c r="D1338" s="52">
        <v>48</v>
      </c>
      <c r="E1338" s="53" t="s">
        <v>11</v>
      </c>
      <c r="F1338" s="54"/>
      <c r="G1338" s="39"/>
      <c r="H1338" s="39"/>
      <c r="I1338" s="55"/>
      <c r="N1338" s="20"/>
      <c r="O1338" s="20"/>
      <c r="P1338" s="20"/>
      <c r="Q1338" s="20"/>
      <c r="R1338" s="20"/>
      <c r="S1338" s="20"/>
      <c r="T1338" s="20"/>
      <c r="U1338" s="20"/>
      <c r="V1338" s="20"/>
      <c r="W1338" s="20"/>
      <c r="X1338" s="20"/>
      <c r="Y1338" s="21"/>
      <c r="Z1338" s="22"/>
    </row>
    <row r="1339" spans="1:26" customFormat="1" ht="36" hidden="1" x14ac:dyDescent="0.25">
      <c r="A1339" s="50" t="s">
        <v>1082</v>
      </c>
      <c r="B1339" s="51" t="s">
        <v>1083</v>
      </c>
      <c r="C1339" s="50" t="s">
        <v>179</v>
      </c>
      <c r="D1339" s="58">
        <v>44.5</v>
      </c>
      <c r="E1339" s="53" t="s">
        <v>11</v>
      </c>
      <c r="F1339" s="54"/>
      <c r="G1339" s="39"/>
      <c r="H1339" s="39"/>
      <c r="I1339" s="55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0"/>
      <c r="Y1339" s="21"/>
      <c r="Z1339" s="22"/>
    </row>
    <row r="1340" spans="1:26" customFormat="1" ht="36" hidden="1" x14ac:dyDescent="0.25">
      <c r="A1340" s="50" t="s">
        <v>1085</v>
      </c>
      <c r="B1340" s="51" t="s">
        <v>708</v>
      </c>
      <c r="C1340" s="50" t="s">
        <v>179</v>
      </c>
      <c r="D1340" s="58">
        <v>280.2</v>
      </c>
      <c r="E1340" s="53" t="s">
        <v>11</v>
      </c>
      <c r="F1340" s="54"/>
      <c r="G1340" s="39"/>
      <c r="H1340" s="39"/>
      <c r="I1340" s="55"/>
      <c r="N1340" s="20"/>
      <c r="O1340" s="20"/>
      <c r="P1340" s="20"/>
      <c r="Q1340" s="20"/>
      <c r="R1340" s="20"/>
      <c r="S1340" s="20"/>
      <c r="T1340" s="20"/>
      <c r="U1340" s="20"/>
      <c r="V1340" s="20"/>
      <c r="W1340" s="20"/>
      <c r="X1340" s="20"/>
      <c r="Y1340" s="21"/>
      <c r="Z1340" s="22"/>
    </row>
    <row r="1341" spans="1:26" customFormat="1" ht="36" hidden="1" x14ac:dyDescent="0.25">
      <c r="A1341" s="50" t="s">
        <v>1113</v>
      </c>
      <c r="B1341" s="51" t="s">
        <v>1114</v>
      </c>
      <c r="C1341" s="50" t="s">
        <v>12</v>
      </c>
      <c r="D1341" s="52">
        <v>65</v>
      </c>
      <c r="E1341" s="53" t="s">
        <v>11</v>
      </c>
      <c r="F1341" s="54"/>
      <c r="G1341" s="39"/>
      <c r="H1341" s="39"/>
      <c r="I1341" s="55"/>
      <c r="N1341" s="20"/>
      <c r="O1341" s="20"/>
      <c r="P1341" s="20"/>
      <c r="Q1341" s="20"/>
      <c r="R1341" s="20"/>
      <c r="S1341" s="20"/>
      <c r="T1341" s="20"/>
      <c r="U1341" s="20"/>
      <c r="V1341" s="20"/>
      <c r="W1341" s="20"/>
      <c r="X1341" s="20"/>
      <c r="Y1341" s="21"/>
      <c r="Z1341" s="22"/>
    </row>
    <row r="1342" spans="1:26" customFormat="1" ht="36" hidden="1" x14ac:dyDescent="0.25">
      <c r="A1342" s="50" t="s">
        <v>1146</v>
      </c>
      <c r="B1342" s="51" t="s">
        <v>1147</v>
      </c>
      <c r="C1342" s="50" t="s">
        <v>12</v>
      </c>
      <c r="D1342" s="52">
        <v>4</v>
      </c>
      <c r="E1342" s="53" t="s">
        <v>11</v>
      </c>
      <c r="F1342" s="56"/>
      <c r="G1342" s="39"/>
      <c r="H1342" s="39"/>
      <c r="I1342" s="55"/>
      <c r="N1342" s="20"/>
      <c r="O1342" s="20"/>
      <c r="P1342" s="20"/>
      <c r="Q1342" s="20"/>
      <c r="R1342" s="20"/>
      <c r="S1342" s="20"/>
      <c r="T1342" s="20"/>
      <c r="U1342" s="20"/>
      <c r="V1342" s="20"/>
      <c r="W1342" s="20"/>
      <c r="X1342" s="20"/>
      <c r="Y1342" s="21"/>
      <c r="Z1342" s="22"/>
    </row>
    <row r="1343" spans="1:26" customFormat="1" ht="36" hidden="1" x14ac:dyDescent="0.25">
      <c r="A1343" s="50" t="s">
        <v>1149</v>
      </c>
      <c r="B1343" s="51" t="s">
        <v>11</v>
      </c>
      <c r="C1343" s="50" t="s">
        <v>12</v>
      </c>
      <c r="D1343" s="52">
        <v>25</v>
      </c>
      <c r="E1343" s="53" t="s">
        <v>11</v>
      </c>
      <c r="F1343" s="54"/>
      <c r="G1343" s="39"/>
      <c r="H1343" s="39"/>
      <c r="I1343" s="55"/>
      <c r="N1343" s="20"/>
      <c r="O1343" s="20"/>
      <c r="P1343" s="20"/>
      <c r="Q1343" s="20"/>
      <c r="R1343" s="20"/>
      <c r="S1343" s="20"/>
      <c r="T1343" s="20"/>
      <c r="U1343" s="20"/>
      <c r="V1343" s="20"/>
      <c r="W1343" s="20"/>
      <c r="X1343" s="20"/>
      <c r="Y1343" s="21"/>
      <c r="Z1343" s="22"/>
    </row>
    <row r="1344" spans="1:26" customFormat="1" ht="36" hidden="1" x14ac:dyDescent="0.25">
      <c r="A1344" s="50" t="s">
        <v>1157</v>
      </c>
      <c r="B1344" s="51" t="s">
        <v>11</v>
      </c>
      <c r="C1344" s="50" t="s">
        <v>12</v>
      </c>
      <c r="D1344" s="52">
        <v>37</v>
      </c>
      <c r="E1344" s="53" t="s">
        <v>11</v>
      </c>
      <c r="F1344" s="54"/>
      <c r="G1344" s="39"/>
      <c r="H1344" s="39"/>
      <c r="I1344" s="55"/>
      <c r="N1344" s="20"/>
      <c r="O1344" s="20"/>
      <c r="P1344" s="20"/>
      <c r="Q1344" s="20"/>
      <c r="R1344" s="20"/>
      <c r="S1344" s="20"/>
      <c r="T1344" s="20"/>
      <c r="U1344" s="20"/>
      <c r="V1344" s="20"/>
      <c r="W1344" s="20"/>
      <c r="X1344" s="20"/>
      <c r="Y1344" s="21"/>
      <c r="Z1344" s="22"/>
    </row>
    <row r="1345" spans="1:26" customFormat="1" ht="36" hidden="1" x14ac:dyDescent="0.25">
      <c r="A1345" s="50" t="s">
        <v>1163</v>
      </c>
      <c r="B1345" s="51" t="s">
        <v>11</v>
      </c>
      <c r="C1345" s="50" t="s">
        <v>12</v>
      </c>
      <c r="D1345" s="52">
        <v>10</v>
      </c>
      <c r="E1345" s="53" t="s">
        <v>11</v>
      </c>
      <c r="F1345" s="54"/>
      <c r="G1345" s="39"/>
      <c r="H1345" s="39"/>
      <c r="I1345" s="55"/>
      <c r="N1345" s="20"/>
      <c r="O1345" s="20"/>
      <c r="P1345" s="20"/>
      <c r="Q1345" s="20"/>
      <c r="R1345" s="20"/>
      <c r="S1345" s="20"/>
      <c r="T1345" s="20"/>
      <c r="U1345" s="20"/>
      <c r="V1345" s="20"/>
      <c r="W1345" s="20"/>
      <c r="X1345" s="20"/>
      <c r="Y1345" s="21"/>
      <c r="Z1345" s="22"/>
    </row>
    <row r="1346" spans="1:26" customFormat="1" ht="36" hidden="1" x14ac:dyDescent="0.25">
      <c r="A1346" s="50" t="s">
        <v>1164</v>
      </c>
      <c r="B1346" s="51" t="s">
        <v>11</v>
      </c>
      <c r="C1346" s="50" t="s">
        <v>12</v>
      </c>
      <c r="D1346" s="52">
        <v>214</v>
      </c>
      <c r="E1346" s="53" t="s">
        <v>11</v>
      </c>
      <c r="F1346" s="54"/>
      <c r="G1346" s="39"/>
      <c r="H1346" s="39"/>
      <c r="I1346" s="55"/>
      <c r="N1346" s="20"/>
      <c r="O1346" s="20"/>
      <c r="P1346" s="20"/>
      <c r="Q1346" s="20"/>
      <c r="R1346" s="20"/>
      <c r="S1346" s="20"/>
      <c r="T1346" s="20"/>
      <c r="U1346" s="20"/>
      <c r="V1346" s="20"/>
      <c r="W1346" s="20"/>
      <c r="X1346" s="20"/>
      <c r="Y1346" s="21"/>
      <c r="Z1346" s="22"/>
    </row>
    <row r="1347" spans="1:26" customFormat="1" ht="36" hidden="1" x14ac:dyDescent="0.25">
      <c r="A1347" s="50" t="s">
        <v>1221</v>
      </c>
      <c r="B1347" s="51" t="s">
        <v>1222</v>
      </c>
      <c r="C1347" s="50" t="s">
        <v>12</v>
      </c>
      <c r="D1347" s="52">
        <v>20</v>
      </c>
      <c r="E1347" s="53" t="s">
        <v>11</v>
      </c>
      <c r="F1347" s="54"/>
      <c r="G1347" s="39"/>
      <c r="H1347" s="39"/>
      <c r="I1347" s="55"/>
      <c r="N1347" s="20"/>
      <c r="O1347" s="20"/>
      <c r="P1347" s="20"/>
      <c r="Q1347" s="20"/>
      <c r="R1347" s="20"/>
      <c r="S1347" s="20"/>
      <c r="T1347" s="20"/>
      <c r="U1347" s="20"/>
      <c r="V1347" s="20"/>
      <c r="W1347" s="20"/>
      <c r="X1347" s="20"/>
      <c r="Y1347" s="21"/>
      <c r="Z1347" s="22"/>
    </row>
    <row r="1348" spans="1:26" customFormat="1" ht="36" hidden="1" x14ac:dyDescent="0.25">
      <c r="A1348" s="50" t="s">
        <v>1237</v>
      </c>
      <c r="B1348" s="51" t="s">
        <v>1238</v>
      </c>
      <c r="C1348" s="50" t="s">
        <v>174</v>
      </c>
      <c r="D1348" s="52">
        <v>56</v>
      </c>
      <c r="E1348" s="53" t="s">
        <v>11</v>
      </c>
      <c r="F1348" s="54"/>
      <c r="G1348" s="39"/>
      <c r="H1348" s="39"/>
      <c r="I1348" s="55"/>
      <c r="N1348" s="20"/>
      <c r="O1348" s="20"/>
      <c r="P1348" s="20"/>
      <c r="Q1348" s="20"/>
      <c r="R1348" s="20"/>
      <c r="S1348" s="20"/>
      <c r="T1348" s="20"/>
      <c r="U1348" s="20"/>
      <c r="V1348" s="20"/>
      <c r="W1348" s="20"/>
      <c r="X1348" s="20"/>
      <c r="Y1348" s="21"/>
      <c r="Z1348" s="22"/>
    </row>
    <row r="1349" spans="1:26" customFormat="1" ht="36" hidden="1" x14ac:dyDescent="0.25">
      <c r="A1349" s="50" t="s">
        <v>1240</v>
      </c>
      <c r="B1349" s="51" t="s">
        <v>1241</v>
      </c>
      <c r="C1349" s="50" t="s">
        <v>12</v>
      </c>
      <c r="D1349" s="52">
        <v>8</v>
      </c>
      <c r="E1349" s="53" t="s">
        <v>11</v>
      </c>
      <c r="F1349" s="54"/>
      <c r="G1349" s="39"/>
      <c r="H1349" s="39"/>
      <c r="I1349" s="55"/>
      <c r="N1349" s="20"/>
      <c r="O1349" s="20"/>
      <c r="P1349" s="20"/>
      <c r="Q1349" s="20"/>
      <c r="R1349" s="20"/>
      <c r="S1349" s="20"/>
      <c r="T1349" s="20"/>
      <c r="U1349" s="20"/>
      <c r="V1349" s="20"/>
      <c r="W1349" s="20"/>
      <c r="X1349" s="20"/>
      <c r="Y1349" s="21"/>
      <c r="Z1349" s="22"/>
    </row>
    <row r="1350" spans="1:26" customFormat="1" ht="36" hidden="1" x14ac:dyDescent="0.25">
      <c r="A1350" s="50" t="s">
        <v>1246</v>
      </c>
      <c r="B1350" s="51" t="s">
        <v>1247</v>
      </c>
      <c r="C1350" s="50" t="s">
        <v>12</v>
      </c>
      <c r="D1350" s="52">
        <v>3</v>
      </c>
      <c r="E1350" s="53" t="s">
        <v>11</v>
      </c>
      <c r="F1350" s="54"/>
      <c r="G1350" s="39"/>
      <c r="H1350" s="39"/>
      <c r="I1350" s="55"/>
      <c r="N1350" s="20"/>
      <c r="O1350" s="20"/>
      <c r="P1350" s="20"/>
      <c r="Q1350" s="20"/>
      <c r="R1350" s="20"/>
      <c r="S1350" s="20"/>
      <c r="T1350" s="20"/>
      <c r="U1350" s="20"/>
      <c r="V1350" s="20"/>
      <c r="W1350" s="20"/>
      <c r="X1350" s="20"/>
      <c r="Y1350" s="21"/>
      <c r="Z1350" s="22"/>
    </row>
    <row r="1351" spans="1:26" customFormat="1" ht="36" hidden="1" x14ac:dyDescent="0.25">
      <c r="A1351" s="50" t="s">
        <v>1257</v>
      </c>
      <c r="B1351" s="51" t="s">
        <v>1258</v>
      </c>
      <c r="C1351" s="50" t="s">
        <v>12</v>
      </c>
      <c r="D1351" s="52">
        <v>40</v>
      </c>
      <c r="E1351" s="53" t="s">
        <v>11</v>
      </c>
      <c r="F1351" s="54"/>
      <c r="G1351" s="39"/>
      <c r="H1351" s="39"/>
      <c r="I1351" s="55"/>
      <c r="N1351" s="20"/>
      <c r="O1351" s="20"/>
      <c r="P1351" s="20"/>
      <c r="Q1351" s="20"/>
      <c r="R1351" s="20"/>
      <c r="S1351" s="20"/>
      <c r="T1351" s="20"/>
      <c r="U1351" s="20"/>
      <c r="V1351" s="20"/>
      <c r="W1351" s="20"/>
      <c r="X1351" s="20"/>
      <c r="Y1351" s="21"/>
      <c r="Z1351" s="22"/>
    </row>
    <row r="1352" spans="1:26" customFormat="1" ht="36" hidden="1" x14ac:dyDescent="0.25">
      <c r="A1352" s="50" t="s">
        <v>1263</v>
      </c>
      <c r="B1352" s="51" t="s">
        <v>1264</v>
      </c>
      <c r="C1352" s="50" t="s">
        <v>12</v>
      </c>
      <c r="D1352" s="52">
        <v>6</v>
      </c>
      <c r="E1352" s="53" t="s">
        <v>11</v>
      </c>
      <c r="F1352" s="54"/>
      <c r="G1352" s="39"/>
      <c r="H1352" s="39"/>
      <c r="I1352" s="55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0"/>
      <c r="Y1352" s="21"/>
      <c r="Z1352" s="22"/>
    </row>
    <row r="1353" spans="1:26" customFormat="1" ht="36" hidden="1" x14ac:dyDescent="0.25">
      <c r="A1353" s="50" t="s">
        <v>1271</v>
      </c>
      <c r="B1353" s="51" t="s">
        <v>1272</v>
      </c>
      <c r="C1353" s="50" t="s">
        <v>12</v>
      </c>
      <c r="D1353" s="52">
        <v>3</v>
      </c>
      <c r="E1353" s="53" t="s">
        <v>11</v>
      </c>
      <c r="F1353" s="54"/>
      <c r="G1353" s="39"/>
      <c r="H1353" s="39"/>
      <c r="I1353" s="55"/>
      <c r="N1353" s="20"/>
      <c r="O1353" s="20"/>
      <c r="P1353" s="20"/>
      <c r="Q1353" s="20"/>
      <c r="R1353" s="20"/>
      <c r="S1353" s="20"/>
      <c r="T1353" s="20"/>
      <c r="U1353" s="20"/>
      <c r="V1353" s="20"/>
      <c r="W1353" s="20"/>
      <c r="X1353" s="20"/>
      <c r="Y1353" s="21"/>
      <c r="Z1353" s="22"/>
    </row>
    <row r="1354" spans="1:26" customFormat="1" ht="36" hidden="1" x14ac:dyDescent="0.25">
      <c r="A1354" s="50" t="s">
        <v>1275</v>
      </c>
      <c r="B1354" s="51" t="s">
        <v>1276</v>
      </c>
      <c r="C1354" s="50" t="s">
        <v>12</v>
      </c>
      <c r="D1354" s="52">
        <v>25</v>
      </c>
      <c r="E1354" s="53" t="s">
        <v>11</v>
      </c>
      <c r="F1354" s="54"/>
      <c r="G1354" s="39"/>
      <c r="H1354" s="39"/>
      <c r="I1354" s="55"/>
      <c r="N1354" s="20"/>
      <c r="O1354" s="20"/>
      <c r="P1354" s="20"/>
      <c r="Q1354" s="20"/>
      <c r="R1354" s="20"/>
      <c r="S1354" s="20"/>
      <c r="T1354" s="20"/>
      <c r="U1354" s="20"/>
      <c r="V1354" s="20"/>
      <c r="W1354" s="20"/>
      <c r="X1354" s="20"/>
      <c r="Y1354" s="21"/>
      <c r="Z1354" s="22"/>
    </row>
    <row r="1355" spans="1:26" customFormat="1" ht="36" hidden="1" x14ac:dyDescent="0.25">
      <c r="A1355" s="50" t="s">
        <v>1281</v>
      </c>
      <c r="B1355" s="51" t="s">
        <v>1282</v>
      </c>
      <c r="C1355" s="50" t="s">
        <v>12</v>
      </c>
      <c r="D1355" s="52">
        <v>7</v>
      </c>
      <c r="E1355" s="53" t="s">
        <v>11</v>
      </c>
      <c r="F1355" s="54"/>
      <c r="G1355" s="39"/>
      <c r="H1355" s="39"/>
      <c r="I1355" s="55"/>
      <c r="N1355" s="20"/>
      <c r="O1355" s="20"/>
      <c r="P1355" s="20"/>
      <c r="Q1355" s="20"/>
      <c r="R1355" s="20"/>
      <c r="S1355" s="20"/>
      <c r="T1355" s="20"/>
      <c r="U1355" s="20"/>
      <c r="V1355" s="20"/>
      <c r="W1355" s="20"/>
      <c r="X1355" s="20"/>
      <c r="Y1355" s="21"/>
      <c r="Z1355" s="22"/>
    </row>
    <row r="1356" spans="1:26" customFormat="1" ht="36" hidden="1" x14ac:dyDescent="0.25">
      <c r="A1356" s="50" t="s">
        <v>1290</v>
      </c>
      <c r="B1356" s="51" t="s">
        <v>1291</v>
      </c>
      <c r="C1356" s="50" t="s">
        <v>12</v>
      </c>
      <c r="D1356" s="52">
        <v>5</v>
      </c>
      <c r="E1356" s="53" t="s">
        <v>11</v>
      </c>
      <c r="F1356" s="56"/>
      <c r="G1356" s="39"/>
      <c r="H1356" s="39"/>
      <c r="I1356" s="55"/>
      <c r="N1356" s="20"/>
      <c r="O1356" s="20"/>
      <c r="P1356" s="20"/>
      <c r="Q1356" s="20"/>
      <c r="R1356" s="20"/>
      <c r="S1356" s="20"/>
      <c r="T1356" s="20"/>
      <c r="U1356" s="20"/>
      <c r="V1356" s="20"/>
      <c r="W1356" s="20"/>
      <c r="X1356" s="20"/>
      <c r="Y1356" s="21"/>
      <c r="Z1356" s="22"/>
    </row>
    <row r="1357" spans="1:26" customFormat="1" ht="36" hidden="1" x14ac:dyDescent="0.25">
      <c r="A1357" s="50" t="s">
        <v>1294</v>
      </c>
      <c r="B1357" s="51" t="s">
        <v>1295</v>
      </c>
      <c r="C1357" s="50" t="s">
        <v>12</v>
      </c>
      <c r="D1357" s="52">
        <v>6</v>
      </c>
      <c r="E1357" s="53" t="s">
        <v>11</v>
      </c>
      <c r="F1357" s="56"/>
      <c r="G1357" s="39"/>
      <c r="H1357" s="39"/>
      <c r="I1357" s="55"/>
      <c r="N1357" s="20"/>
      <c r="O1357" s="20"/>
      <c r="P1357" s="20"/>
      <c r="Q1357" s="20"/>
      <c r="R1357" s="20"/>
      <c r="S1357" s="20"/>
      <c r="T1357" s="20"/>
      <c r="U1357" s="20"/>
      <c r="V1357" s="20"/>
      <c r="W1357" s="20"/>
      <c r="X1357" s="20"/>
      <c r="Y1357" s="21"/>
      <c r="Z1357" s="22"/>
    </row>
    <row r="1358" spans="1:26" customFormat="1" ht="36" hidden="1" x14ac:dyDescent="0.25">
      <c r="A1358" s="50" t="s">
        <v>1299</v>
      </c>
      <c r="B1358" s="51" t="s">
        <v>1300</v>
      </c>
      <c r="C1358" s="50" t="s">
        <v>12</v>
      </c>
      <c r="D1358" s="52">
        <v>3</v>
      </c>
      <c r="E1358" s="53" t="s">
        <v>11</v>
      </c>
      <c r="F1358" s="56"/>
      <c r="G1358" s="39"/>
      <c r="H1358" s="39"/>
      <c r="I1358" s="55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20"/>
      <c r="Y1358" s="21"/>
      <c r="Z1358" s="22"/>
    </row>
    <row r="1359" spans="1:26" customFormat="1" ht="36" hidden="1" x14ac:dyDescent="0.25">
      <c r="A1359" s="50" t="s">
        <v>1303</v>
      </c>
      <c r="B1359" s="51" t="s">
        <v>11</v>
      </c>
      <c r="C1359" s="50" t="s">
        <v>12</v>
      </c>
      <c r="D1359" s="52">
        <v>2</v>
      </c>
      <c r="E1359" s="53" t="s">
        <v>11</v>
      </c>
      <c r="F1359" s="56"/>
      <c r="G1359" s="39"/>
      <c r="H1359" s="39"/>
      <c r="I1359" s="55"/>
      <c r="N1359" s="20"/>
      <c r="O1359" s="20"/>
      <c r="P1359" s="20"/>
      <c r="Q1359" s="20"/>
      <c r="R1359" s="20"/>
      <c r="S1359" s="20"/>
      <c r="T1359" s="20"/>
      <c r="U1359" s="20"/>
      <c r="V1359" s="20"/>
      <c r="W1359" s="20"/>
      <c r="X1359" s="20"/>
      <c r="Y1359" s="21"/>
      <c r="Z1359" s="22"/>
    </row>
    <row r="1360" spans="1:26" customFormat="1" ht="36" hidden="1" x14ac:dyDescent="0.25">
      <c r="A1360" s="50" t="s">
        <v>1312</v>
      </c>
      <c r="B1360" s="51" t="s">
        <v>1291</v>
      </c>
      <c r="C1360" s="50" t="s">
        <v>12</v>
      </c>
      <c r="D1360" s="52">
        <v>14</v>
      </c>
      <c r="E1360" s="53" t="s">
        <v>11</v>
      </c>
      <c r="F1360" s="54"/>
      <c r="G1360" s="39"/>
      <c r="H1360" s="39"/>
      <c r="I1360" s="55"/>
      <c r="N1360" s="20"/>
      <c r="O1360" s="20"/>
      <c r="P1360" s="20"/>
      <c r="Q1360" s="20"/>
      <c r="R1360" s="20"/>
      <c r="S1360" s="20"/>
      <c r="T1360" s="20"/>
      <c r="U1360" s="20"/>
      <c r="V1360" s="20"/>
      <c r="W1360" s="20"/>
      <c r="X1360" s="20"/>
      <c r="Y1360" s="21"/>
      <c r="Z1360" s="22"/>
    </row>
    <row r="1361" spans="1:26" customFormat="1" ht="36" hidden="1" x14ac:dyDescent="0.25">
      <c r="A1361" s="50" t="s">
        <v>1319</v>
      </c>
      <c r="B1361" s="51" t="s">
        <v>1320</v>
      </c>
      <c r="C1361" s="50" t="s">
        <v>12</v>
      </c>
      <c r="D1361" s="52">
        <v>10</v>
      </c>
      <c r="E1361" s="53" t="s">
        <v>11</v>
      </c>
      <c r="F1361" s="54"/>
      <c r="G1361" s="39"/>
      <c r="H1361" s="39"/>
      <c r="I1361" s="55"/>
      <c r="N1361" s="20"/>
      <c r="O1361" s="20"/>
      <c r="P1361" s="20"/>
      <c r="Q1361" s="20"/>
      <c r="R1361" s="20"/>
      <c r="S1361" s="20"/>
      <c r="T1361" s="20"/>
      <c r="U1361" s="20"/>
      <c r="V1361" s="20"/>
      <c r="W1361" s="20"/>
      <c r="X1361" s="20"/>
      <c r="Y1361" s="21"/>
      <c r="Z1361" s="22"/>
    </row>
    <row r="1362" spans="1:26" customFormat="1" ht="36" hidden="1" x14ac:dyDescent="0.25">
      <c r="A1362" s="50" t="s">
        <v>1323</v>
      </c>
      <c r="B1362" s="51" t="s">
        <v>1324</v>
      </c>
      <c r="C1362" s="50" t="s">
        <v>12</v>
      </c>
      <c r="D1362" s="52">
        <v>2</v>
      </c>
      <c r="E1362" s="53" t="s">
        <v>11</v>
      </c>
      <c r="F1362" s="56"/>
      <c r="G1362" s="39"/>
      <c r="H1362" s="39"/>
      <c r="I1362" s="55"/>
      <c r="N1362" s="20"/>
      <c r="O1362" s="20"/>
      <c r="P1362" s="20"/>
      <c r="Q1362" s="20"/>
      <c r="R1362" s="20"/>
      <c r="S1362" s="20"/>
      <c r="T1362" s="20"/>
      <c r="U1362" s="20"/>
      <c r="V1362" s="20"/>
      <c r="W1362" s="20"/>
      <c r="X1362" s="20"/>
      <c r="Y1362" s="21"/>
      <c r="Z1362" s="22"/>
    </row>
    <row r="1363" spans="1:26" customFormat="1" ht="36" hidden="1" x14ac:dyDescent="0.25">
      <c r="A1363" s="50" t="s">
        <v>1329</v>
      </c>
      <c r="B1363" s="51" t="s">
        <v>1330</v>
      </c>
      <c r="C1363" s="50" t="s">
        <v>12</v>
      </c>
      <c r="D1363" s="52">
        <v>2</v>
      </c>
      <c r="E1363" s="53" t="s">
        <v>11</v>
      </c>
      <c r="F1363" s="56"/>
      <c r="G1363" s="39"/>
      <c r="H1363" s="39"/>
      <c r="I1363" s="55"/>
      <c r="N1363" s="20"/>
      <c r="O1363" s="20"/>
      <c r="P1363" s="20"/>
      <c r="Q1363" s="20"/>
      <c r="R1363" s="20"/>
      <c r="S1363" s="20"/>
      <c r="T1363" s="20"/>
      <c r="U1363" s="20"/>
      <c r="V1363" s="20"/>
      <c r="W1363" s="20"/>
      <c r="X1363" s="20"/>
      <c r="Y1363" s="21"/>
      <c r="Z1363" s="22"/>
    </row>
    <row r="1364" spans="1:26" customFormat="1" ht="36" hidden="1" x14ac:dyDescent="0.25">
      <c r="A1364" s="50" t="s">
        <v>1339</v>
      </c>
      <c r="B1364" s="51" t="s">
        <v>1340</v>
      </c>
      <c r="C1364" s="50" t="s">
        <v>12</v>
      </c>
      <c r="D1364" s="52">
        <v>2</v>
      </c>
      <c r="E1364" s="53" t="s">
        <v>11</v>
      </c>
      <c r="F1364" s="56"/>
      <c r="G1364" s="39"/>
      <c r="H1364" s="39"/>
      <c r="I1364" s="55"/>
      <c r="N1364" s="20"/>
      <c r="O1364" s="20"/>
      <c r="P1364" s="20"/>
      <c r="Q1364" s="20"/>
      <c r="R1364" s="20"/>
      <c r="S1364" s="20"/>
      <c r="T1364" s="20"/>
      <c r="U1364" s="20"/>
      <c r="V1364" s="20"/>
      <c r="W1364" s="20"/>
      <c r="X1364" s="20"/>
      <c r="Y1364" s="21"/>
      <c r="Z1364" s="22"/>
    </row>
    <row r="1365" spans="1:26" customFormat="1" ht="36" hidden="1" x14ac:dyDescent="0.25">
      <c r="A1365" s="50" t="s">
        <v>1345</v>
      </c>
      <c r="B1365" s="51" t="s">
        <v>1346</v>
      </c>
      <c r="C1365" s="50" t="s">
        <v>12</v>
      </c>
      <c r="D1365" s="52">
        <v>6</v>
      </c>
      <c r="E1365" s="53" t="s">
        <v>11</v>
      </c>
      <c r="F1365" s="54"/>
      <c r="G1365" s="39"/>
      <c r="H1365" s="39"/>
      <c r="I1365" s="55"/>
      <c r="N1365" s="20"/>
      <c r="O1365" s="20"/>
      <c r="P1365" s="20"/>
      <c r="Q1365" s="20"/>
      <c r="R1365" s="20"/>
      <c r="S1365" s="20"/>
      <c r="T1365" s="20"/>
      <c r="U1365" s="20"/>
      <c r="V1365" s="20"/>
      <c r="W1365" s="20"/>
      <c r="X1365" s="20"/>
      <c r="Y1365" s="21"/>
      <c r="Z1365" s="22"/>
    </row>
    <row r="1366" spans="1:26" customFormat="1" ht="36" hidden="1" x14ac:dyDescent="0.25">
      <c r="A1366" s="50" t="s">
        <v>1356</v>
      </c>
      <c r="B1366" s="51" t="s">
        <v>1357</v>
      </c>
      <c r="C1366" s="50" t="s">
        <v>12</v>
      </c>
      <c r="D1366" s="52">
        <v>152</v>
      </c>
      <c r="E1366" s="53" t="s">
        <v>11</v>
      </c>
      <c r="F1366" s="54"/>
      <c r="G1366" s="39"/>
      <c r="H1366" s="39"/>
      <c r="I1366" s="55"/>
      <c r="N1366" s="20"/>
      <c r="O1366" s="20"/>
      <c r="P1366" s="20"/>
      <c r="Q1366" s="20"/>
      <c r="R1366" s="20"/>
      <c r="S1366" s="20"/>
      <c r="T1366" s="20"/>
      <c r="U1366" s="20"/>
      <c r="V1366" s="20"/>
      <c r="W1366" s="20"/>
      <c r="X1366" s="20"/>
      <c r="Y1366" s="21"/>
      <c r="Z1366" s="22"/>
    </row>
    <row r="1367" spans="1:26" customFormat="1" ht="36" hidden="1" x14ac:dyDescent="0.25">
      <c r="A1367" s="50" t="s">
        <v>1364</v>
      </c>
      <c r="B1367" s="51" t="s">
        <v>1365</v>
      </c>
      <c r="C1367" s="50" t="s">
        <v>12</v>
      </c>
      <c r="D1367" s="52">
        <v>6</v>
      </c>
      <c r="E1367" s="53" t="s">
        <v>11</v>
      </c>
      <c r="F1367" s="54"/>
      <c r="G1367" s="39"/>
      <c r="H1367" s="39"/>
      <c r="I1367" s="55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20"/>
      <c r="Y1367" s="21"/>
      <c r="Z1367" s="22"/>
    </row>
    <row r="1368" spans="1:26" customFormat="1" ht="36" hidden="1" x14ac:dyDescent="0.25">
      <c r="A1368" s="50" t="s">
        <v>1369</v>
      </c>
      <c r="B1368" s="51" t="s">
        <v>1346</v>
      </c>
      <c r="C1368" s="50" t="s">
        <v>12</v>
      </c>
      <c r="D1368" s="52">
        <v>3</v>
      </c>
      <c r="E1368" s="53" t="s">
        <v>11</v>
      </c>
      <c r="F1368" s="54"/>
      <c r="G1368" s="39"/>
      <c r="H1368" s="39"/>
      <c r="I1368" s="55"/>
      <c r="N1368" s="20"/>
      <c r="O1368" s="20"/>
      <c r="P1368" s="20"/>
      <c r="Q1368" s="20"/>
      <c r="R1368" s="20"/>
      <c r="S1368" s="20"/>
      <c r="T1368" s="20"/>
      <c r="U1368" s="20"/>
      <c r="V1368" s="20"/>
      <c r="W1368" s="20"/>
      <c r="X1368" s="20"/>
      <c r="Y1368" s="21"/>
      <c r="Z1368" s="22"/>
    </row>
    <row r="1369" spans="1:26" customFormat="1" ht="36" hidden="1" x14ac:dyDescent="0.25">
      <c r="A1369" s="50" t="s">
        <v>1373</v>
      </c>
      <c r="B1369" s="51" t="s">
        <v>11</v>
      </c>
      <c r="C1369" s="50" t="s">
        <v>12</v>
      </c>
      <c r="D1369" s="52">
        <v>6</v>
      </c>
      <c r="E1369" s="53" t="s">
        <v>11</v>
      </c>
      <c r="F1369" s="54"/>
      <c r="G1369" s="39"/>
      <c r="H1369" s="39"/>
      <c r="I1369" s="55"/>
      <c r="N1369" s="20"/>
      <c r="O1369" s="20"/>
      <c r="P1369" s="20"/>
      <c r="Q1369" s="20"/>
      <c r="R1369" s="20"/>
      <c r="S1369" s="20"/>
      <c r="T1369" s="20"/>
      <c r="U1369" s="20"/>
      <c r="V1369" s="20"/>
      <c r="W1369" s="20"/>
      <c r="X1369" s="20"/>
      <c r="Y1369" s="21"/>
      <c r="Z1369" s="22"/>
    </row>
    <row r="1370" spans="1:26" customFormat="1" ht="36" hidden="1" x14ac:dyDescent="0.25">
      <c r="A1370" s="50" t="s">
        <v>1381</v>
      </c>
      <c r="B1370" s="51" t="s">
        <v>1382</v>
      </c>
      <c r="C1370" s="50" t="s">
        <v>12</v>
      </c>
      <c r="D1370" s="52">
        <v>13</v>
      </c>
      <c r="E1370" s="53" t="s">
        <v>11</v>
      </c>
      <c r="F1370" s="54"/>
      <c r="G1370" s="39"/>
      <c r="H1370" s="39"/>
      <c r="I1370" s="55"/>
      <c r="N1370" s="20"/>
      <c r="O1370" s="20"/>
      <c r="P1370" s="20"/>
      <c r="Q1370" s="20"/>
      <c r="R1370" s="20"/>
      <c r="S1370" s="20"/>
      <c r="T1370" s="20"/>
      <c r="U1370" s="20"/>
      <c r="V1370" s="20"/>
      <c r="W1370" s="20"/>
      <c r="X1370" s="20"/>
      <c r="Y1370" s="21"/>
      <c r="Z1370" s="22"/>
    </row>
    <row r="1371" spans="1:26" customFormat="1" ht="36" hidden="1" x14ac:dyDescent="0.25">
      <c r="A1371" s="50" t="s">
        <v>1388</v>
      </c>
      <c r="B1371" s="51" t="s">
        <v>1389</v>
      </c>
      <c r="C1371" s="50" t="s">
        <v>12</v>
      </c>
      <c r="D1371" s="52">
        <v>2</v>
      </c>
      <c r="E1371" s="53" t="s">
        <v>11</v>
      </c>
      <c r="F1371" s="54"/>
      <c r="G1371" s="39"/>
      <c r="H1371" s="39"/>
      <c r="I1371" s="55"/>
      <c r="N1371" s="20"/>
      <c r="O1371" s="20"/>
      <c r="P1371" s="20"/>
      <c r="Q1371" s="20"/>
      <c r="R1371" s="20"/>
      <c r="S1371" s="20"/>
      <c r="T1371" s="20"/>
      <c r="U1371" s="20"/>
      <c r="V1371" s="20"/>
      <c r="W1371" s="20"/>
      <c r="X1371" s="20"/>
      <c r="Y1371" s="21"/>
      <c r="Z1371" s="22"/>
    </row>
    <row r="1372" spans="1:26" customFormat="1" ht="36" hidden="1" x14ac:dyDescent="0.25">
      <c r="A1372" s="50" t="s">
        <v>1394</v>
      </c>
      <c r="B1372" s="51" t="s">
        <v>1395</v>
      </c>
      <c r="C1372" s="50" t="s">
        <v>12</v>
      </c>
      <c r="D1372" s="52">
        <v>19</v>
      </c>
      <c r="E1372" s="53" t="s">
        <v>11</v>
      </c>
      <c r="F1372" s="56"/>
      <c r="G1372" s="39"/>
      <c r="H1372" s="39"/>
      <c r="I1372" s="55"/>
      <c r="N1372" s="20"/>
      <c r="O1372" s="20"/>
      <c r="P1372" s="20"/>
      <c r="Q1372" s="20"/>
      <c r="R1372" s="20"/>
      <c r="S1372" s="20"/>
      <c r="T1372" s="20"/>
      <c r="U1372" s="20"/>
      <c r="V1372" s="20"/>
      <c r="W1372" s="20"/>
      <c r="X1372" s="20"/>
      <c r="Y1372" s="21"/>
      <c r="Z1372" s="22"/>
    </row>
    <row r="1373" spans="1:26" customFormat="1" ht="36" hidden="1" x14ac:dyDescent="0.25">
      <c r="A1373" s="50" t="s">
        <v>1399</v>
      </c>
      <c r="B1373" s="51" t="s">
        <v>11</v>
      </c>
      <c r="C1373" s="50" t="s">
        <v>12</v>
      </c>
      <c r="D1373" s="52">
        <v>20</v>
      </c>
      <c r="E1373" s="53" t="s">
        <v>11</v>
      </c>
      <c r="F1373" s="54"/>
      <c r="G1373" s="39"/>
      <c r="H1373" s="39"/>
      <c r="I1373" s="55"/>
      <c r="N1373" s="20"/>
      <c r="O1373" s="20"/>
      <c r="P1373" s="20"/>
      <c r="Q1373" s="20"/>
      <c r="R1373" s="20"/>
      <c r="S1373" s="20"/>
      <c r="T1373" s="20"/>
      <c r="U1373" s="20"/>
      <c r="V1373" s="20"/>
      <c r="W1373" s="20"/>
      <c r="X1373" s="20"/>
      <c r="Y1373" s="21"/>
      <c r="Z1373" s="22"/>
    </row>
    <row r="1374" spans="1:26" customFormat="1" ht="36" hidden="1" x14ac:dyDescent="0.25">
      <c r="A1374" s="50" t="s">
        <v>1415</v>
      </c>
      <c r="B1374" s="51" t="s">
        <v>1416</v>
      </c>
      <c r="C1374" s="50" t="s">
        <v>12</v>
      </c>
      <c r="D1374" s="52">
        <v>13</v>
      </c>
      <c r="E1374" s="53" t="s">
        <v>11</v>
      </c>
      <c r="F1374" s="54"/>
      <c r="G1374" s="39"/>
      <c r="H1374" s="39"/>
      <c r="I1374" s="55"/>
      <c r="N1374" s="20"/>
      <c r="O1374" s="20"/>
      <c r="P1374" s="20"/>
      <c r="Q1374" s="20"/>
      <c r="R1374" s="20"/>
      <c r="S1374" s="20"/>
      <c r="T1374" s="20"/>
      <c r="U1374" s="20"/>
      <c r="V1374" s="20"/>
      <c r="W1374" s="20"/>
      <c r="X1374" s="20"/>
      <c r="Y1374" s="21"/>
      <c r="Z1374" s="22"/>
    </row>
    <row r="1375" spans="1:26" customFormat="1" ht="36" hidden="1" x14ac:dyDescent="0.25">
      <c r="A1375" s="50" t="s">
        <v>1421</v>
      </c>
      <c r="B1375" s="51" t="s">
        <v>1422</v>
      </c>
      <c r="C1375" s="50" t="s">
        <v>179</v>
      </c>
      <c r="D1375" s="57">
        <v>4700.74</v>
      </c>
      <c r="E1375" s="53" t="s">
        <v>11</v>
      </c>
      <c r="F1375" s="54"/>
      <c r="G1375" s="39"/>
      <c r="H1375" s="39"/>
      <c r="I1375" s="55"/>
      <c r="N1375" s="20"/>
      <c r="O1375" s="20"/>
      <c r="P1375" s="20"/>
      <c r="Q1375" s="20"/>
      <c r="R1375" s="20"/>
      <c r="S1375" s="20"/>
      <c r="T1375" s="20"/>
      <c r="U1375" s="20"/>
      <c r="V1375" s="20"/>
      <c r="W1375" s="20"/>
      <c r="X1375" s="20"/>
      <c r="Y1375" s="21"/>
      <c r="Z1375" s="22"/>
    </row>
    <row r="1376" spans="1:26" customFormat="1" ht="36" hidden="1" x14ac:dyDescent="0.25">
      <c r="A1376" s="50" t="s">
        <v>1427</v>
      </c>
      <c r="B1376" s="51" t="s">
        <v>1428</v>
      </c>
      <c r="C1376" s="50" t="s">
        <v>179</v>
      </c>
      <c r="D1376" s="58">
        <v>520.20000000000005</v>
      </c>
      <c r="E1376" s="53" t="s">
        <v>11</v>
      </c>
      <c r="F1376" s="54"/>
      <c r="G1376" s="39"/>
      <c r="H1376" s="39"/>
      <c r="I1376" s="55"/>
      <c r="N1376" s="20"/>
      <c r="O1376" s="20"/>
      <c r="P1376" s="20"/>
      <c r="Q1376" s="20"/>
      <c r="R1376" s="20"/>
      <c r="S1376" s="20"/>
      <c r="T1376" s="20"/>
      <c r="U1376" s="20"/>
      <c r="V1376" s="20"/>
      <c r="W1376" s="20"/>
      <c r="X1376" s="20"/>
      <c r="Y1376" s="21"/>
      <c r="Z1376" s="22"/>
    </row>
    <row r="1377" spans="1:26" customFormat="1" ht="36" hidden="1" x14ac:dyDescent="0.25">
      <c r="A1377" s="50" t="s">
        <v>1437</v>
      </c>
      <c r="B1377" s="51" t="s">
        <v>1438</v>
      </c>
      <c r="C1377" s="50" t="s">
        <v>179</v>
      </c>
      <c r="D1377" s="58">
        <v>30.9</v>
      </c>
      <c r="E1377" s="53" t="s">
        <v>11</v>
      </c>
      <c r="F1377" s="56"/>
      <c r="G1377" s="39"/>
      <c r="H1377" s="39"/>
      <c r="I1377" s="55"/>
      <c r="N1377" s="20"/>
      <c r="O1377" s="20"/>
      <c r="P1377" s="20"/>
      <c r="Q1377" s="20"/>
      <c r="R1377" s="20"/>
      <c r="S1377" s="20"/>
      <c r="T1377" s="20"/>
      <c r="U1377" s="20"/>
      <c r="V1377" s="20"/>
      <c r="W1377" s="20"/>
      <c r="X1377" s="20"/>
      <c r="Y1377" s="21"/>
      <c r="Z1377" s="22"/>
    </row>
    <row r="1378" spans="1:26" customFormat="1" ht="36" hidden="1" x14ac:dyDescent="0.25">
      <c r="A1378" s="50" t="s">
        <v>1442</v>
      </c>
      <c r="B1378" s="51" t="s">
        <v>1438</v>
      </c>
      <c r="C1378" s="50" t="s">
        <v>179</v>
      </c>
      <c r="D1378" s="58">
        <v>158.5</v>
      </c>
      <c r="E1378" s="53" t="s">
        <v>11</v>
      </c>
      <c r="F1378" s="56"/>
      <c r="G1378" s="39"/>
      <c r="H1378" s="39"/>
      <c r="I1378" s="55"/>
      <c r="N1378" s="20"/>
      <c r="O1378" s="20"/>
      <c r="P1378" s="20"/>
      <c r="Q1378" s="20"/>
      <c r="R1378" s="20"/>
      <c r="S1378" s="20"/>
      <c r="T1378" s="20"/>
      <c r="U1378" s="20"/>
      <c r="V1378" s="20"/>
      <c r="W1378" s="20"/>
      <c r="X1378" s="20"/>
      <c r="Y1378" s="21"/>
      <c r="Z1378" s="22"/>
    </row>
    <row r="1379" spans="1:26" customFormat="1" ht="36" hidden="1" x14ac:dyDescent="0.25">
      <c r="A1379" s="50" t="s">
        <v>1442</v>
      </c>
      <c r="B1379" s="51" t="s">
        <v>1435</v>
      </c>
      <c r="C1379" s="50" t="s">
        <v>179</v>
      </c>
      <c r="D1379" s="58">
        <v>76.8</v>
      </c>
      <c r="E1379" s="53" t="s">
        <v>11</v>
      </c>
      <c r="F1379" s="56"/>
      <c r="G1379" s="39"/>
      <c r="H1379" s="39"/>
      <c r="I1379" s="55"/>
      <c r="N1379" s="20"/>
      <c r="O1379" s="20"/>
      <c r="P1379" s="20"/>
      <c r="Q1379" s="20"/>
      <c r="R1379" s="20"/>
      <c r="S1379" s="20"/>
      <c r="T1379" s="20"/>
      <c r="U1379" s="20"/>
      <c r="V1379" s="20"/>
      <c r="W1379" s="20"/>
      <c r="X1379" s="20"/>
      <c r="Y1379" s="21"/>
      <c r="Z1379" s="22"/>
    </row>
    <row r="1380" spans="1:26" customFormat="1" ht="36" hidden="1" x14ac:dyDescent="0.25">
      <c r="A1380" s="50" t="s">
        <v>1444</v>
      </c>
      <c r="B1380" s="51" t="s">
        <v>11</v>
      </c>
      <c r="C1380" s="50" t="s">
        <v>179</v>
      </c>
      <c r="D1380" s="57">
        <v>5485.56</v>
      </c>
      <c r="E1380" s="53" t="s">
        <v>11</v>
      </c>
      <c r="F1380" s="54"/>
      <c r="G1380" s="39"/>
      <c r="H1380" s="39"/>
      <c r="I1380" s="55"/>
      <c r="N1380" s="20"/>
      <c r="O1380" s="20"/>
      <c r="P1380" s="20"/>
      <c r="Q1380" s="20"/>
      <c r="R1380" s="20"/>
      <c r="S1380" s="20"/>
      <c r="T1380" s="20"/>
      <c r="U1380" s="20"/>
      <c r="V1380" s="20"/>
      <c r="W1380" s="20"/>
      <c r="X1380" s="20"/>
      <c r="Y1380" s="21"/>
      <c r="Z1380" s="22"/>
    </row>
    <row r="1381" spans="1:26" customFormat="1" ht="36" hidden="1" x14ac:dyDescent="0.25">
      <c r="A1381" s="50" t="s">
        <v>1462</v>
      </c>
      <c r="B1381" s="51" t="s">
        <v>1463</v>
      </c>
      <c r="C1381" s="50" t="s">
        <v>12</v>
      </c>
      <c r="D1381" s="52">
        <v>4975</v>
      </c>
      <c r="E1381" s="53" t="s">
        <v>11</v>
      </c>
      <c r="F1381" s="54"/>
      <c r="G1381" s="39"/>
      <c r="H1381" s="39"/>
      <c r="I1381" s="55"/>
      <c r="N1381" s="20"/>
      <c r="O1381" s="20"/>
      <c r="P1381" s="20"/>
      <c r="Q1381" s="20"/>
      <c r="R1381" s="20"/>
      <c r="S1381" s="20"/>
      <c r="T1381" s="20"/>
      <c r="U1381" s="20"/>
      <c r="V1381" s="20"/>
      <c r="W1381" s="20"/>
      <c r="X1381" s="20"/>
      <c r="Y1381" s="21"/>
      <c r="Z1381" s="22"/>
    </row>
    <row r="1382" spans="1:26" customFormat="1" ht="36" hidden="1" x14ac:dyDescent="0.25">
      <c r="A1382" s="50" t="s">
        <v>1470</v>
      </c>
      <c r="B1382" s="51" t="s">
        <v>1471</v>
      </c>
      <c r="C1382" s="50" t="s">
        <v>12</v>
      </c>
      <c r="D1382" s="52">
        <v>10</v>
      </c>
      <c r="E1382" s="53" t="s">
        <v>11</v>
      </c>
      <c r="F1382" s="56"/>
      <c r="G1382" s="39"/>
      <c r="H1382" s="39"/>
      <c r="I1382" s="55"/>
      <c r="N1382" s="20"/>
      <c r="O1382" s="20"/>
      <c r="P1382" s="20"/>
      <c r="Q1382" s="20"/>
      <c r="R1382" s="20"/>
      <c r="S1382" s="20"/>
      <c r="T1382" s="20"/>
      <c r="U1382" s="20"/>
      <c r="V1382" s="20"/>
      <c r="W1382" s="20"/>
      <c r="X1382" s="20"/>
      <c r="Y1382" s="21"/>
      <c r="Z1382" s="22"/>
    </row>
    <row r="1383" spans="1:26" customFormat="1" ht="36" hidden="1" x14ac:dyDescent="0.25">
      <c r="A1383" s="50" t="s">
        <v>1475</v>
      </c>
      <c r="B1383" s="51" t="s">
        <v>11</v>
      </c>
      <c r="C1383" s="50" t="s">
        <v>12</v>
      </c>
      <c r="D1383" s="52">
        <v>7</v>
      </c>
      <c r="E1383" s="53" t="s">
        <v>11</v>
      </c>
      <c r="F1383" s="54"/>
      <c r="G1383" s="39"/>
      <c r="H1383" s="39"/>
      <c r="I1383" s="55"/>
      <c r="N1383" s="20"/>
      <c r="O1383" s="20"/>
      <c r="P1383" s="20"/>
      <c r="Q1383" s="20"/>
      <c r="R1383" s="20"/>
      <c r="S1383" s="20"/>
      <c r="T1383" s="20"/>
      <c r="U1383" s="20"/>
      <c r="V1383" s="20"/>
      <c r="W1383" s="20"/>
      <c r="X1383" s="20"/>
      <c r="Y1383" s="21"/>
      <c r="Z1383" s="22"/>
    </row>
    <row r="1384" spans="1:26" customFormat="1" ht="36" hidden="1" x14ac:dyDescent="0.25">
      <c r="A1384" s="50" t="s">
        <v>1485</v>
      </c>
      <c r="B1384" s="51" t="s">
        <v>1486</v>
      </c>
      <c r="C1384" s="50" t="s">
        <v>179</v>
      </c>
      <c r="D1384" s="52">
        <v>220</v>
      </c>
      <c r="E1384" s="53" t="s">
        <v>11</v>
      </c>
      <c r="F1384" s="54"/>
      <c r="G1384" s="39"/>
      <c r="H1384" s="39"/>
      <c r="I1384" s="55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1"/>
      <c r="Z1384" s="22"/>
    </row>
    <row r="1385" spans="1:26" customFormat="1" ht="36" hidden="1" x14ac:dyDescent="0.25">
      <c r="A1385" s="50" t="s">
        <v>1500</v>
      </c>
      <c r="B1385" s="51" t="s">
        <v>1501</v>
      </c>
      <c r="C1385" s="50" t="s">
        <v>179</v>
      </c>
      <c r="D1385" s="52">
        <v>90</v>
      </c>
      <c r="E1385" s="53" t="s">
        <v>11</v>
      </c>
      <c r="F1385" s="54"/>
      <c r="G1385" s="39"/>
      <c r="H1385" s="39"/>
      <c r="I1385" s="55"/>
      <c r="N1385" s="20"/>
      <c r="O1385" s="20"/>
      <c r="P1385" s="20"/>
      <c r="Q1385" s="20"/>
      <c r="R1385" s="20"/>
      <c r="S1385" s="20"/>
      <c r="T1385" s="20"/>
      <c r="U1385" s="20"/>
      <c r="V1385" s="20"/>
      <c r="W1385" s="20"/>
      <c r="X1385" s="20"/>
      <c r="Y1385" s="21"/>
      <c r="Z1385" s="22"/>
    </row>
    <row r="1386" spans="1:26" customFormat="1" ht="36" hidden="1" x14ac:dyDescent="0.25">
      <c r="A1386" s="50" t="s">
        <v>1511</v>
      </c>
      <c r="B1386" s="51" t="s">
        <v>1512</v>
      </c>
      <c r="C1386" s="50" t="s">
        <v>179</v>
      </c>
      <c r="D1386" s="52">
        <v>7</v>
      </c>
      <c r="E1386" s="53" t="s">
        <v>11</v>
      </c>
      <c r="F1386" s="56"/>
      <c r="G1386" s="39"/>
      <c r="H1386" s="39"/>
      <c r="I1386" s="55"/>
      <c r="N1386" s="20"/>
      <c r="O1386" s="20"/>
      <c r="P1386" s="20"/>
      <c r="Q1386" s="20"/>
      <c r="R1386" s="20"/>
      <c r="S1386" s="20"/>
      <c r="T1386" s="20"/>
      <c r="U1386" s="20"/>
      <c r="V1386" s="20"/>
      <c r="W1386" s="20"/>
      <c r="X1386" s="20"/>
      <c r="Y1386" s="21"/>
      <c r="Z1386" s="22"/>
    </row>
    <row r="1387" spans="1:26" customFormat="1" ht="36" hidden="1" x14ac:dyDescent="0.25">
      <c r="A1387" s="50" t="s">
        <v>1524</v>
      </c>
      <c r="B1387" s="51" t="s">
        <v>1525</v>
      </c>
      <c r="C1387" s="50" t="s">
        <v>179</v>
      </c>
      <c r="D1387" s="52">
        <v>117</v>
      </c>
      <c r="E1387" s="53" t="s">
        <v>11</v>
      </c>
      <c r="F1387" s="54"/>
      <c r="G1387" s="39"/>
      <c r="H1387" s="39"/>
      <c r="I1387" s="55"/>
      <c r="N1387" s="20"/>
      <c r="O1387" s="20"/>
      <c r="P1387" s="20"/>
      <c r="Q1387" s="20"/>
      <c r="R1387" s="20"/>
      <c r="S1387" s="20"/>
      <c r="T1387" s="20"/>
      <c r="U1387" s="20"/>
      <c r="V1387" s="20"/>
      <c r="W1387" s="20"/>
      <c r="X1387" s="20"/>
      <c r="Y1387" s="21"/>
      <c r="Z1387" s="22"/>
    </row>
    <row r="1388" spans="1:26" customFormat="1" ht="36" hidden="1" x14ac:dyDescent="0.25">
      <c r="A1388" s="50" t="s">
        <v>1529</v>
      </c>
      <c r="B1388" s="51" t="s">
        <v>1525</v>
      </c>
      <c r="C1388" s="50" t="s">
        <v>179</v>
      </c>
      <c r="D1388" s="52">
        <v>240</v>
      </c>
      <c r="E1388" s="53" t="s">
        <v>11</v>
      </c>
      <c r="F1388" s="54"/>
      <c r="G1388" s="39"/>
      <c r="H1388" s="39"/>
      <c r="I1388" s="55"/>
      <c r="N1388" s="20"/>
      <c r="O1388" s="20"/>
      <c r="P1388" s="20"/>
      <c r="Q1388" s="20"/>
      <c r="R1388" s="20"/>
      <c r="S1388" s="20"/>
      <c r="T1388" s="20"/>
      <c r="U1388" s="20"/>
      <c r="V1388" s="20"/>
      <c r="W1388" s="20"/>
      <c r="X1388" s="20"/>
      <c r="Y1388" s="21"/>
      <c r="Z1388" s="22"/>
    </row>
    <row r="1389" spans="1:26" customFormat="1" ht="36" hidden="1" x14ac:dyDescent="0.25">
      <c r="A1389" s="50" t="s">
        <v>1530</v>
      </c>
      <c r="B1389" s="51" t="s">
        <v>1531</v>
      </c>
      <c r="C1389" s="50" t="s">
        <v>179</v>
      </c>
      <c r="D1389" s="52">
        <v>45</v>
      </c>
      <c r="E1389" s="53" t="s">
        <v>11</v>
      </c>
      <c r="F1389" s="56"/>
      <c r="G1389" s="39"/>
      <c r="H1389" s="39"/>
      <c r="I1389" s="55"/>
      <c r="N1389" s="20"/>
      <c r="O1389" s="20"/>
      <c r="P1389" s="20"/>
      <c r="Q1389" s="20"/>
      <c r="R1389" s="20"/>
      <c r="S1389" s="20"/>
      <c r="T1389" s="20"/>
      <c r="U1389" s="20"/>
      <c r="V1389" s="20"/>
      <c r="W1389" s="20"/>
      <c r="X1389" s="20"/>
      <c r="Y1389" s="21"/>
      <c r="Z1389" s="22"/>
    </row>
    <row r="1390" spans="1:26" customFormat="1" ht="36" hidden="1" x14ac:dyDescent="0.25">
      <c r="A1390" s="50" t="s">
        <v>1546</v>
      </c>
      <c r="B1390" s="51" t="s">
        <v>1547</v>
      </c>
      <c r="C1390" s="50" t="s">
        <v>12</v>
      </c>
      <c r="D1390" s="52">
        <v>31</v>
      </c>
      <c r="E1390" s="53" t="s">
        <v>11</v>
      </c>
      <c r="F1390" s="56"/>
      <c r="G1390" s="39"/>
      <c r="H1390" s="39"/>
      <c r="I1390" s="55"/>
      <c r="N1390" s="20"/>
      <c r="O1390" s="20"/>
      <c r="P1390" s="20"/>
      <c r="Q1390" s="20"/>
      <c r="R1390" s="20"/>
      <c r="S1390" s="20"/>
      <c r="T1390" s="20"/>
      <c r="U1390" s="20"/>
      <c r="V1390" s="20"/>
      <c r="W1390" s="20"/>
      <c r="X1390" s="20"/>
      <c r="Y1390" s="21"/>
      <c r="Z1390" s="22"/>
    </row>
    <row r="1391" spans="1:26" customFormat="1" ht="36" hidden="1" x14ac:dyDescent="0.25">
      <c r="A1391" s="50" t="s">
        <v>1550</v>
      </c>
      <c r="B1391" s="51" t="s">
        <v>11</v>
      </c>
      <c r="C1391" s="50" t="s">
        <v>12</v>
      </c>
      <c r="D1391" s="52">
        <v>47</v>
      </c>
      <c r="E1391" s="53" t="s">
        <v>11</v>
      </c>
      <c r="F1391" s="56"/>
      <c r="G1391" s="39"/>
      <c r="H1391" s="39"/>
      <c r="I1391" s="55"/>
      <c r="N1391" s="20"/>
      <c r="O1391" s="20"/>
      <c r="P1391" s="20"/>
      <c r="Q1391" s="20"/>
      <c r="R1391" s="20"/>
      <c r="S1391" s="20"/>
      <c r="T1391" s="20"/>
      <c r="U1391" s="20"/>
      <c r="V1391" s="20"/>
      <c r="W1391" s="20"/>
      <c r="X1391" s="20"/>
      <c r="Y1391" s="21"/>
      <c r="Z1391" s="22"/>
    </row>
    <row r="1392" spans="1:26" customFormat="1" ht="36" hidden="1" x14ac:dyDescent="0.25">
      <c r="A1392" s="50" t="s">
        <v>1560</v>
      </c>
      <c r="B1392" s="51" t="s">
        <v>1561</v>
      </c>
      <c r="C1392" s="50" t="s">
        <v>12</v>
      </c>
      <c r="D1392" s="52">
        <v>14</v>
      </c>
      <c r="E1392" s="53" t="s">
        <v>11</v>
      </c>
      <c r="F1392" s="56"/>
      <c r="G1392" s="39"/>
      <c r="H1392" s="39"/>
      <c r="I1392" s="55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Y1392" s="21"/>
      <c r="Z1392" s="22"/>
    </row>
    <row r="1393" spans="1:27" customFormat="1" ht="36" hidden="1" x14ac:dyDescent="0.25">
      <c r="A1393" s="50" t="s">
        <v>1568</v>
      </c>
      <c r="B1393" s="51" t="s">
        <v>11</v>
      </c>
      <c r="C1393" s="50" t="s">
        <v>12</v>
      </c>
      <c r="D1393" s="52">
        <v>40</v>
      </c>
      <c r="E1393" s="53" t="s">
        <v>11</v>
      </c>
      <c r="F1393" s="54"/>
      <c r="G1393" s="39"/>
      <c r="H1393" s="39"/>
      <c r="I1393" s="55"/>
      <c r="N1393" s="20"/>
      <c r="O1393" s="20"/>
      <c r="P1393" s="20"/>
      <c r="Q1393" s="20"/>
      <c r="R1393" s="20"/>
      <c r="S1393" s="20"/>
      <c r="T1393" s="20"/>
      <c r="U1393" s="20"/>
      <c r="V1393" s="20"/>
      <c r="W1393" s="20"/>
      <c r="X1393" s="20"/>
      <c r="Y1393" s="21"/>
      <c r="Z1393" s="22"/>
    </row>
    <row r="1394" spans="1:27" customFormat="1" ht="36" hidden="1" x14ac:dyDescent="0.25">
      <c r="A1394" s="50" t="s">
        <v>1581</v>
      </c>
      <c r="B1394" s="51" t="s">
        <v>1580</v>
      </c>
      <c r="C1394" s="50" t="s">
        <v>12</v>
      </c>
      <c r="D1394" s="52">
        <v>4975</v>
      </c>
      <c r="E1394" s="53" t="s">
        <v>11</v>
      </c>
      <c r="F1394" s="54"/>
      <c r="G1394" s="39"/>
      <c r="H1394" s="39"/>
      <c r="I1394" s="55"/>
      <c r="N1394" s="20"/>
      <c r="O1394" s="20"/>
      <c r="P1394" s="20"/>
      <c r="Q1394" s="20"/>
      <c r="R1394" s="20"/>
      <c r="S1394" s="20"/>
      <c r="T1394" s="20"/>
      <c r="U1394" s="20"/>
      <c r="V1394" s="20"/>
      <c r="W1394" s="20"/>
      <c r="X1394" s="20"/>
      <c r="Y1394" s="21"/>
      <c r="Z1394" s="22"/>
    </row>
    <row r="1395" spans="1:27" customFormat="1" ht="36" hidden="1" x14ac:dyDescent="0.25">
      <c r="A1395" s="50" t="s">
        <v>1589</v>
      </c>
      <c r="B1395" s="51" t="s">
        <v>1590</v>
      </c>
      <c r="C1395" s="50" t="s">
        <v>12</v>
      </c>
      <c r="D1395" s="52">
        <v>52</v>
      </c>
      <c r="E1395" s="53" t="s">
        <v>11</v>
      </c>
      <c r="F1395" s="56"/>
      <c r="G1395" s="39"/>
      <c r="H1395" s="39"/>
      <c r="I1395" s="55"/>
      <c r="N1395" s="20"/>
      <c r="O1395" s="20"/>
      <c r="P1395" s="20"/>
      <c r="Q1395" s="20"/>
      <c r="R1395" s="20"/>
      <c r="S1395" s="20"/>
      <c r="T1395" s="20"/>
      <c r="U1395" s="20"/>
      <c r="V1395" s="20"/>
      <c r="W1395" s="20"/>
      <c r="X1395" s="20"/>
      <c r="Y1395" s="21"/>
      <c r="Z1395" s="22"/>
    </row>
    <row r="1396" spans="1:27" customFormat="1" ht="36" hidden="1" x14ac:dyDescent="0.25">
      <c r="A1396" s="50" t="s">
        <v>1608</v>
      </c>
      <c r="B1396" s="51" t="s">
        <v>1609</v>
      </c>
      <c r="C1396" s="50" t="s">
        <v>12</v>
      </c>
      <c r="D1396" s="52">
        <v>30</v>
      </c>
      <c r="E1396" s="53" t="s">
        <v>11</v>
      </c>
      <c r="F1396" s="54"/>
      <c r="G1396" s="39"/>
      <c r="H1396" s="39"/>
      <c r="I1396" s="55"/>
      <c r="N1396" s="20"/>
      <c r="O1396" s="20"/>
      <c r="P1396" s="20"/>
      <c r="Q1396" s="20"/>
      <c r="R1396" s="20"/>
      <c r="S1396" s="20"/>
      <c r="T1396" s="20"/>
      <c r="U1396" s="20"/>
      <c r="V1396" s="20"/>
      <c r="W1396" s="20"/>
      <c r="X1396" s="20"/>
      <c r="Y1396" s="21"/>
      <c r="Z1396" s="22"/>
    </row>
    <row r="1397" spans="1:27" customFormat="1" ht="36" hidden="1" x14ac:dyDescent="0.25">
      <c r="A1397" s="50" t="s">
        <v>1618</v>
      </c>
      <c r="B1397" s="51" t="s">
        <v>1619</v>
      </c>
      <c r="C1397" s="50" t="s">
        <v>12</v>
      </c>
      <c r="D1397" s="52">
        <v>27</v>
      </c>
      <c r="E1397" s="53" t="s">
        <v>11</v>
      </c>
      <c r="F1397" s="56"/>
      <c r="G1397" s="39"/>
      <c r="H1397" s="39"/>
      <c r="I1397" s="55"/>
      <c r="N1397" s="20"/>
      <c r="O1397" s="20"/>
      <c r="P1397" s="20"/>
      <c r="Q1397" s="20"/>
      <c r="R1397" s="20"/>
      <c r="S1397" s="20"/>
      <c r="T1397" s="20"/>
      <c r="U1397" s="20"/>
      <c r="V1397" s="20"/>
      <c r="W1397" s="20"/>
      <c r="X1397" s="20"/>
      <c r="Y1397" s="21"/>
      <c r="Z1397" s="22"/>
    </row>
    <row r="1398" spans="1:27" customFormat="1" ht="36" hidden="1" x14ac:dyDescent="0.25">
      <c r="A1398" s="50" t="s">
        <v>1628</v>
      </c>
      <c r="B1398" s="51" t="s">
        <v>1629</v>
      </c>
      <c r="C1398" s="50" t="s">
        <v>179</v>
      </c>
      <c r="D1398" s="52">
        <v>540</v>
      </c>
      <c r="E1398" s="53" t="s">
        <v>11</v>
      </c>
      <c r="F1398" s="54"/>
      <c r="G1398" s="39"/>
      <c r="H1398" s="39"/>
      <c r="I1398" s="55"/>
      <c r="N1398" s="20"/>
      <c r="O1398" s="20"/>
      <c r="P1398" s="20"/>
      <c r="Q1398" s="20"/>
      <c r="R1398" s="20"/>
      <c r="S1398" s="20"/>
      <c r="T1398" s="20"/>
      <c r="U1398" s="20"/>
      <c r="V1398" s="20"/>
      <c r="W1398" s="20"/>
      <c r="X1398" s="20"/>
      <c r="Y1398" s="21"/>
      <c r="Z1398" s="22"/>
    </row>
    <row r="1399" spans="1:27" customFormat="1" ht="36" hidden="1" x14ac:dyDescent="0.25">
      <c r="A1399" s="50" t="s">
        <v>1632</v>
      </c>
      <c r="B1399" s="51" t="s">
        <v>1629</v>
      </c>
      <c r="C1399" s="50" t="s">
        <v>179</v>
      </c>
      <c r="D1399" s="52">
        <v>810</v>
      </c>
      <c r="E1399" s="53" t="s">
        <v>11</v>
      </c>
      <c r="F1399" s="54"/>
      <c r="G1399" s="39"/>
      <c r="H1399" s="39"/>
      <c r="I1399" s="55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1"/>
      <c r="Z1399" s="22"/>
    </row>
    <row r="1400" spans="1:27" customFormat="1" ht="36" hidden="1" x14ac:dyDescent="0.25">
      <c r="A1400" s="50" t="s">
        <v>1644</v>
      </c>
      <c r="B1400" s="51" t="s">
        <v>1645</v>
      </c>
      <c r="C1400" s="50" t="s">
        <v>179</v>
      </c>
      <c r="D1400" s="58">
        <v>594.5</v>
      </c>
      <c r="E1400" s="53" t="s">
        <v>11</v>
      </c>
      <c r="F1400" s="54"/>
      <c r="G1400" s="39"/>
      <c r="H1400" s="39"/>
      <c r="I1400" s="55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1"/>
      <c r="Z1400" s="22"/>
    </row>
    <row r="1401" spans="1:27" customFormat="1" ht="36" hidden="1" x14ac:dyDescent="0.25">
      <c r="A1401" s="50" t="s">
        <v>1652</v>
      </c>
      <c r="B1401" s="51" t="s">
        <v>1653</v>
      </c>
      <c r="C1401" s="50" t="s">
        <v>179</v>
      </c>
      <c r="D1401" s="52">
        <v>150</v>
      </c>
      <c r="E1401" s="53" t="s">
        <v>11</v>
      </c>
      <c r="F1401" s="54"/>
      <c r="G1401" s="39"/>
      <c r="H1401" s="39"/>
      <c r="I1401" s="55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1"/>
      <c r="Z1401" s="22"/>
    </row>
    <row r="1402" spans="1:27" customFormat="1" ht="36" hidden="1" x14ac:dyDescent="0.25">
      <c r="A1402" s="50" t="s">
        <v>1656</v>
      </c>
      <c r="B1402" s="51" t="s">
        <v>1657</v>
      </c>
      <c r="C1402" s="50" t="s">
        <v>12</v>
      </c>
      <c r="D1402" s="52">
        <v>21</v>
      </c>
      <c r="E1402" s="53" t="s">
        <v>11</v>
      </c>
      <c r="F1402" s="54"/>
      <c r="G1402" s="39"/>
      <c r="H1402" s="39"/>
      <c r="I1402" s="55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1"/>
      <c r="Z1402" s="22"/>
    </row>
    <row r="1403" spans="1:27" customFormat="1" ht="36" hidden="1" x14ac:dyDescent="0.25">
      <c r="A1403" s="50" t="s">
        <v>1656</v>
      </c>
      <c r="B1403" s="51" t="s">
        <v>1659</v>
      </c>
      <c r="C1403" s="50" t="s">
        <v>12</v>
      </c>
      <c r="D1403" s="52">
        <v>7</v>
      </c>
      <c r="E1403" s="53" t="s">
        <v>11</v>
      </c>
      <c r="F1403" s="54"/>
      <c r="G1403" s="39"/>
      <c r="H1403" s="39"/>
      <c r="I1403" s="55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1"/>
      <c r="Z1403" s="22"/>
    </row>
    <row r="1404" spans="1:27" customFormat="1" ht="36" hidden="1" x14ac:dyDescent="0.25">
      <c r="A1404" s="50" t="s">
        <v>1661</v>
      </c>
      <c r="B1404" s="51" t="s">
        <v>11</v>
      </c>
      <c r="C1404" s="50" t="s">
        <v>12</v>
      </c>
      <c r="D1404" s="52">
        <v>3</v>
      </c>
      <c r="E1404" s="53" t="s">
        <v>11</v>
      </c>
      <c r="F1404" s="54"/>
      <c r="G1404" s="39"/>
      <c r="H1404" s="39"/>
      <c r="I1404" s="55"/>
      <c r="N1404" s="20"/>
      <c r="O1404" s="20"/>
      <c r="P1404" s="20"/>
      <c r="Q1404" s="20"/>
      <c r="R1404" s="20"/>
      <c r="S1404" s="20"/>
      <c r="T1404" s="20"/>
      <c r="U1404" s="20"/>
      <c r="V1404" s="20"/>
      <c r="W1404" s="20"/>
      <c r="X1404" s="20"/>
      <c r="Y1404" s="21"/>
      <c r="Z1404" s="22"/>
    </row>
    <row r="1405" spans="1:27" customFormat="1" ht="36" hidden="1" x14ac:dyDescent="0.25">
      <c r="A1405" s="50" t="s">
        <v>1672</v>
      </c>
      <c r="B1405" s="51" t="s">
        <v>11</v>
      </c>
      <c r="C1405" s="50" t="s">
        <v>12</v>
      </c>
      <c r="D1405" s="52">
        <v>16</v>
      </c>
      <c r="E1405" s="53" t="s">
        <v>11</v>
      </c>
      <c r="F1405" s="54"/>
      <c r="G1405" s="39"/>
      <c r="H1405" s="39"/>
      <c r="I1405" s="55"/>
      <c r="N1405" s="20"/>
      <c r="O1405" s="20"/>
      <c r="P1405" s="20"/>
      <c r="Q1405" s="20"/>
      <c r="R1405" s="20"/>
      <c r="S1405" s="20"/>
      <c r="T1405" s="20"/>
      <c r="U1405" s="20"/>
      <c r="V1405" s="20"/>
      <c r="W1405" s="20"/>
      <c r="X1405" s="20"/>
      <c r="Y1405" s="21"/>
      <c r="Z1405" s="22"/>
    </row>
    <row r="1406" spans="1:27" customFormat="1" ht="36" hidden="1" x14ac:dyDescent="0.25">
      <c r="A1406" s="50" t="s">
        <v>1675</v>
      </c>
      <c r="B1406" s="51" t="s">
        <v>1676</v>
      </c>
      <c r="C1406" s="50" t="s">
        <v>12</v>
      </c>
      <c r="D1406" s="52">
        <v>4</v>
      </c>
      <c r="E1406" s="53" t="s">
        <v>11</v>
      </c>
      <c r="F1406" s="56"/>
      <c r="G1406" s="39"/>
      <c r="H1406" s="39"/>
      <c r="I1406" s="55"/>
      <c r="N1406" s="20"/>
      <c r="O1406" s="20"/>
      <c r="P1406" s="20"/>
      <c r="Q1406" s="20"/>
      <c r="R1406" s="20"/>
      <c r="S1406" s="20"/>
      <c r="T1406" s="20"/>
      <c r="U1406" s="20"/>
      <c r="V1406" s="20"/>
      <c r="W1406" s="20"/>
      <c r="X1406" s="20"/>
      <c r="Y1406" s="21"/>
      <c r="Z1406" s="22"/>
    </row>
    <row r="1407" spans="1:27" customFormat="1" ht="36" hidden="1" x14ac:dyDescent="0.25">
      <c r="A1407" s="50" t="s">
        <v>1684</v>
      </c>
      <c r="B1407" s="51" t="s">
        <v>1685</v>
      </c>
      <c r="C1407" s="50" t="s">
        <v>12</v>
      </c>
      <c r="D1407" s="52">
        <v>57</v>
      </c>
      <c r="E1407" s="53" t="s">
        <v>11</v>
      </c>
      <c r="F1407" s="54"/>
      <c r="G1407" s="39"/>
      <c r="H1407" s="39"/>
      <c r="I1407" s="55"/>
      <c r="N1407" s="20"/>
      <c r="O1407" s="20"/>
      <c r="P1407" s="20"/>
      <c r="Q1407" s="20"/>
      <c r="R1407" s="20"/>
      <c r="S1407" s="20"/>
      <c r="T1407" s="20"/>
      <c r="U1407" s="20"/>
      <c r="V1407" s="20"/>
      <c r="W1407" s="20"/>
      <c r="X1407" s="20"/>
      <c r="Y1407" s="21"/>
      <c r="Z1407" s="22"/>
    </row>
    <row r="1408" spans="1:27" customFormat="1" ht="15" hidden="1" x14ac:dyDescent="0.25">
      <c r="A1408" s="23"/>
      <c r="B1408" s="27" t="s">
        <v>1695</v>
      </c>
      <c r="C1408" s="28"/>
      <c r="D1408" s="29"/>
      <c r="E1408" s="24"/>
      <c r="F1408" s="25">
        <v>13881746.24</v>
      </c>
      <c r="G1408" s="32"/>
      <c r="H1408" s="32">
        <f>SUM(H10:H1407,)</f>
        <v>114169366.6823999</v>
      </c>
      <c r="I1408" s="26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0"/>
      <c r="Y1408" s="21"/>
      <c r="Z1408" s="22"/>
      <c r="AA1408" s="21" t="s">
        <v>1695</v>
      </c>
    </row>
    <row r="1409" spans="1:27" customFormat="1" ht="15" hidden="1" customHeight="1" x14ac:dyDescent="0.25">
      <c r="A1409" s="31" t="s">
        <v>1696</v>
      </c>
      <c r="B1409" s="31" t="s">
        <v>1696</v>
      </c>
      <c r="C1409" s="31"/>
      <c r="D1409" s="31"/>
      <c r="E1409" s="31"/>
      <c r="F1409" s="31"/>
      <c r="G1409" s="32"/>
      <c r="H1409" s="32"/>
      <c r="I1409" s="31"/>
      <c r="N1409" s="20"/>
      <c r="O1409" s="20"/>
      <c r="P1409" s="20"/>
      <c r="Q1409" s="20"/>
      <c r="R1409" s="20"/>
      <c r="S1409" s="20"/>
      <c r="T1409" s="20"/>
      <c r="U1409" s="20"/>
      <c r="V1409" s="20"/>
      <c r="W1409" s="20"/>
      <c r="X1409" s="20"/>
      <c r="Y1409" s="21"/>
      <c r="Z1409" s="22" t="s">
        <v>1696</v>
      </c>
      <c r="AA1409" s="21"/>
    </row>
    <row r="1410" spans="1:27" customFormat="1" ht="15" hidden="1" x14ac:dyDescent="0.25">
      <c r="A1410" s="60" t="s">
        <v>1697</v>
      </c>
      <c r="B1410" s="61" t="s">
        <v>1698</v>
      </c>
      <c r="C1410" s="60" t="s">
        <v>12</v>
      </c>
      <c r="D1410" s="62">
        <v>2</v>
      </c>
      <c r="E1410" s="63" t="s">
        <v>11</v>
      </c>
      <c r="F1410" s="64"/>
      <c r="G1410" s="65"/>
      <c r="H1410" s="65"/>
      <c r="I1410" s="66"/>
      <c r="N1410" s="20"/>
      <c r="O1410" s="20"/>
      <c r="P1410" s="20"/>
      <c r="Q1410" s="20"/>
      <c r="R1410" s="20"/>
      <c r="S1410" s="20"/>
      <c r="T1410" s="20"/>
      <c r="U1410" s="20"/>
      <c r="V1410" s="20"/>
      <c r="W1410" s="20"/>
      <c r="X1410" s="20"/>
      <c r="Y1410" s="21"/>
      <c r="Z1410" s="22"/>
      <c r="AA1410" s="21"/>
    </row>
    <row r="1411" spans="1:27" customFormat="1" ht="15" hidden="1" x14ac:dyDescent="0.25">
      <c r="A1411" s="67" t="s">
        <v>1697</v>
      </c>
      <c r="B1411" s="68" t="s">
        <v>1699</v>
      </c>
      <c r="C1411" s="67" t="s">
        <v>12</v>
      </c>
      <c r="D1411" s="69">
        <v>1</v>
      </c>
      <c r="E1411" s="70">
        <v>2732.92</v>
      </c>
      <c r="F1411" s="70">
        <v>2733</v>
      </c>
      <c r="G1411" s="65">
        <f t="shared" ref="G1411:G1461" si="44">E1411*I1411</f>
        <v>16916.774800000003</v>
      </c>
      <c r="H1411" s="65">
        <f t="shared" ref="H1411:H1461" si="45">F1411*I1411</f>
        <v>16917.27</v>
      </c>
      <c r="I1411" s="71">
        <v>6.19</v>
      </c>
      <c r="N1411" s="20"/>
      <c r="O1411" s="20"/>
      <c r="P1411" s="20"/>
      <c r="Q1411" s="20"/>
      <c r="R1411" s="20"/>
      <c r="S1411" s="20"/>
      <c r="T1411" s="20"/>
      <c r="U1411" s="20"/>
      <c r="V1411" s="20"/>
      <c r="W1411" s="20"/>
      <c r="X1411" s="20"/>
      <c r="Y1411" s="21"/>
      <c r="Z1411" s="22"/>
      <c r="AA1411" s="21"/>
    </row>
    <row r="1412" spans="1:27" customFormat="1" ht="24" hidden="1" x14ac:dyDescent="0.25">
      <c r="A1412" s="67" t="s">
        <v>1697</v>
      </c>
      <c r="B1412" s="68" t="s">
        <v>1700</v>
      </c>
      <c r="C1412" s="67" t="s">
        <v>12</v>
      </c>
      <c r="D1412" s="69">
        <v>1</v>
      </c>
      <c r="E1412" s="70">
        <v>26332.79</v>
      </c>
      <c r="F1412" s="70">
        <v>26333</v>
      </c>
      <c r="G1412" s="65">
        <f t="shared" si="44"/>
        <v>162999.97010000001</v>
      </c>
      <c r="H1412" s="65">
        <f t="shared" si="45"/>
        <v>163001.27000000002</v>
      </c>
      <c r="I1412" s="71">
        <v>6.19</v>
      </c>
      <c r="N1412" s="20"/>
      <c r="O1412" s="20"/>
      <c r="P1412" s="20"/>
      <c r="Q1412" s="20"/>
      <c r="R1412" s="20"/>
      <c r="S1412" s="20"/>
      <c r="T1412" s="20"/>
      <c r="U1412" s="20"/>
      <c r="V1412" s="20"/>
      <c r="W1412" s="20"/>
      <c r="X1412" s="20"/>
      <c r="Y1412" s="21"/>
      <c r="Z1412" s="22"/>
      <c r="AA1412" s="21"/>
    </row>
    <row r="1413" spans="1:27" customFormat="1" ht="36" hidden="1" x14ac:dyDescent="0.25">
      <c r="A1413" s="67" t="s">
        <v>1701</v>
      </c>
      <c r="B1413" s="68" t="s">
        <v>1683</v>
      </c>
      <c r="C1413" s="67" t="s">
        <v>12</v>
      </c>
      <c r="D1413" s="69">
        <v>5</v>
      </c>
      <c r="E1413" s="70">
        <v>39197.9</v>
      </c>
      <c r="F1413" s="70">
        <v>195990</v>
      </c>
      <c r="G1413" s="65">
        <f t="shared" si="44"/>
        <v>242635.00100000002</v>
      </c>
      <c r="H1413" s="65">
        <f t="shared" si="45"/>
        <v>1213178.1000000001</v>
      </c>
      <c r="I1413" s="71">
        <v>6.19</v>
      </c>
      <c r="N1413" s="20"/>
      <c r="O1413" s="20"/>
      <c r="P1413" s="20"/>
      <c r="Q1413" s="20"/>
      <c r="R1413" s="20"/>
      <c r="S1413" s="20"/>
      <c r="T1413" s="20"/>
      <c r="U1413" s="20"/>
      <c r="V1413" s="20"/>
      <c r="W1413" s="20"/>
      <c r="X1413" s="20"/>
      <c r="Y1413" s="21"/>
      <c r="Z1413" s="22"/>
      <c r="AA1413" s="21"/>
    </row>
    <row r="1414" spans="1:27" customFormat="1" ht="36" hidden="1" x14ac:dyDescent="0.25">
      <c r="A1414" s="60" t="s">
        <v>407</v>
      </c>
      <c r="B1414" s="61" t="s">
        <v>1702</v>
      </c>
      <c r="C1414" s="60" t="s">
        <v>12</v>
      </c>
      <c r="D1414" s="62">
        <v>4</v>
      </c>
      <c r="E1414" s="63" t="s">
        <v>11</v>
      </c>
      <c r="F1414" s="64"/>
      <c r="G1414" s="65"/>
      <c r="H1414" s="65"/>
      <c r="I1414" s="66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0"/>
      <c r="Y1414" s="21"/>
      <c r="Z1414" s="22"/>
      <c r="AA1414" s="21"/>
    </row>
    <row r="1415" spans="1:27" customFormat="1" ht="36" hidden="1" x14ac:dyDescent="0.25">
      <c r="A1415" s="67" t="s">
        <v>407</v>
      </c>
      <c r="B1415" s="68" t="s">
        <v>1703</v>
      </c>
      <c r="C1415" s="67" t="s">
        <v>12</v>
      </c>
      <c r="D1415" s="69">
        <v>2</v>
      </c>
      <c r="E1415" s="70">
        <v>3464.25</v>
      </c>
      <c r="F1415" s="70">
        <v>6929</v>
      </c>
      <c r="G1415" s="65">
        <f t="shared" si="44"/>
        <v>21443.7075</v>
      </c>
      <c r="H1415" s="65">
        <f t="shared" si="45"/>
        <v>42890.51</v>
      </c>
      <c r="I1415" s="71">
        <v>6.19</v>
      </c>
      <c r="N1415" s="20"/>
      <c r="O1415" s="20"/>
      <c r="P1415" s="20"/>
      <c r="Q1415" s="20"/>
      <c r="R1415" s="20"/>
      <c r="S1415" s="20"/>
      <c r="T1415" s="20"/>
      <c r="U1415" s="20"/>
      <c r="V1415" s="20"/>
      <c r="W1415" s="20"/>
      <c r="X1415" s="20"/>
      <c r="Y1415" s="21"/>
      <c r="Z1415" s="22"/>
      <c r="AA1415" s="21"/>
    </row>
    <row r="1416" spans="1:27" customFormat="1" ht="36" hidden="1" x14ac:dyDescent="0.25">
      <c r="A1416" s="67" t="s">
        <v>407</v>
      </c>
      <c r="B1416" s="68" t="s">
        <v>419</v>
      </c>
      <c r="C1416" s="67" t="s">
        <v>12</v>
      </c>
      <c r="D1416" s="69">
        <v>1</v>
      </c>
      <c r="E1416" s="70">
        <v>2782.04</v>
      </c>
      <c r="F1416" s="70">
        <v>2782</v>
      </c>
      <c r="G1416" s="65">
        <f t="shared" si="44"/>
        <v>17220.827600000001</v>
      </c>
      <c r="H1416" s="65">
        <f t="shared" si="45"/>
        <v>17220.580000000002</v>
      </c>
      <c r="I1416" s="71">
        <v>6.19</v>
      </c>
      <c r="N1416" s="20"/>
      <c r="O1416" s="20"/>
      <c r="P1416" s="20"/>
      <c r="Q1416" s="20"/>
      <c r="R1416" s="20"/>
      <c r="S1416" s="20"/>
      <c r="T1416" s="20"/>
      <c r="U1416" s="20"/>
      <c r="V1416" s="20"/>
      <c r="W1416" s="20"/>
      <c r="X1416" s="20"/>
      <c r="Y1416" s="21"/>
      <c r="Z1416" s="22"/>
      <c r="AA1416" s="21"/>
    </row>
    <row r="1417" spans="1:27" customFormat="1" ht="36" hidden="1" x14ac:dyDescent="0.25">
      <c r="A1417" s="67" t="s">
        <v>407</v>
      </c>
      <c r="B1417" s="68" t="s">
        <v>1704</v>
      </c>
      <c r="C1417" s="67" t="s">
        <v>12</v>
      </c>
      <c r="D1417" s="69">
        <v>1</v>
      </c>
      <c r="E1417" s="70">
        <v>4543.04</v>
      </c>
      <c r="F1417" s="70">
        <v>4543</v>
      </c>
      <c r="G1417" s="65">
        <f t="shared" si="44"/>
        <v>28121.417600000001</v>
      </c>
      <c r="H1417" s="65">
        <f t="shared" si="45"/>
        <v>28121.170000000002</v>
      </c>
      <c r="I1417" s="71">
        <v>6.19</v>
      </c>
      <c r="N1417" s="20"/>
      <c r="O1417" s="20"/>
      <c r="P1417" s="20"/>
      <c r="Q1417" s="20"/>
      <c r="R1417" s="20"/>
      <c r="S1417" s="20"/>
      <c r="T1417" s="20"/>
      <c r="U1417" s="20"/>
      <c r="V1417" s="20"/>
      <c r="W1417" s="20"/>
      <c r="X1417" s="20"/>
      <c r="Y1417" s="21"/>
      <c r="Z1417" s="22"/>
      <c r="AA1417" s="21"/>
    </row>
    <row r="1418" spans="1:27" customFormat="1" ht="36" hidden="1" x14ac:dyDescent="0.25">
      <c r="A1418" s="60" t="s">
        <v>1705</v>
      </c>
      <c r="B1418" s="61" t="s">
        <v>1706</v>
      </c>
      <c r="C1418" s="60" t="s">
        <v>12</v>
      </c>
      <c r="D1418" s="62">
        <v>31</v>
      </c>
      <c r="E1418" s="63" t="s">
        <v>11</v>
      </c>
      <c r="F1418" s="64"/>
      <c r="G1418" s="65"/>
      <c r="H1418" s="65"/>
      <c r="I1418" s="66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20"/>
      <c r="Y1418" s="21"/>
      <c r="Z1418" s="22"/>
      <c r="AA1418" s="21"/>
    </row>
    <row r="1419" spans="1:27" customFormat="1" ht="36" hidden="1" x14ac:dyDescent="0.25">
      <c r="A1419" s="67" t="s">
        <v>1705</v>
      </c>
      <c r="B1419" s="68" t="s">
        <v>1707</v>
      </c>
      <c r="C1419" s="67" t="s">
        <v>12</v>
      </c>
      <c r="D1419" s="69">
        <v>4</v>
      </c>
      <c r="E1419" s="72">
        <v>494.06</v>
      </c>
      <c r="F1419" s="70">
        <v>1976</v>
      </c>
      <c r="G1419" s="65">
        <f t="shared" si="44"/>
        <v>3058.2314000000001</v>
      </c>
      <c r="H1419" s="65">
        <f t="shared" si="45"/>
        <v>12231.44</v>
      </c>
      <c r="I1419" s="71">
        <v>6.19</v>
      </c>
      <c r="N1419" s="20"/>
      <c r="O1419" s="20"/>
      <c r="P1419" s="20"/>
      <c r="Q1419" s="20"/>
      <c r="R1419" s="20"/>
      <c r="S1419" s="20"/>
      <c r="T1419" s="20"/>
      <c r="U1419" s="20"/>
      <c r="V1419" s="20"/>
      <c r="W1419" s="20"/>
      <c r="X1419" s="20"/>
      <c r="Y1419" s="21"/>
      <c r="Z1419" s="22"/>
      <c r="AA1419" s="21"/>
    </row>
    <row r="1420" spans="1:27" customFormat="1" ht="36" hidden="1" x14ac:dyDescent="0.25">
      <c r="A1420" s="67" t="s">
        <v>1705</v>
      </c>
      <c r="B1420" s="68" t="s">
        <v>1708</v>
      </c>
      <c r="C1420" s="67" t="s">
        <v>12</v>
      </c>
      <c r="D1420" s="69">
        <v>6</v>
      </c>
      <c r="E1420" s="72">
        <v>169.15</v>
      </c>
      <c r="F1420" s="70">
        <v>1015</v>
      </c>
      <c r="G1420" s="65">
        <f t="shared" si="44"/>
        <v>1047.0385000000001</v>
      </c>
      <c r="H1420" s="65">
        <f t="shared" si="45"/>
        <v>6282.85</v>
      </c>
      <c r="I1420" s="71">
        <v>6.19</v>
      </c>
      <c r="N1420" s="20"/>
      <c r="O1420" s="20"/>
      <c r="P1420" s="20"/>
      <c r="Q1420" s="20"/>
      <c r="R1420" s="20"/>
      <c r="S1420" s="20"/>
      <c r="T1420" s="20"/>
      <c r="U1420" s="20"/>
      <c r="V1420" s="20"/>
      <c r="W1420" s="20"/>
      <c r="X1420" s="20"/>
      <c r="Y1420" s="21"/>
      <c r="Z1420" s="22"/>
      <c r="AA1420" s="21"/>
    </row>
    <row r="1421" spans="1:27" customFormat="1" ht="36" hidden="1" x14ac:dyDescent="0.25">
      <c r="A1421" s="67" t="s">
        <v>1705</v>
      </c>
      <c r="B1421" s="68" t="s">
        <v>1709</v>
      </c>
      <c r="C1421" s="67" t="s">
        <v>12</v>
      </c>
      <c r="D1421" s="69">
        <v>3</v>
      </c>
      <c r="E1421" s="72">
        <v>318</v>
      </c>
      <c r="F1421" s="72">
        <v>954</v>
      </c>
      <c r="G1421" s="65">
        <f t="shared" si="44"/>
        <v>1968.42</v>
      </c>
      <c r="H1421" s="65">
        <f t="shared" si="45"/>
        <v>5905.26</v>
      </c>
      <c r="I1421" s="71">
        <v>6.19</v>
      </c>
      <c r="N1421" s="20"/>
      <c r="O1421" s="20"/>
      <c r="P1421" s="20"/>
      <c r="Q1421" s="20"/>
      <c r="R1421" s="20"/>
      <c r="S1421" s="20"/>
      <c r="T1421" s="20"/>
      <c r="U1421" s="20"/>
      <c r="V1421" s="20"/>
      <c r="W1421" s="20"/>
      <c r="X1421" s="20"/>
      <c r="Y1421" s="21"/>
      <c r="Z1421" s="22"/>
      <c r="AA1421" s="21"/>
    </row>
    <row r="1422" spans="1:27" customFormat="1" ht="36" hidden="1" x14ac:dyDescent="0.25">
      <c r="A1422" s="67" t="s">
        <v>1705</v>
      </c>
      <c r="B1422" s="68" t="s">
        <v>1710</v>
      </c>
      <c r="C1422" s="67" t="s">
        <v>12</v>
      </c>
      <c r="D1422" s="69">
        <v>16</v>
      </c>
      <c r="E1422" s="72">
        <v>376.63</v>
      </c>
      <c r="F1422" s="70">
        <v>6026</v>
      </c>
      <c r="G1422" s="65">
        <f t="shared" si="44"/>
        <v>2331.3397</v>
      </c>
      <c r="H1422" s="65">
        <f t="shared" si="45"/>
        <v>37300.94</v>
      </c>
      <c r="I1422" s="71">
        <v>6.19</v>
      </c>
      <c r="N1422" s="20"/>
      <c r="O1422" s="20"/>
      <c r="P1422" s="20"/>
      <c r="Q1422" s="20"/>
      <c r="R1422" s="20"/>
      <c r="S1422" s="20"/>
      <c r="T1422" s="20"/>
      <c r="U1422" s="20"/>
      <c r="V1422" s="20"/>
      <c r="W1422" s="20"/>
      <c r="X1422" s="20"/>
      <c r="Y1422" s="21"/>
      <c r="Z1422" s="22"/>
      <c r="AA1422" s="21"/>
    </row>
    <row r="1423" spans="1:27" customFormat="1" ht="36" hidden="1" x14ac:dyDescent="0.25">
      <c r="A1423" s="67" t="s">
        <v>1705</v>
      </c>
      <c r="B1423" s="68" t="s">
        <v>1711</v>
      </c>
      <c r="C1423" s="67" t="s">
        <v>12</v>
      </c>
      <c r="D1423" s="69">
        <v>2</v>
      </c>
      <c r="E1423" s="72">
        <v>394.39</v>
      </c>
      <c r="F1423" s="72">
        <v>789</v>
      </c>
      <c r="G1423" s="65">
        <f t="shared" si="44"/>
        <v>2441.2741000000001</v>
      </c>
      <c r="H1423" s="65">
        <f t="shared" si="45"/>
        <v>4883.91</v>
      </c>
      <c r="I1423" s="71">
        <v>6.19</v>
      </c>
      <c r="N1423" s="20"/>
      <c r="O1423" s="20"/>
      <c r="P1423" s="20"/>
      <c r="Q1423" s="20"/>
      <c r="R1423" s="20"/>
      <c r="S1423" s="20"/>
      <c r="T1423" s="20"/>
      <c r="U1423" s="20"/>
      <c r="V1423" s="20"/>
      <c r="W1423" s="20"/>
      <c r="X1423" s="20"/>
      <c r="Y1423" s="21"/>
      <c r="Z1423" s="22"/>
      <c r="AA1423" s="21"/>
    </row>
    <row r="1424" spans="1:27" customFormat="1" ht="36" hidden="1" x14ac:dyDescent="0.25">
      <c r="A1424" s="67" t="s">
        <v>1712</v>
      </c>
      <c r="B1424" s="68" t="s">
        <v>1713</v>
      </c>
      <c r="C1424" s="67" t="s">
        <v>12</v>
      </c>
      <c r="D1424" s="69">
        <v>2</v>
      </c>
      <c r="E1424" s="72">
        <v>147.28</v>
      </c>
      <c r="F1424" s="72">
        <v>295</v>
      </c>
      <c r="G1424" s="65">
        <f t="shared" si="44"/>
        <v>911.66320000000007</v>
      </c>
      <c r="H1424" s="65">
        <f t="shared" si="45"/>
        <v>1826.0500000000002</v>
      </c>
      <c r="I1424" s="71">
        <v>6.19</v>
      </c>
      <c r="N1424" s="20"/>
      <c r="O1424" s="20"/>
      <c r="P1424" s="20"/>
      <c r="Q1424" s="20"/>
      <c r="R1424" s="20"/>
      <c r="S1424" s="20"/>
      <c r="T1424" s="20"/>
      <c r="U1424" s="20"/>
      <c r="V1424" s="20"/>
      <c r="W1424" s="20"/>
      <c r="X1424" s="20"/>
      <c r="Y1424" s="21"/>
      <c r="Z1424" s="22"/>
      <c r="AA1424" s="21"/>
    </row>
    <row r="1425" spans="1:27" customFormat="1" ht="36" hidden="1" x14ac:dyDescent="0.25">
      <c r="A1425" s="60" t="s">
        <v>1714</v>
      </c>
      <c r="B1425" s="61" t="s">
        <v>1715</v>
      </c>
      <c r="C1425" s="60" t="s">
        <v>226</v>
      </c>
      <c r="D1425" s="62">
        <v>3</v>
      </c>
      <c r="E1425" s="63" t="s">
        <v>11</v>
      </c>
      <c r="F1425" s="64"/>
      <c r="G1425" s="65"/>
      <c r="H1425" s="65"/>
      <c r="I1425" s="66"/>
      <c r="N1425" s="20"/>
      <c r="O1425" s="20"/>
      <c r="P1425" s="20"/>
      <c r="Q1425" s="20"/>
      <c r="R1425" s="20"/>
      <c r="S1425" s="20"/>
      <c r="T1425" s="20"/>
      <c r="U1425" s="20"/>
      <c r="V1425" s="20"/>
      <c r="W1425" s="20"/>
      <c r="X1425" s="20"/>
      <c r="Y1425" s="21"/>
      <c r="Z1425" s="22"/>
      <c r="AA1425" s="21"/>
    </row>
    <row r="1426" spans="1:27" customFormat="1" ht="36" hidden="1" x14ac:dyDescent="0.25">
      <c r="A1426" s="67" t="s">
        <v>1714</v>
      </c>
      <c r="B1426" s="68" t="s">
        <v>1716</v>
      </c>
      <c r="C1426" s="67" t="s">
        <v>226</v>
      </c>
      <c r="D1426" s="69">
        <v>1</v>
      </c>
      <c r="E1426" s="70">
        <v>66112.44</v>
      </c>
      <c r="F1426" s="70">
        <v>66112.44</v>
      </c>
      <c r="G1426" s="65">
        <f t="shared" si="44"/>
        <v>409236.00360000005</v>
      </c>
      <c r="H1426" s="65">
        <f t="shared" si="45"/>
        <v>409236.00360000005</v>
      </c>
      <c r="I1426" s="71">
        <v>6.19</v>
      </c>
      <c r="N1426" s="20"/>
      <c r="O1426" s="20"/>
      <c r="P1426" s="20"/>
      <c r="Q1426" s="20"/>
      <c r="R1426" s="20"/>
      <c r="S1426" s="20"/>
      <c r="T1426" s="20"/>
      <c r="U1426" s="20"/>
      <c r="V1426" s="20"/>
      <c r="W1426" s="20"/>
      <c r="X1426" s="20"/>
      <c r="Y1426" s="21"/>
      <c r="Z1426" s="22"/>
      <c r="AA1426" s="21"/>
    </row>
    <row r="1427" spans="1:27" customFormat="1" ht="36" hidden="1" x14ac:dyDescent="0.25">
      <c r="A1427" s="67" t="s">
        <v>1714</v>
      </c>
      <c r="B1427" s="68" t="s">
        <v>1717</v>
      </c>
      <c r="C1427" s="67" t="s">
        <v>226</v>
      </c>
      <c r="D1427" s="69">
        <v>1</v>
      </c>
      <c r="E1427" s="70">
        <v>43007.03</v>
      </c>
      <c r="F1427" s="70">
        <v>43007.03</v>
      </c>
      <c r="G1427" s="65">
        <f t="shared" si="44"/>
        <v>266213.51569999999</v>
      </c>
      <c r="H1427" s="65">
        <f t="shared" si="45"/>
        <v>266213.51569999999</v>
      </c>
      <c r="I1427" s="71">
        <v>6.19</v>
      </c>
      <c r="N1427" s="20"/>
      <c r="O1427" s="20"/>
      <c r="P1427" s="20"/>
      <c r="Q1427" s="20"/>
      <c r="R1427" s="20"/>
      <c r="S1427" s="20"/>
      <c r="T1427" s="20"/>
      <c r="U1427" s="20"/>
      <c r="V1427" s="20"/>
      <c r="W1427" s="20"/>
      <c r="X1427" s="20"/>
      <c r="Y1427" s="21"/>
      <c r="Z1427" s="22"/>
      <c r="AA1427" s="21"/>
    </row>
    <row r="1428" spans="1:27" customFormat="1" ht="36" hidden="1" x14ac:dyDescent="0.25">
      <c r="A1428" s="67" t="s">
        <v>1714</v>
      </c>
      <c r="B1428" s="68" t="s">
        <v>1718</v>
      </c>
      <c r="C1428" s="67" t="s">
        <v>226</v>
      </c>
      <c r="D1428" s="69">
        <v>1</v>
      </c>
      <c r="E1428" s="70">
        <v>52286.67</v>
      </c>
      <c r="F1428" s="70">
        <v>52286.67</v>
      </c>
      <c r="G1428" s="65">
        <f t="shared" si="44"/>
        <v>323654.48730000004</v>
      </c>
      <c r="H1428" s="65">
        <f t="shared" si="45"/>
        <v>323654.48730000004</v>
      </c>
      <c r="I1428" s="71">
        <v>6.19</v>
      </c>
      <c r="N1428" s="20"/>
      <c r="O1428" s="20"/>
      <c r="P1428" s="20"/>
      <c r="Q1428" s="20"/>
      <c r="R1428" s="20"/>
      <c r="S1428" s="20"/>
      <c r="T1428" s="20"/>
      <c r="U1428" s="20"/>
      <c r="V1428" s="20"/>
      <c r="W1428" s="20"/>
      <c r="X1428" s="20"/>
      <c r="Y1428" s="21"/>
      <c r="Z1428" s="22"/>
      <c r="AA1428" s="21"/>
    </row>
    <row r="1429" spans="1:27" customFormat="1" ht="36" hidden="1" x14ac:dyDescent="0.25">
      <c r="A1429" s="60" t="s">
        <v>560</v>
      </c>
      <c r="B1429" s="61" t="s">
        <v>561</v>
      </c>
      <c r="C1429" s="60" t="s">
        <v>12</v>
      </c>
      <c r="D1429" s="62">
        <v>6</v>
      </c>
      <c r="E1429" s="63" t="s">
        <v>11</v>
      </c>
      <c r="F1429" s="64"/>
      <c r="G1429" s="65"/>
      <c r="H1429" s="65"/>
      <c r="I1429" s="66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  <c r="X1429" s="20"/>
      <c r="Y1429" s="21"/>
      <c r="Z1429" s="22"/>
      <c r="AA1429" s="21"/>
    </row>
    <row r="1430" spans="1:27" customFormat="1" ht="36" hidden="1" x14ac:dyDescent="0.25">
      <c r="A1430" s="67" t="s">
        <v>560</v>
      </c>
      <c r="B1430" s="68" t="s">
        <v>1719</v>
      </c>
      <c r="C1430" s="67" t="s">
        <v>12</v>
      </c>
      <c r="D1430" s="69">
        <v>2</v>
      </c>
      <c r="E1430" s="70">
        <v>1805.36</v>
      </c>
      <c r="F1430" s="70">
        <v>3611</v>
      </c>
      <c r="G1430" s="65">
        <f t="shared" si="44"/>
        <v>11175.178400000001</v>
      </c>
      <c r="H1430" s="65">
        <f t="shared" si="45"/>
        <v>22352.09</v>
      </c>
      <c r="I1430" s="71">
        <v>6.19</v>
      </c>
      <c r="N1430" s="20"/>
      <c r="O1430" s="20"/>
      <c r="P1430" s="20"/>
      <c r="Q1430" s="20"/>
      <c r="R1430" s="20"/>
      <c r="S1430" s="20"/>
      <c r="T1430" s="20"/>
      <c r="U1430" s="20"/>
      <c r="V1430" s="20"/>
      <c r="W1430" s="20"/>
      <c r="X1430" s="20"/>
      <c r="Y1430" s="21"/>
      <c r="Z1430" s="22"/>
      <c r="AA1430" s="21"/>
    </row>
    <row r="1431" spans="1:27" customFormat="1" ht="36" hidden="1" x14ac:dyDescent="0.25">
      <c r="A1431" s="67" t="s">
        <v>560</v>
      </c>
      <c r="B1431" s="68" t="s">
        <v>1720</v>
      </c>
      <c r="C1431" s="67" t="s">
        <v>12</v>
      </c>
      <c r="D1431" s="69">
        <v>2</v>
      </c>
      <c r="E1431" s="70">
        <v>1885.22</v>
      </c>
      <c r="F1431" s="70">
        <v>3770</v>
      </c>
      <c r="G1431" s="65">
        <f t="shared" si="44"/>
        <v>11669.5118</v>
      </c>
      <c r="H1431" s="65">
        <f t="shared" si="45"/>
        <v>23336.300000000003</v>
      </c>
      <c r="I1431" s="71">
        <v>6.19</v>
      </c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20"/>
      <c r="Y1431" s="21"/>
      <c r="Z1431" s="22"/>
      <c r="AA1431" s="21"/>
    </row>
    <row r="1432" spans="1:27" customFormat="1" ht="36" hidden="1" x14ac:dyDescent="0.25">
      <c r="A1432" s="67" t="s">
        <v>560</v>
      </c>
      <c r="B1432" s="68" t="s">
        <v>1721</v>
      </c>
      <c r="C1432" s="67" t="s">
        <v>12</v>
      </c>
      <c r="D1432" s="69">
        <v>1</v>
      </c>
      <c r="E1432" s="70">
        <v>2894.04</v>
      </c>
      <c r="F1432" s="70">
        <v>2894</v>
      </c>
      <c r="G1432" s="65">
        <f t="shared" si="44"/>
        <v>17914.107599999999</v>
      </c>
      <c r="H1432" s="65">
        <f t="shared" si="45"/>
        <v>17913.86</v>
      </c>
      <c r="I1432" s="71">
        <v>6.19</v>
      </c>
      <c r="N1432" s="20"/>
      <c r="O1432" s="20"/>
      <c r="P1432" s="20"/>
      <c r="Q1432" s="20"/>
      <c r="R1432" s="20"/>
      <c r="S1432" s="20"/>
      <c r="T1432" s="20"/>
      <c r="U1432" s="20"/>
      <c r="V1432" s="20"/>
      <c r="W1432" s="20"/>
      <c r="X1432" s="20"/>
      <c r="Y1432" s="21"/>
      <c r="Z1432" s="22"/>
      <c r="AA1432" s="21"/>
    </row>
    <row r="1433" spans="1:27" customFormat="1" ht="36" hidden="1" x14ac:dyDescent="0.25">
      <c r="A1433" s="67" t="s">
        <v>560</v>
      </c>
      <c r="B1433" s="68" t="s">
        <v>1722</v>
      </c>
      <c r="C1433" s="67" t="s">
        <v>12</v>
      </c>
      <c r="D1433" s="69">
        <v>1</v>
      </c>
      <c r="E1433" s="70">
        <v>11165.86</v>
      </c>
      <c r="F1433" s="70">
        <v>11166</v>
      </c>
      <c r="G1433" s="65">
        <f t="shared" si="44"/>
        <v>69116.673400000014</v>
      </c>
      <c r="H1433" s="65">
        <f t="shared" si="45"/>
        <v>69117.540000000008</v>
      </c>
      <c r="I1433" s="71">
        <v>6.19</v>
      </c>
      <c r="N1433" s="20"/>
      <c r="O1433" s="20"/>
      <c r="P1433" s="20"/>
      <c r="Q1433" s="20"/>
      <c r="R1433" s="20"/>
      <c r="S1433" s="20"/>
      <c r="T1433" s="20"/>
      <c r="U1433" s="20"/>
      <c r="V1433" s="20"/>
      <c r="W1433" s="20"/>
      <c r="X1433" s="20"/>
      <c r="Y1433" s="21"/>
      <c r="Z1433" s="22"/>
      <c r="AA1433" s="21"/>
    </row>
    <row r="1434" spans="1:27" customFormat="1" ht="36" hidden="1" x14ac:dyDescent="0.25">
      <c r="A1434" s="67" t="s">
        <v>1723</v>
      </c>
      <c r="B1434" s="68" t="s">
        <v>1724</v>
      </c>
      <c r="C1434" s="67" t="s">
        <v>12</v>
      </c>
      <c r="D1434" s="69">
        <v>2</v>
      </c>
      <c r="E1434" s="70">
        <v>2395.42</v>
      </c>
      <c r="F1434" s="70">
        <v>4790.84</v>
      </c>
      <c r="G1434" s="65">
        <f t="shared" si="44"/>
        <v>14827.649800000001</v>
      </c>
      <c r="H1434" s="65">
        <f t="shared" si="45"/>
        <v>29655.299600000002</v>
      </c>
      <c r="I1434" s="71">
        <v>6.19</v>
      </c>
      <c r="N1434" s="20"/>
      <c r="O1434" s="20"/>
      <c r="P1434" s="20"/>
      <c r="Q1434" s="20"/>
      <c r="R1434" s="20"/>
      <c r="S1434" s="20"/>
      <c r="T1434" s="20"/>
      <c r="U1434" s="20"/>
      <c r="V1434" s="20"/>
      <c r="W1434" s="20"/>
      <c r="X1434" s="20"/>
      <c r="Y1434" s="21"/>
      <c r="Z1434" s="22"/>
      <c r="AA1434" s="21"/>
    </row>
    <row r="1435" spans="1:27" customFormat="1" ht="36" hidden="1" x14ac:dyDescent="0.25">
      <c r="A1435" s="67" t="s">
        <v>1725</v>
      </c>
      <c r="B1435" s="68" t="s">
        <v>1726</v>
      </c>
      <c r="C1435" s="67" t="s">
        <v>12</v>
      </c>
      <c r="D1435" s="69">
        <v>3</v>
      </c>
      <c r="E1435" s="72">
        <v>579.32000000000005</v>
      </c>
      <c r="F1435" s="70">
        <v>1737.96</v>
      </c>
      <c r="G1435" s="65">
        <f t="shared" si="44"/>
        <v>3585.9908000000005</v>
      </c>
      <c r="H1435" s="65">
        <f t="shared" si="45"/>
        <v>10757.972400000001</v>
      </c>
      <c r="I1435" s="71">
        <v>6.19</v>
      </c>
      <c r="N1435" s="20"/>
      <c r="O1435" s="20"/>
      <c r="P1435" s="20"/>
      <c r="Q1435" s="20"/>
      <c r="R1435" s="20"/>
      <c r="S1435" s="20"/>
      <c r="T1435" s="20"/>
      <c r="U1435" s="20"/>
      <c r="V1435" s="20"/>
      <c r="W1435" s="20"/>
      <c r="X1435" s="20"/>
      <c r="Y1435" s="21"/>
      <c r="Z1435" s="22"/>
      <c r="AA1435" s="21"/>
    </row>
    <row r="1436" spans="1:27" customFormat="1" ht="36" hidden="1" x14ac:dyDescent="0.25">
      <c r="A1436" s="67" t="s">
        <v>1727</v>
      </c>
      <c r="B1436" s="68" t="s">
        <v>1728</v>
      </c>
      <c r="C1436" s="67" t="s">
        <v>12</v>
      </c>
      <c r="D1436" s="69">
        <v>12</v>
      </c>
      <c r="E1436" s="72">
        <v>579.33000000000004</v>
      </c>
      <c r="F1436" s="70">
        <v>6951.96</v>
      </c>
      <c r="G1436" s="65">
        <f t="shared" si="44"/>
        <v>3586.0527000000006</v>
      </c>
      <c r="H1436" s="65">
        <f t="shared" si="45"/>
        <v>43032.632400000002</v>
      </c>
      <c r="I1436" s="71">
        <v>6.19</v>
      </c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1"/>
      <c r="Z1436" s="22"/>
      <c r="AA1436" s="21"/>
    </row>
    <row r="1437" spans="1:27" customFormat="1" ht="36" hidden="1" x14ac:dyDescent="0.25">
      <c r="A1437" s="67" t="s">
        <v>1729</v>
      </c>
      <c r="B1437" s="68" t="s">
        <v>1726</v>
      </c>
      <c r="C1437" s="67" t="s">
        <v>12</v>
      </c>
      <c r="D1437" s="69">
        <v>2</v>
      </c>
      <c r="E1437" s="72">
        <v>579.32000000000005</v>
      </c>
      <c r="F1437" s="70">
        <v>1158.6400000000001</v>
      </c>
      <c r="G1437" s="65">
        <f t="shared" si="44"/>
        <v>3585.9908000000005</v>
      </c>
      <c r="H1437" s="65">
        <f t="shared" si="45"/>
        <v>7171.981600000001</v>
      </c>
      <c r="I1437" s="71">
        <v>6.19</v>
      </c>
      <c r="N1437" s="20"/>
      <c r="O1437" s="20"/>
      <c r="P1437" s="20"/>
      <c r="Q1437" s="20"/>
      <c r="R1437" s="20"/>
      <c r="S1437" s="20"/>
      <c r="T1437" s="20"/>
      <c r="U1437" s="20"/>
      <c r="V1437" s="20"/>
      <c r="W1437" s="20"/>
      <c r="X1437" s="20"/>
      <c r="Y1437" s="21"/>
      <c r="Z1437" s="22"/>
      <c r="AA1437" s="21"/>
    </row>
    <row r="1438" spans="1:27" customFormat="1" ht="36" hidden="1" x14ac:dyDescent="0.25">
      <c r="A1438" s="67" t="s">
        <v>755</v>
      </c>
      <c r="B1438" s="68" t="s">
        <v>1730</v>
      </c>
      <c r="C1438" s="67" t="s">
        <v>179</v>
      </c>
      <c r="D1438" s="69">
        <v>40</v>
      </c>
      <c r="E1438" s="72">
        <v>385.54</v>
      </c>
      <c r="F1438" s="70">
        <v>15421.6</v>
      </c>
      <c r="G1438" s="65">
        <f t="shared" si="44"/>
        <v>2386.4926000000005</v>
      </c>
      <c r="H1438" s="65">
        <f t="shared" si="45"/>
        <v>95459.704000000012</v>
      </c>
      <c r="I1438" s="71">
        <v>6.19</v>
      </c>
      <c r="N1438" s="20"/>
      <c r="O1438" s="20"/>
      <c r="P1438" s="20"/>
      <c r="Q1438" s="20"/>
      <c r="R1438" s="20"/>
      <c r="S1438" s="20"/>
      <c r="T1438" s="20"/>
      <c r="U1438" s="20"/>
      <c r="V1438" s="20"/>
      <c r="W1438" s="20"/>
      <c r="X1438" s="20"/>
      <c r="Y1438" s="21"/>
      <c r="Z1438" s="22"/>
      <c r="AA1438" s="21"/>
    </row>
    <row r="1439" spans="1:27" customFormat="1" ht="36" hidden="1" x14ac:dyDescent="0.25">
      <c r="A1439" s="67" t="s">
        <v>1731</v>
      </c>
      <c r="B1439" s="68" t="s">
        <v>1732</v>
      </c>
      <c r="C1439" s="67" t="s">
        <v>12</v>
      </c>
      <c r="D1439" s="69">
        <v>5</v>
      </c>
      <c r="E1439" s="70">
        <v>62329.83</v>
      </c>
      <c r="F1439" s="70">
        <v>311649</v>
      </c>
      <c r="G1439" s="65">
        <f t="shared" si="44"/>
        <v>385821.64770000003</v>
      </c>
      <c r="H1439" s="65">
        <f t="shared" si="45"/>
        <v>1929107.31</v>
      </c>
      <c r="I1439" s="71">
        <v>6.19</v>
      </c>
      <c r="N1439" s="20"/>
      <c r="O1439" s="20"/>
      <c r="P1439" s="20"/>
      <c r="Q1439" s="20"/>
      <c r="R1439" s="20"/>
      <c r="S1439" s="20"/>
      <c r="T1439" s="20"/>
      <c r="U1439" s="20"/>
      <c r="V1439" s="20"/>
      <c r="W1439" s="20"/>
      <c r="X1439" s="20"/>
      <c r="Y1439" s="21"/>
      <c r="Z1439" s="22"/>
      <c r="AA1439" s="21"/>
    </row>
    <row r="1440" spans="1:27" customFormat="1" ht="36" hidden="1" x14ac:dyDescent="0.25">
      <c r="A1440" s="67" t="s">
        <v>1733</v>
      </c>
      <c r="B1440" s="68" t="s">
        <v>1734</v>
      </c>
      <c r="C1440" s="67" t="s">
        <v>12</v>
      </c>
      <c r="D1440" s="69">
        <v>3</v>
      </c>
      <c r="E1440" s="72">
        <v>36.119999999999997</v>
      </c>
      <c r="F1440" s="72">
        <v>108.36</v>
      </c>
      <c r="G1440" s="65">
        <f t="shared" si="44"/>
        <v>223.58279999999999</v>
      </c>
      <c r="H1440" s="65">
        <f t="shared" si="45"/>
        <v>670.74840000000006</v>
      </c>
      <c r="I1440" s="71">
        <v>6.19</v>
      </c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0"/>
      <c r="Y1440" s="21"/>
      <c r="Z1440" s="22"/>
      <c r="AA1440" s="21"/>
    </row>
    <row r="1441" spans="1:27" customFormat="1" ht="36" hidden="1" x14ac:dyDescent="0.25">
      <c r="A1441" s="67" t="s">
        <v>1735</v>
      </c>
      <c r="B1441" s="68" t="s">
        <v>1736</v>
      </c>
      <c r="C1441" s="67" t="s">
        <v>12</v>
      </c>
      <c r="D1441" s="69">
        <v>1</v>
      </c>
      <c r="E1441" s="70">
        <v>22582.92</v>
      </c>
      <c r="F1441" s="70">
        <v>22582.92</v>
      </c>
      <c r="G1441" s="65">
        <f t="shared" si="44"/>
        <v>139788.27479999998</v>
      </c>
      <c r="H1441" s="65">
        <f t="shared" si="45"/>
        <v>139788.27479999998</v>
      </c>
      <c r="I1441" s="71">
        <v>6.19</v>
      </c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0"/>
      <c r="Y1441" s="21"/>
      <c r="Z1441" s="22"/>
      <c r="AA1441" s="21"/>
    </row>
    <row r="1442" spans="1:27" customFormat="1" ht="36" hidden="1" x14ac:dyDescent="0.25">
      <c r="A1442" s="60" t="s">
        <v>1737</v>
      </c>
      <c r="B1442" s="61" t="s">
        <v>1738</v>
      </c>
      <c r="C1442" s="60" t="s">
        <v>12</v>
      </c>
      <c r="D1442" s="62">
        <v>5</v>
      </c>
      <c r="E1442" s="63" t="s">
        <v>11</v>
      </c>
      <c r="F1442" s="64"/>
      <c r="G1442" s="65"/>
      <c r="H1442" s="65"/>
      <c r="I1442" s="66"/>
      <c r="N1442" s="20"/>
      <c r="O1442" s="20"/>
      <c r="P1442" s="20"/>
      <c r="Q1442" s="20"/>
      <c r="R1442" s="20"/>
      <c r="S1442" s="20"/>
      <c r="T1442" s="20"/>
      <c r="U1442" s="20"/>
      <c r="V1442" s="20"/>
      <c r="W1442" s="20"/>
      <c r="X1442" s="20"/>
      <c r="Y1442" s="21"/>
      <c r="Z1442" s="22"/>
      <c r="AA1442" s="21"/>
    </row>
    <row r="1443" spans="1:27" customFormat="1" ht="36" hidden="1" x14ac:dyDescent="0.25">
      <c r="A1443" s="67" t="s">
        <v>1737</v>
      </c>
      <c r="B1443" s="68" t="s">
        <v>1739</v>
      </c>
      <c r="C1443" s="67" t="s">
        <v>12</v>
      </c>
      <c r="D1443" s="69">
        <v>2</v>
      </c>
      <c r="E1443" s="72">
        <v>663.9</v>
      </c>
      <c r="F1443" s="70">
        <v>1327.8</v>
      </c>
      <c r="G1443" s="65">
        <f t="shared" si="44"/>
        <v>4109.5410000000002</v>
      </c>
      <c r="H1443" s="65">
        <f t="shared" si="45"/>
        <v>8219.0820000000003</v>
      </c>
      <c r="I1443" s="71">
        <v>6.19</v>
      </c>
      <c r="N1443" s="20"/>
      <c r="O1443" s="20"/>
      <c r="P1443" s="20"/>
      <c r="Q1443" s="20"/>
      <c r="R1443" s="20"/>
      <c r="S1443" s="20"/>
      <c r="T1443" s="20"/>
      <c r="U1443" s="20"/>
      <c r="V1443" s="20"/>
      <c r="W1443" s="20"/>
      <c r="X1443" s="20"/>
      <c r="Y1443" s="21"/>
      <c r="Z1443" s="22"/>
      <c r="AA1443" s="21"/>
    </row>
    <row r="1444" spans="1:27" customFormat="1" ht="36" hidden="1" x14ac:dyDescent="0.25">
      <c r="A1444" s="67" t="s">
        <v>1737</v>
      </c>
      <c r="B1444" s="68" t="s">
        <v>1740</v>
      </c>
      <c r="C1444" s="67" t="s">
        <v>12</v>
      </c>
      <c r="D1444" s="69">
        <v>2</v>
      </c>
      <c r="E1444" s="72">
        <v>808.16</v>
      </c>
      <c r="F1444" s="70">
        <v>1616.32</v>
      </c>
      <c r="G1444" s="65">
        <f t="shared" si="44"/>
        <v>5002.5104000000001</v>
      </c>
      <c r="H1444" s="65">
        <f t="shared" si="45"/>
        <v>10005.0208</v>
      </c>
      <c r="I1444" s="71">
        <v>6.19</v>
      </c>
      <c r="N1444" s="20"/>
      <c r="O1444" s="20"/>
      <c r="P1444" s="20"/>
      <c r="Q1444" s="20"/>
      <c r="R1444" s="20"/>
      <c r="S1444" s="20"/>
      <c r="T1444" s="20"/>
      <c r="U1444" s="20"/>
      <c r="V1444" s="20"/>
      <c r="W1444" s="20"/>
      <c r="X1444" s="20"/>
      <c r="Y1444" s="21"/>
      <c r="Z1444" s="22"/>
      <c r="AA1444" s="21"/>
    </row>
    <row r="1445" spans="1:27" customFormat="1" ht="36" hidden="1" x14ac:dyDescent="0.25">
      <c r="A1445" s="67" t="s">
        <v>1737</v>
      </c>
      <c r="B1445" s="68" t="s">
        <v>1741</v>
      </c>
      <c r="C1445" s="67" t="s">
        <v>12</v>
      </c>
      <c r="D1445" s="69">
        <v>1</v>
      </c>
      <c r="E1445" s="72">
        <v>548.42999999999995</v>
      </c>
      <c r="F1445" s="72">
        <v>548.42999999999995</v>
      </c>
      <c r="G1445" s="65">
        <f t="shared" si="44"/>
        <v>3394.7817</v>
      </c>
      <c r="H1445" s="65">
        <f t="shared" si="45"/>
        <v>3394.7817</v>
      </c>
      <c r="I1445" s="71">
        <v>6.19</v>
      </c>
      <c r="N1445" s="20"/>
      <c r="O1445" s="20"/>
      <c r="P1445" s="20"/>
      <c r="Q1445" s="20"/>
      <c r="R1445" s="20"/>
      <c r="S1445" s="20"/>
      <c r="T1445" s="20"/>
      <c r="U1445" s="20"/>
      <c r="V1445" s="20"/>
      <c r="W1445" s="20"/>
      <c r="X1445" s="20"/>
      <c r="Y1445" s="21"/>
      <c r="Z1445" s="22"/>
      <c r="AA1445" s="21"/>
    </row>
    <row r="1446" spans="1:27" customFormat="1" ht="36" hidden="1" x14ac:dyDescent="0.25">
      <c r="A1446" s="60" t="s">
        <v>1742</v>
      </c>
      <c r="B1446" s="61" t="s">
        <v>1743</v>
      </c>
      <c r="C1446" s="60" t="s">
        <v>12</v>
      </c>
      <c r="D1446" s="62">
        <v>31</v>
      </c>
      <c r="E1446" s="63" t="s">
        <v>11</v>
      </c>
      <c r="F1446" s="64"/>
      <c r="G1446" s="65"/>
      <c r="H1446" s="65"/>
      <c r="I1446" s="66"/>
      <c r="N1446" s="20"/>
      <c r="O1446" s="20"/>
      <c r="P1446" s="20"/>
      <c r="Q1446" s="20"/>
      <c r="R1446" s="20"/>
      <c r="S1446" s="20"/>
      <c r="T1446" s="20"/>
      <c r="U1446" s="20"/>
      <c r="V1446" s="20"/>
      <c r="W1446" s="20"/>
      <c r="X1446" s="20"/>
      <c r="Y1446" s="21"/>
      <c r="Z1446" s="22"/>
      <c r="AA1446" s="21"/>
    </row>
    <row r="1447" spans="1:27" customFormat="1" ht="36" hidden="1" x14ac:dyDescent="0.25">
      <c r="A1447" s="67" t="s">
        <v>1742</v>
      </c>
      <c r="B1447" s="68" t="s">
        <v>1744</v>
      </c>
      <c r="C1447" s="67" t="s">
        <v>12</v>
      </c>
      <c r="D1447" s="69">
        <v>26</v>
      </c>
      <c r="E1447" s="70">
        <v>1831.41</v>
      </c>
      <c r="F1447" s="70">
        <v>47616.66</v>
      </c>
      <c r="G1447" s="65">
        <f t="shared" si="44"/>
        <v>11336.427900000001</v>
      </c>
      <c r="H1447" s="65">
        <f t="shared" si="45"/>
        <v>294747.12540000002</v>
      </c>
      <c r="I1447" s="71">
        <v>6.19</v>
      </c>
      <c r="N1447" s="20"/>
      <c r="O1447" s="20"/>
      <c r="P1447" s="20"/>
      <c r="Q1447" s="20"/>
      <c r="R1447" s="20"/>
      <c r="S1447" s="20"/>
      <c r="T1447" s="20"/>
      <c r="U1447" s="20"/>
      <c r="V1447" s="20"/>
      <c r="W1447" s="20"/>
      <c r="X1447" s="20"/>
      <c r="Y1447" s="21"/>
      <c r="Z1447" s="22"/>
      <c r="AA1447" s="21"/>
    </row>
    <row r="1448" spans="1:27" customFormat="1" ht="36" hidden="1" x14ac:dyDescent="0.25">
      <c r="A1448" s="67" t="s">
        <v>1742</v>
      </c>
      <c r="B1448" s="68" t="s">
        <v>1745</v>
      </c>
      <c r="C1448" s="67" t="s">
        <v>12</v>
      </c>
      <c r="D1448" s="69">
        <v>5</v>
      </c>
      <c r="E1448" s="70">
        <v>3607.97</v>
      </c>
      <c r="F1448" s="70">
        <v>18039.849999999999</v>
      </c>
      <c r="G1448" s="65">
        <f t="shared" si="44"/>
        <v>22333.334299999999</v>
      </c>
      <c r="H1448" s="65">
        <f t="shared" si="45"/>
        <v>111666.6715</v>
      </c>
      <c r="I1448" s="71">
        <v>6.19</v>
      </c>
      <c r="N1448" s="20"/>
      <c r="O1448" s="20"/>
      <c r="P1448" s="20"/>
      <c r="Q1448" s="20"/>
      <c r="R1448" s="20"/>
      <c r="S1448" s="20"/>
      <c r="T1448" s="20"/>
      <c r="U1448" s="20"/>
      <c r="V1448" s="20"/>
      <c r="W1448" s="20"/>
      <c r="X1448" s="20"/>
      <c r="Y1448" s="21"/>
      <c r="Z1448" s="22"/>
      <c r="AA1448" s="21"/>
    </row>
    <row r="1449" spans="1:27" customFormat="1" ht="36" hidden="1" x14ac:dyDescent="0.25">
      <c r="A1449" s="60" t="s">
        <v>1385</v>
      </c>
      <c r="B1449" s="61" t="s">
        <v>1386</v>
      </c>
      <c r="C1449" s="60" t="s">
        <v>226</v>
      </c>
      <c r="D1449" s="62">
        <v>4</v>
      </c>
      <c r="E1449" s="63" t="s">
        <v>11</v>
      </c>
      <c r="F1449" s="64"/>
      <c r="G1449" s="65"/>
      <c r="H1449" s="65"/>
      <c r="I1449" s="66"/>
      <c r="N1449" s="20"/>
      <c r="O1449" s="20"/>
      <c r="P1449" s="20"/>
      <c r="Q1449" s="20"/>
      <c r="R1449" s="20"/>
      <c r="S1449" s="20"/>
      <c r="T1449" s="20"/>
      <c r="U1449" s="20"/>
      <c r="V1449" s="20"/>
      <c r="W1449" s="20"/>
      <c r="X1449" s="20"/>
      <c r="Y1449" s="21"/>
      <c r="Z1449" s="22"/>
      <c r="AA1449" s="21"/>
    </row>
    <row r="1450" spans="1:27" customFormat="1" ht="36" hidden="1" x14ac:dyDescent="0.25">
      <c r="A1450" s="67" t="s">
        <v>1385</v>
      </c>
      <c r="B1450" s="68" t="s">
        <v>1746</v>
      </c>
      <c r="C1450" s="67" t="s">
        <v>226</v>
      </c>
      <c r="D1450" s="69">
        <v>2</v>
      </c>
      <c r="E1450" s="72">
        <v>227.33</v>
      </c>
      <c r="F1450" s="72">
        <v>455</v>
      </c>
      <c r="G1450" s="65">
        <f t="shared" si="44"/>
        <v>1407.1727000000001</v>
      </c>
      <c r="H1450" s="65">
        <f t="shared" si="45"/>
        <v>2816.4500000000003</v>
      </c>
      <c r="I1450" s="71">
        <v>6.19</v>
      </c>
      <c r="N1450" s="20"/>
      <c r="O1450" s="20"/>
      <c r="P1450" s="20"/>
      <c r="Q1450" s="20"/>
      <c r="R1450" s="20"/>
      <c r="S1450" s="20"/>
      <c r="T1450" s="20"/>
      <c r="U1450" s="20"/>
      <c r="V1450" s="20"/>
      <c r="W1450" s="20"/>
      <c r="X1450" s="20"/>
      <c r="Y1450" s="21"/>
      <c r="Z1450" s="22"/>
      <c r="AA1450" s="21"/>
    </row>
    <row r="1451" spans="1:27" customFormat="1" ht="36" hidden="1" x14ac:dyDescent="0.25">
      <c r="A1451" s="67" t="s">
        <v>1385</v>
      </c>
      <c r="B1451" s="68" t="s">
        <v>1746</v>
      </c>
      <c r="C1451" s="67" t="s">
        <v>226</v>
      </c>
      <c r="D1451" s="69">
        <v>2</v>
      </c>
      <c r="E1451" s="72">
        <v>284.08999999999997</v>
      </c>
      <c r="F1451" s="72">
        <v>568.17999999999995</v>
      </c>
      <c r="G1451" s="65">
        <f t="shared" si="44"/>
        <v>1758.5171</v>
      </c>
      <c r="H1451" s="65">
        <f t="shared" si="45"/>
        <v>3517.0342000000001</v>
      </c>
      <c r="I1451" s="71">
        <v>6.19</v>
      </c>
      <c r="N1451" s="20"/>
      <c r="O1451" s="20"/>
      <c r="P1451" s="20"/>
      <c r="Q1451" s="20"/>
      <c r="R1451" s="20"/>
      <c r="S1451" s="20"/>
      <c r="T1451" s="20"/>
      <c r="U1451" s="20"/>
      <c r="V1451" s="20"/>
      <c r="W1451" s="20"/>
      <c r="X1451" s="20"/>
      <c r="Y1451" s="21"/>
      <c r="Z1451" s="22"/>
      <c r="AA1451" s="21"/>
    </row>
    <row r="1452" spans="1:27" customFormat="1" ht="36" hidden="1" x14ac:dyDescent="0.25">
      <c r="A1452" s="60" t="s">
        <v>1747</v>
      </c>
      <c r="B1452" s="61" t="s">
        <v>1748</v>
      </c>
      <c r="C1452" s="60" t="s">
        <v>12</v>
      </c>
      <c r="D1452" s="62">
        <v>2</v>
      </c>
      <c r="E1452" s="63" t="s">
        <v>11</v>
      </c>
      <c r="F1452" s="64"/>
      <c r="G1452" s="65"/>
      <c r="H1452" s="65"/>
      <c r="I1452" s="66"/>
      <c r="N1452" s="20"/>
      <c r="O1452" s="20"/>
      <c r="P1452" s="20"/>
      <c r="Q1452" s="20"/>
      <c r="R1452" s="20"/>
      <c r="S1452" s="20"/>
      <c r="T1452" s="20"/>
      <c r="U1452" s="20"/>
      <c r="V1452" s="20"/>
      <c r="W1452" s="20"/>
      <c r="X1452" s="20"/>
      <c r="Y1452" s="21"/>
      <c r="Z1452" s="22"/>
      <c r="AA1452" s="21"/>
    </row>
    <row r="1453" spans="1:27" customFormat="1" ht="36" hidden="1" x14ac:dyDescent="0.25">
      <c r="A1453" s="67" t="s">
        <v>1747</v>
      </c>
      <c r="B1453" s="68" t="s">
        <v>1749</v>
      </c>
      <c r="C1453" s="67" t="s">
        <v>12</v>
      </c>
      <c r="D1453" s="69">
        <v>1</v>
      </c>
      <c r="E1453" s="70">
        <v>1197.8599999999999</v>
      </c>
      <c r="F1453" s="70">
        <v>1197.8599999999999</v>
      </c>
      <c r="G1453" s="65">
        <f t="shared" si="44"/>
        <v>7414.7533999999996</v>
      </c>
      <c r="H1453" s="65">
        <f t="shared" si="45"/>
        <v>7414.7533999999996</v>
      </c>
      <c r="I1453" s="71">
        <v>6.19</v>
      </c>
      <c r="N1453" s="20"/>
      <c r="O1453" s="20"/>
      <c r="P1453" s="20"/>
      <c r="Q1453" s="20"/>
      <c r="R1453" s="20"/>
      <c r="S1453" s="20"/>
      <c r="T1453" s="20"/>
      <c r="U1453" s="20"/>
      <c r="V1453" s="20"/>
      <c r="W1453" s="20"/>
      <c r="X1453" s="20"/>
      <c r="Y1453" s="21"/>
      <c r="Z1453" s="22"/>
      <c r="AA1453" s="21"/>
    </row>
    <row r="1454" spans="1:27" customFormat="1" ht="36" hidden="1" x14ac:dyDescent="0.25">
      <c r="A1454" s="67" t="s">
        <v>1747</v>
      </c>
      <c r="B1454" s="68" t="s">
        <v>1750</v>
      </c>
      <c r="C1454" s="67" t="s">
        <v>12</v>
      </c>
      <c r="D1454" s="69">
        <v>1</v>
      </c>
      <c r="E1454" s="70">
        <v>1601.94</v>
      </c>
      <c r="F1454" s="70">
        <v>1601.94</v>
      </c>
      <c r="G1454" s="65">
        <f t="shared" si="44"/>
        <v>9916.008600000001</v>
      </c>
      <c r="H1454" s="65">
        <f t="shared" si="45"/>
        <v>9916.008600000001</v>
      </c>
      <c r="I1454" s="71">
        <v>6.19</v>
      </c>
      <c r="N1454" s="20"/>
      <c r="O1454" s="20"/>
      <c r="P1454" s="20"/>
      <c r="Q1454" s="20"/>
      <c r="R1454" s="20"/>
      <c r="S1454" s="20"/>
      <c r="T1454" s="20"/>
      <c r="U1454" s="20"/>
      <c r="V1454" s="20"/>
      <c r="W1454" s="20"/>
      <c r="X1454" s="20"/>
      <c r="Y1454" s="21"/>
      <c r="Z1454" s="22"/>
      <c r="AA1454" s="21"/>
    </row>
    <row r="1455" spans="1:27" customFormat="1" ht="36" hidden="1" x14ac:dyDescent="0.25">
      <c r="A1455" s="60" t="s">
        <v>1656</v>
      </c>
      <c r="B1455" s="61" t="s">
        <v>1751</v>
      </c>
      <c r="C1455" s="60" t="s">
        <v>12</v>
      </c>
      <c r="D1455" s="62">
        <v>3</v>
      </c>
      <c r="E1455" s="63" t="s">
        <v>11</v>
      </c>
      <c r="F1455" s="64"/>
      <c r="G1455" s="65"/>
      <c r="H1455" s="65"/>
      <c r="I1455" s="66"/>
      <c r="N1455" s="20"/>
      <c r="O1455" s="20"/>
      <c r="P1455" s="20"/>
      <c r="Q1455" s="20"/>
      <c r="R1455" s="20"/>
      <c r="S1455" s="20"/>
      <c r="T1455" s="20"/>
      <c r="U1455" s="20"/>
      <c r="V1455" s="20"/>
      <c r="W1455" s="20"/>
      <c r="X1455" s="20"/>
      <c r="Y1455" s="21"/>
      <c r="Z1455" s="22"/>
      <c r="AA1455" s="21"/>
    </row>
    <row r="1456" spans="1:27" customFormat="1" ht="36" hidden="1" x14ac:dyDescent="0.25">
      <c r="A1456" s="67" t="s">
        <v>1656</v>
      </c>
      <c r="B1456" s="68" t="s">
        <v>1752</v>
      </c>
      <c r="C1456" s="67" t="s">
        <v>12</v>
      </c>
      <c r="D1456" s="69">
        <v>1</v>
      </c>
      <c r="E1456" s="72">
        <v>586.97</v>
      </c>
      <c r="F1456" s="72">
        <v>587</v>
      </c>
      <c r="G1456" s="65">
        <f t="shared" si="44"/>
        <v>3633.3443000000002</v>
      </c>
      <c r="H1456" s="65">
        <f t="shared" si="45"/>
        <v>3633.53</v>
      </c>
      <c r="I1456" s="71">
        <v>6.19</v>
      </c>
      <c r="N1456" s="20"/>
      <c r="O1456" s="20"/>
      <c r="P1456" s="20"/>
      <c r="Q1456" s="20"/>
      <c r="R1456" s="20"/>
      <c r="S1456" s="20"/>
      <c r="T1456" s="20"/>
      <c r="U1456" s="20"/>
      <c r="V1456" s="20"/>
      <c r="W1456" s="20"/>
      <c r="X1456" s="20"/>
      <c r="Y1456" s="21"/>
      <c r="Z1456" s="22"/>
      <c r="AA1456" s="21"/>
    </row>
    <row r="1457" spans="1:27" customFormat="1" ht="36" hidden="1" x14ac:dyDescent="0.25">
      <c r="A1457" s="67" t="s">
        <v>1656</v>
      </c>
      <c r="B1457" s="68" t="s">
        <v>1753</v>
      </c>
      <c r="C1457" s="67" t="s">
        <v>12</v>
      </c>
      <c r="D1457" s="69">
        <v>2</v>
      </c>
      <c r="E1457" s="72">
        <v>697.23</v>
      </c>
      <c r="F1457" s="70">
        <v>1394</v>
      </c>
      <c r="G1457" s="65">
        <f t="shared" si="44"/>
        <v>4315.8537000000006</v>
      </c>
      <c r="H1457" s="65">
        <f t="shared" si="45"/>
        <v>8628.86</v>
      </c>
      <c r="I1457" s="71">
        <v>6.19</v>
      </c>
      <c r="N1457" s="20"/>
      <c r="O1457" s="20"/>
      <c r="P1457" s="20"/>
      <c r="Q1457" s="20"/>
      <c r="R1457" s="20"/>
      <c r="S1457" s="20"/>
      <c r="T1457" s="20"/>
      <c r="U1457" s="20"/>
      <c r="V1457" s="20"/>
      <c r="W1457" s="20"/>
      <c r="X1457" s="20"/>
      <c r="Y1457" s="21"/>
      <c r="Z1457" s="22"/>
      <c r="AA1457" s="21"/>
    </row>
    <row r="1458" spans="1:27" customFormat="1" ht="36" hidden="1" x14ac:dyDescent="0.25">
      <c r="A1458" s="67" t="s">
        <v>1754</v>
      </c>
      <c r="B1458" s="68" t="s">
        <v>1665</v>
      </c>
      <c r="C1458" s="67" t="s">
        <v>226</v>
      </c>
      <c r="D1458" s="69">
        <v>2</v>
      </c>
      <c r="E1458" s="70">
        <v>7805.33</v>
      </c>
      <c r="F1458" s="70">
        <v>15611</v>
      </c>
      <c r="G1458" s="65">
        <f t="shared" si="44"/>
        <v>48314.992700000003</v>
      </c>
      <c r="H1458" s="65">
        <f t="shared" si="45"/>
        <v>96632.090000000011</v>
      </c>
      <c r="I1458" s="71">
        <v>6.19</v>
      </c>
      <c r="N1458" s="20"/>
      <c r="O1458" s="20"/>
      <c r="P1458" s="20"/>
      <c r="Q1458" s="20"/>
      <c r="R1458" s="20"/>
      <c r="S1458" s="20"/>
      <c r="T1458" s="20"/>
      <c r="U1458" s="20"/>
      <c r="V1458" s="20"/>
      <c r="W1458" s="20"/>
      <c r="X1458" s="20"/>
      <c r="Y1458" s="21"/>
      <c r="Z1458" s="22"/>
      <c r="AA1458" s="21"/>
    </row>
    <row r="1459" spans="1:27" customFormat="1" ht="36" hidden="1" x14ac:dyDescent="0.25">
      <c r="A1459" s="67" t="s">
        <v>1755</v>
      </c>
      <c r="B1459" s="68" t="s">
        <v>1665</v>
      </c>
      <c r="C1459" s="67" t="s">
        <v>12</v>
      </c>
      <c r="D1459" s="69">
        <v>2</v>
      </c>
      <c r="E1459" s="73"/>
      <c r="F1459" s="70">
        <v>11381.36</v>
      </c>
      <c r="G1459" s="65">
        <f t="shared" si="44"/>
        <v>0</v>
      </c>
      <c r="H1459" s="65">
        <f t="shared" si="45"/>
        <v>70450.618400000007</v>
      </c>
      <c r="I1459" s="71">
        <v>6.19</v>
      </c>
      <c r="N1459" s="20"/>
      <c r="O1459" s="20"/>
      <c r="P1459" s="20"/>
      <c r="Q1459" s="20"/>
      <c r="R1459" s="20"/>
      <c r="S1459" s="20"/>
      <c r="T1459" s="20"/>
      <c r="U1459" s="20"/>
      <c r="V1459" s="20"/>
      <c r="W1459" s="20"/>
      <c r="X1459" s="20"/>
      <c r="Y1459" s="21"/>
      <c r="Z1459" s="22"/>
      <c r="AA1459" s="21"/>
    </row>
    <row r="1460" spans="1:27" customFormat="1" ht="36" hidden="1" x14ac:dyDescent="0.25">
      <c r="A1460" s="67" t="s">
        <v>1755</v>
      </c>
      <c r="B1460" s="68" t="s">
        <v>1756</v>
      </c>
      <c r="C1460" s="67" t="s">
        <v>12</v>
      </c>
      <c r="D1460" s="69">
        <v>1</v>
      </c>
      <c r="E1460" s="70">
        <v>5690.68</v>
      </c>
      <c r="F1460" s="70">
        <v>5690.68</v>
      </c>
      <c r="G1460" s="65">
        <f t="shared" si="44"/>
        <v>35225.309200000003</v>
      </c>
      <c r="H1460" s="65">
        <f t="shared" si="45"/>
        <v>35225.309200000003</v>
      </c>
      <c r="I1460" s="71">
        <v>6.19</v>
      </c>
      <c r="N1460" s="20"/>
      <c r="O1460" s="20"/>
      <c r="P1460" s="20"/>
      <c r="Q1460" s="20"/>
      <c r="R1460" s="20"/>
      <c r="S1460" s="20"/>
      <c r="T1460" s="20"/>
      <c r="U1460" s="20"/>
      <c r="V1460" s="20"/>
      <c r="W1460" s="20"/>
      <c r="X1460" s="20"/>
      <c r="Y1460" s="21"/>
      <c r="Z1460" s="22"/>
      <c r="AA1460" s="21"/>
    </row>
    <row r="1461" spans="1:27" customFormat="1" ht="36" hidden="1" x14ac:dyDescent="0.25">
      <c r="A1461" s="67" t="s">
        <v>1755</v>
      </c>
      <c r="B1461" s="68" t="s">
        <v>1756</v>
      </c>
      <c r="C1461" s="67" t="s">
        <v>12</v>
      </c>
      <c r="D1461" s="69">
        <v>1</v>
      </c>
      <c r="E1461" s="70">
        <v>5690.68</v>
      </c>
      <c r="F1461" s="70">
        <v>5690.68</v>
      </c>
      <c r="G1461" s="65">
        <f t="shared" si="44"/>
        <v>35225.309200000003</v>
      </c>
      <c r="H1461" s="65">
        <f t="shared" si="45"/>
        <v>35225.309200000003</v>
      </c>
      <c r="I1461" s="71">
        <v>6.19</v>
      </c>
      <c r="N1461" s="20"/>
      <c r="O1461" s="20"/>
      <c r="P1461" s="20"/>
      <c r="Q1461" s="20"/>
      <c r="R1461" s="20"/>
      <c r="S1461" s="20"/>
      <c r="T1461" s="20"/>
      <c r="U1461" s="20"/>
      <c r="V1461" s="20"/>
      <c r="W1461" s="20"/>
      <c r="X1461" s="20"/>
      <c r="Y1461" s="21"/>
      <c r="Z1461" s="22"/>
      <c r="AA1461" s="21"/>
    </row>
    <row r="1462" spans="1:27" customFormat="1" ht="36" hidden="1" x14ac:dyDescent="0.25">
      <c r="A1462" s="60" t="s">
        <v>1757</v>
      </c>
      <c r="B1462" s="61" t="s">
        <v>1758</v>
      </c>
      <c r="C1462" s="60" t="s">
        <v>226</v>
      </c>
      <c r="D1462" s="62">
        <v>2</v>
      </c>
      <c r="E1462" s="63" t="s">
        <v>11</v>
      </c>
      <c r="F1462" s="64"/>
      <c r="G1462" s="65"/>
      <c r="H1462" s="65"/>
      <c r="I1462" s="66"/>
      <c r="N1462" s="20"/>
      <c r="O1462" s="20"/>
      <c r="P1462" s="20"/>
      <c r="Q1462" s="20"/>
      <c r="R1462" s="20"/>
      <c r="S1462" s="20"/>
      <c r="T1462" s="20"/>
      <c r="U1462" s="20"/>
      <c r="V1462" s="20"/>
      <c r="W1462" s="20"/>
      <c r="X1462" s="20"/>
      <c r="Y1462" s="21"/>
      <c r="Z1462" s="22"/>
      <c r="AA1462" s="21"/>
    </row>
    <row r="1463" spans="1:27" customFormat="1" ht="36" hidden="1" x14ac:dyDescent="0.25">
      <c r="A1463" s="67" t="s">
        <v>1757</v>
      </c>
      <c r="B1463" s="68" t="s">
        <v>1759</v>
      </c>
      <c r="C1463" s="67" t="s">
        <v>226</v>
      </c>
      <c r="D1463" s="69">
        <v>1</v>
      </c>
      <c r="E1463" s="70">
        <v>19375.47</v>
      </c>
      <c r="F1463" s="70">
        <v>19375</v>
      </c>
      <c r="G1463" s="65">
        <f t="shared" ref="G1463:G1526" si="46">E1463*I1463</f>
        <v>119934.15930000001</v>
      </c>
      <c r="H1463" s="65">
        <f t="shared" ref="H1463:H1526" si="47">F1463*I1463</f>
        <v>119931.25000000001</v>
      </c>
      <c r="I1463" s="71">
        <v>6.19</v>
      </c>
      <c r="N1463" s="20"/>
      <c r="O1463" s="20"/>
      <c r="P1463" s="20"/>
      <c r="Q1463" s="20"/>
      <c r="R1463" s="20"/>
      <c r="S1463" s="20"/>
      <c r="T1463" s="20"/>
      <c r="U1463" s="20"/>
      <c r="V1463" s="20"/>
      <c r="W1463" s="20"/>
      <c r="X1463" s="20"/>
      <c r="Y1463" s="21"/>
      <c r="Z1463" s="22"/>
      <c r="AA1463" s="21"/>
    </row>
    <row r="1464" spans="1:27" customFormat="1" ht="36" hidden="1" x14ac:dyDescent="0.25">
      <c r="A1464" s="67" t="s">
        <v>1757</v>
      </c>
      <c r="B1464" s="68" t="s">
        <v>1760</v>
      </c>
      <c r="C1464" s="67" t="s">
        <v>226</v>
      </c>
      <c r="D1464" s="69">
        <v>1</v>
      </c>
      <c r="E1464" s="70">
        <v>23318.39</v>
      </c>
      <c r="F1464" s="70">
        <v>23318</v>
      </c>
      <c r="G1464" s="65">
        <f t="shared" si="46"/>
        <v>144340.83410000001</v>
      </c>
      <c r="H1464" s="65">
        <f t="shared" si="47"/>
        <v>144338.42000000001</v>
      </c>
      <c r="I1464" s="71">
        <v>6.19</v>
      </c>
      <c r="N1464" s="20"/>
      <c r="O1464" s="20"/>
      <c r="P1464" s="20"/>
      <c r="Q1464" s="20"/>
      <c r="R1464" s="20"/>
      <c r="S1464" s="20"/>
      <c r="T1464" s="20"/>
      <c r="U1464" s="20"/>
      <c r="V1464" s="20"/>
      <c r="W1464" s="20"/>
      <c r="X1464" s="20"/>
      <c r="Y1464" s="21"/>
      <c r="Z1464" s="22"/>
      <c r="AA1464" s="21"/>
    </row>
    <row r="1465" spans="1:27" customFormat="1" ht="36" hidden="1" x14ac:dyDescent="0.25">
      <c r="A1465" s="60" t="s">
        <v>1761</v>
      </c>
      <c r="B1465" s="61" t="s">
        <v>1762</v>
      </c>
      <c r="C1465" s="60" t="s">
        <v>226</v>
      </c>
      <c r="D1465" s="62">
        <v>5</v>
      </c>
      <c r="E1465" s="63" t="s">
        <v>11</v>
      </c>
      <c r="F1465" s="64"/>
      <c r="G1465" s="65"/>
      <c r="H1465" s="65"/>
      <c r="I1465" s="66"/>
      <c r="N1465" s="20"/>
      <c r="O1465" s="20"/>
      <c r="P1465" s="20"/>
      <c r="Q1465" s="20"/>
      <c r="R1465" s="20"/>
      <c r="S1465" s="20"/>
      <c r="T1465" s="20"/>
      <c r="U1465" s="20"/>
      <c r="V1465" s="20"/>
      <c r="W1465" s="20"/>
      <c r="X1465" s="20"/>
      <c r="Y1465" s="21"/>
      <c r="Z1465" s="22"/>
      <c r="AA1465" s="21"/>
    </row>
    <row r="1466" spans="1:27" customFormat="1" ht="36" hidden="1" x14ac:dyDescent="0.25">
      <c r="A1466" s="67" t="s">
        <v>1761</v>
      </c>
      <c r="B1466" s="68" t="s">
        <v>1763</v>
      </c>
      <c r="C1466" s="67" t="s">
        <v>226</v>
      </c>
      <c r="D1466" s="69">
        <v>1</v>
      </c>
      <c r="E1466" s="70">
        <v>4483.04</v>
      </c>
      <c r="F1466" s="70">
        <v>4483</v>
      </c>
      <c r="G1466" s="65">
        <f t="shared" si="46"/>
        <v>27750.017600000003</v>
      </c>
      <c r="H1466" s="65">
        <f t="shared" si="47"/>
        <v>27749.77</v>
      </c>
      <c r="I1466" s="71">
        <v>6.19</v>
      </c>
      <c r="N1466" s="20"/>
      <c r="O1466" s="20"/>
      <c r="P1466" s="20"/>
      <c r="Q1466" s="20"/>
      <c r="R1466" s="20"/>
      <c r="S1466" s="20"/>
      <c r="T1466" s="20"/>
      <c r="U1466" s="20"/>
      <c r="V1466" s="20"/>
      <c r="W1466" s="20"/>
      <c r="X1466" s="20"/>
      <c r="Y1466" s="21"/>
      <c r="Z1466" s="22"/>
      <c r="AA1466" s="21"/>
    </row>
    <row r="1467" spans="1:27" customFormat="1" ht="36" hidden="1" x14ac:dyDescent="0.25">
      <c r="A1467" s="67" t="s">
        <v>1761</v>
      </c>
      <c r="B1467" s="68" t="s">
        <v>1764</v>
      </c>
      <c r="C1467" s="67" t="s">
        <v>226</v>
      </c>
      <c r="D1467" s="69">
        <v>1</v>
      </c>
      <c r="E1467" s="70">
        <v>4698.3</v>
      </c>
      <c r="F1467" s="70">
        <v>4698</v>
      </c>
      <c r="G1467" s="65">
        <f t="shared" si="46"/>
        <v>29082.477000000003</v>
      </c>
      <c r="H1467" s="65">
        <f t="shared" si="47"/>
        <v>29080.620000000003</v>
      </c>
      <c r="I1467" s="71">
        <v>6.19</v>
      </c>
      <c r="N1467" s="20"/>
      <c r="O1467" s="20"/>
      <c r="P1467" s="20"/>
      <c r="Q1467" s="20"/>
      <c r="R1467" s="20"/>
      <c r="S1467" s="20"/>
      <c r="T1467" s="20"/>
      <c r="U1467" s="20"/>
      <c r="V1467" s="20"/>
      <c r="W1467" s="20"/>
      <c r="X1467" s="20"/>
      <c r="Y1467" s="21"/>
      <c r="Z1467" s="22"/>
      <c r="AA1467" s="21"/>
    </row>
    <row r="1468" spans="1:27" customFormat="1" ht="36" hidden="1" x14ac:dyDescent="0.25">
      <c r="A1468" s="67" t="s">
        <v>1761</v>
      </c>
      <c r="B1468" s="68" t="s">
        <v>1765</v>
      </c>
      <c r="C1468" s="67" t="s">
        <v>226</v>
      </c>
      <c r="D1468" s="69">
        <v>1</v>
      </c>
      <c r="E1468" s="70">
        <v>4698.3</v>
      </c>
      <c r="F1468" s="70">
        <v>4698</v>
      </c>
      <c r="G1468" s="65">
        <f t="shared" si="46"/>
        <v>29082.477000000003</v>
      </c>
      <c r="H1468" s="65">
        <f t="shared" si="47"/>
        <v>29080.620000000003</v>
      </c>
      <c r="I1468" s="71">
        <v>6.19</v>
      </c>
      <c r="N1468" s="20"/>
      <c r="O1468" s="20"/>
      <c r="P1468" s="20"/>
      <c r="Q1468" s="20"/>
      <c r="R1468" s="20"/>
      <c r="S1468" s="20"/>
      <c r="T1468" s="20"/>
      <c r="U1468" s="20"/>
      <c r="V1468" s="20"/>
      <c r="W1468" s="20"/>
      <c r="X1468" s="20"/>
      <c r="Y1468" s="21"/>
      <c r="Z1468" s="22"/>
      <c r="AA1468" s="21"/>
    </row>
    <row r="1469" spans="1:27" customFormat="1" ht="36" hidden="1" x14ac:dyDescent="0.25">
      <c r="A1469" s="67" t="s">
        <v>1761</v>
      </c>
      <c r="B1469" s="68" t="s">
        <v>1766</v>
      </c>
      <c r="C1469" s="67" t="s">
        <v>226</v>
      </c>
      <c r="D1469" s="69">
        <v>2</v>
      </c>
      <c r="E1469" s="70">
        <v>4886.91</v>
      </c>
      <c r="F1469" s="70">
        <v>9774</v>
      </c>
      <c r="G1469" s="65">
        <f t="shared" si="46"/>
        <v>30249.972900000001</v>
      </c>
      <c r="H1469" s="65">
        <f t="shared" si="47"/>
        <v>60501.060000000005</v>
      </c>
      <c r="I1469" s="71">
        <v>6.19</v>
      </c>
      <c r="N1469" s="20"/>
      <c r="O1469" s="20"/>
      <c r="P1469" s="20"/>
      <c r="Q1469" s="20"/>
      <c r="R1469" s="20"/>
      <c r="S1469" s="20"/>
      <c r="T1469" s="20"/>
      <c r="U1469" s="20"/>
      <c r="V1469" s="20"/>
      <c r="W1469" s="20"/>
      <c r="X1469" s="20"/>
      <c r="Y1469" s="21"/>
      <c r="Z1469" s="22"/>
      <c r="AA1469" s="21"/>
    </row>
    <row r="1470" spans="1:27" customFormat="1" ht="36" hidden="1" x14ac:dyDescent="0.25">
      <c r="A1470" s="67" t="s">
        <v>1761</v>
      </c>
      <c r="B1470" s="68" t="s">
        <v>1767</v>
      </c>
      <c r="C1470" s="67" t="s">
        <v>12</v>
      </c>
      <c r="D1470" s="69">
        <v>1</v>
      </c>
      <c r="E1470" s="70">
        <v>18295.64</v>
      </c>
      <c r="F1470" s="70">
        <v>18296</v>
      </c>
      <c r="G1470" s="65">
        <f t="shared" si="46"/>
        <v>113250.0116</v>
      </c>
      <c r="H1470" s="65">
        <f t="shared" si="47"/>
        <v>113252.24</v>
      </c>
      <c r="I1470" s="71">
        <v>6.19</v>
      </c>
      <c r="N1470" s="20"/>
      <c r="O1470" s="20"/>
      <c r="P1470" s="20"/>
      <c r="Q1470" s="20"/>
      <c r="R1470" s="20"/>
      <c r="S1470" s="20"/>
      <c r="T1470" s="20"/>
      <c r="U1470" s="20"/>
      <c r="V1470" s="20"/>
      <c r="W1470" s="20"/>
      <c r="X1470" s="20"/>
      <c r="Y1470" s="21"/>
      <c r="Z1470" s="22"/>
      <c r="AA1470" s="21"/>
    </row>
    <row r="1471" spans="1:27" customFormat="1" ht="36" hidden="1" x14ac:dyDescent="0.25">
      <c r="A1471" s="60" t="s">
        <v>1768</v>
      </c>
      <c r="B1471" s="61" t="s">
        <v>1769</v>
      </c>
      <c r="C1471" s="60" t="s">
        <v>226</v>
      </c>
      <c r="D1471" s="62">
        <v>4</v>
      </c>
      <c r="E1471" s="63" t="s">
        <v>11</v>
      </c>
      <c r="F1471" s="64"/>
      <c r="G1471" s="65"/>
      <c r="H1471" s="65"/>
      <c r="I1471" s="66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0"/>
      <c r="Y1471" s="21"/>
      <c r="Z1471" s="22"/>
      <c r="AA1471" s="21"/>
    </row>
    <row r="1472" spans="1:27" customFormat="1" ht="36" hidden="1" x14ac:dyDescent="0.25">
      <c r="A1472" s="67" t="s">
        <v>1768</v>
      </c>
      <c r="B1472" s="68" t="s">
        <v>1770</v>
      </c>
      <c r="C1472" s="67" t="s">
        <v>226</v>
      </c>
      <c r="D1472" s="69">
        <v>3</v>
      </c>
      <c r="E1472" s="73"/>
      <c r="F1472" s="70">
        <v>58289.94</v>
      </c>
      <c r="G1472" s="65">
        <f t="shared" si="46"/>
        <v>0</v>
      </c>
      <c r="H1472" s="65">
        <f t="shared" si="47"/>
        <v>360814.72860000003</v>
      </c>
      <c r="I1472" s="71">
        <v>6.19</v>
      </c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0"/>
      <c r="Y1472" s="21"/>
      <c r="Z1472" s="22"/>
      <c r="AA1472" s="21"/>
    </row>
    <row r="1473" spans="1:27" customFormat="1" ht="36" hidden="1" x14ac:dyDescent="0.25">
      <c r="A1473" s="67" t="s">
        <v>1768</v>
      </c>
      <c r="B1473" s="68" t="s">
        <v>1771</v>
      </c>
      <c r="C1473" s="67" t="s">
        <v>226</v>
      </c>
      <c r="D1473" s="69">
        <v>2</v>
      </c>
      <c r="E1473" s="70">
        <v>19429.97</v>
      </c>
      <c r="F1473" s="70">
        <v>38859.94</v>
      </c>
      <c r="G1473" s="65">
        <f t="shared" si="46"/>
        <v>120271.51430000001</v>
      </c>
      <c r="H1473" s="65">
        <f t="shared" si="47"/>
        <v>240543.02860000002</v>
      </c>
      <c r="I1473" s="71">
        <v>6.19</v>
      </c>
      <c r="N1473" s="20"/>
      <c r="O1473" s="20"/>
      <c r="P1473" s="20"/>
      <c r="Q1473" s="20"/>
      <c r="R1473" s="20"/>
      <c r="S1473" s="20"/>
      <c r="T1473" s="20"/>
      <c r="U1473" s="20"/>
      <c r="V1473" s="20"/>
      <c r="W1473" s="20"/>
      <c r="X1473" s="20"/>
      <c r="Y1473" s="21"/>
      <c r="Z1473" s="22"/>
      <c r="AA1473" s="21"/>
    </row>
    <row r="1474" spans="1:27" customFormat="1" ht="36" hidden="1" x14ac:dyDescent="0.25">
      <c r="A1474" s="67" t="s">
        <v>1768</v>
      </c>
      <c r="B1474" s="68" t="s">
        <v>1771</v>
      </c>
      <c r="C1474" s="67" t="s">
        <v>226</v>
      </c>
      <c r="D1474" s="69">
        <v>1</v>
      </c>
      <c r="E1474" s="70">
        <v>19429.97</v>
      </c>
      <c r="F1474" s="70">
        <v>19430</v>
      </c>
      <c r="G1474" s="65">
        <f t="shared" si="46"/>
        <v>120271.51430000001</v>
      </c>
      <c r="H1474" s="65">
        <f t="shared" si="47"/>
        <v>120271.70000000001</v>
      </c>
      <c r="I1474" s="71">
        <v>6.19</v>
      </c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0"/>
      <c r="Y1474" s="21"/>
      <c r="Z1474" s="22"/>
      <c r="AA1474" s="21"/>
    </row>
    <row r="1475" spans="1:27" customFormat="1" ht="36" hidden="1" x14ac:dyDescent="0.25">
      <c r="A1475" s="67" t="s">
        <v>1768</v>
      </c>
      <c r="B1475" s="68" t="s">
        <v>1770</v>
      </c>
      <c r="C1475" s="67" t="s">
        <v>226</v>
      </c>
      <c r="D1475" s="69">
        <v>1</v>
      </c>
      <c r="E1475" s="70">
        <v>19429.97</v>
      </c>
      <c r="F1475" s="70">
        <v>19429.97</v>
      </c>
      <c r="G1475" s="65">
        <f t="shared" si="46"/>
        <v>120271.51430000001</v>
      </c>
      <c r="H1475" s="65">
        <f t="shared" si="47"/>
        <v>120271.51430000001</v>
      </c>
      <c r="I1475" s="71">
        <v>6.19</v>
      </c>
      <c r="N1475" s="20"/>
      <c r="O1475" s="20"/>
      <c r="P1475" s="20"/>
      <c r="Q1475" s="20"/>
      <c r="R1475" s="20"/>
      <c r="S1475" s="20"/>
      <c r="T1475" s="20"/>
      <c r="U1475" s="20"/>
      <c r="V1475" s="20"/>
      <c r="W1475" s="20"/>
      <c r="X1475" s="20"/>
      <c r="Y1475" s="21"/>
      <c r="Z1475" s="22"/>
      <c r="AA1475" s="21"/>
    </row>
    <row r="1476" spans="1:27" customFormat="1" ht="36" hidden="1" x14ac:dyDescent="0.25">
      <c r="A1476" s="67" t="s">
        <v>1772</v>
      </c>
      <c r="B1476" s="68" t="s">
        <v>1769</v>
      </c>
      <c r="C1476" s="67" t="s">
        <v>226</v>
      </c>
      <c r="D1476" s="69">
        <v>1</v>
      </c>
      <c r="E1476" s="70">
        <v>19429.97</v>
      </c>
      <c r="F1476" s="70">
        <v>19429.97</v>
      </c>
      <c r="G1476" s="65">
        <f t="shared" si="46"/>
        <v>120271.51430000001</v>
      </c>
      <c r="H1476" s="65">
        <f t="shared" si="47"/>
        <v>120271.51430000001</v>
      </c>
      <c r="I1476" s="71">
        <v>6.19</v>
      </c>
      <c r="N1476" s="20"/>
      <c r="O1476" s="20"/>
      <c r="P1476" s="20"/>
      <c r="Q1476" s="20"/>
      <c r="R1476" s="20"/>
      <c r="S1476" s="20"/>
      <c r="T1476" s="20"/>
      <c r="U1476" s="20"/>
      <c r="V1476" s="20"/>
      <c r="W1476" s="20"/>
      <c r="X1476" s="20"/>
      <c r="Y1476" s="21"/>
      <c r="Z1476" s="22"/>
      <c r="AA1476" s="21"/>
    </row>
    <row r="1477" spans="1:27" customFormat="1" ht="36" hidden="1" x14ac:dyDescent="0.25">
      <c r="A1477" s="67" t="s">
        <v>1773</v>
      </c>
      <c r="B1477" s="68" t="s">
        <v>1769</v>
      </c>
      <c r="C1477" s="67" t="s">
        <v>226</v>
      </c>
      <c r="D1477" s="69">
        <v>1</v>
      </c>
      <c r="E1477" s="70">
        <v>19429.97</v>
      </c>
      <c r="F1477" s="70">
        <v>19429.97</v>
      </c>
      <c r="G1477" s="65">
        <f t="shared" si="46"/>
        <v>120271.51430000001</v>
      </c>
      <c r="H1477" s="65">
        <f t="shared" si="47"/>
        <v>120271.51430000001</v>
      </c>
      <c r="I1477" s="71">
        <v>6.19</v>
      </c>
      <c r="N1477" s="20"/>
      <c r="O1477" s="20"/>
      <c r="P1477" s="20"/>
      <c r="Q1477" s="20"/>
      <c r="R1477" s="20"/>
      <c r="S1477" s="20"/>
      <c r="T1477" s="20"/>
      <c r="U1477" s="20"/>
      <c r="V1477" s="20"/>
      <c r="W1477" s="20"/>
      <c r="X1477" s="20"/>
      <c r="Y1477" s="21"/>
      <c r="Z1477" s="22"/>
      <c r="AA1477" s="21"/>
    </row>
    <row r="1478" spans="1:27" customFormat="1" ht="36" hidden="1" x14ac:dyDescent="0.25">
      <c r="A1478" s="67" t="s">
        <v>1774</v>
      </c>
      <c r="B1478" s="68" t="s">
        <v>1775</v>
      </c>
      <c r="C1478" s="67" t="s">
        <v>12</v>
      </c>
      <c r="D1478" s="69">
        <v>1</v>
      </c>
      <c r="E1478" s="70">
        <v>46265.93</v>
      </c>
      <c r="F1478" s="70">
        <v>46265.93</v>
      </c>
      <c r="G1478" s="65">
        <f t="shared" si="46"/>
        <v>286386.1067</v>
      </c>
      <c r="H1478" s="65">
        <f t="shared" si="47"/>
        <v>286386.1067</v>
      </c>
      <c r="I1478" s="71">
        <v>6.19</v>
      </c>
      <c r="N1478" s="20"/>
      <c r="O1478" s="20"/>
      <c r="P1478" s="20"/>
      <c r="Q1478" s="20"/>
      <c r="R1478" s="20"/>
      <c r="S1478" s="20"/>
      <c r="T1478" s="20"/>
      <c r="U1478" s="20"/>
      <c r="V1478" s="20"/>
      <c r="W1478" s="20"/>
      <c r="X1478" s="20"/>
      <c r="Y1478" s="21"/>
      <c r="Z1478" s="22"/>
      <c r="AA1478" s="21"/>
    </row>
    <row r="1479" spans="1:27" customFormat="1" ht="36" hidden="1" x14ac:dyDescent="0.25">
      <c r="A1479" s="67" t="s">
        <v>1776</v>
      </c>
      <c r="B1479" s="68" t="s">
        <v>1777</v>
      </c>
      <c r="C1479" s="67" t="s">
        <v>12</v>
      </c>
      <c r="D1479" s="69">
        <v>1</v>
      </c>
      <c r="E1479" s="70">
        <v>19602.68</v>
      </c>
      <c r="F1479" s="70">
        <v>19602.68</v>
      </c>
      <c r="G1479" s="65">
        <f t="shared" si="46"/>
        <v>121340.58920000002</v>
      </c>
      <c r="H1479" s="65">
        <f t="shared" si="47"/>
        <v>121340.58920000002</v>
      </c>
      <c r="I1479" s="71">
        <v>6.19</v>
      </c>
      <c r="N1479" s="20"/>
      <c r="O1479" s="20"/>
      <c r="P1479" s="20"/>
      <c r="Q1479" s="20"/>
      <c r="R1479" s="20"/>
      <c r="S1479" s="20"/>
      <c r="T1479" s="20"/>
      <c r="U1479" s="20"/>
      <c r="V1479" s="20"/>
      <c r="W1479" s="20"/>
      <c r="X1479" s="20"/>
      <c r="Y1479" s="21"/>
      <c r="Z1479" s="22"/>
      <c r="AA1479" s="21"/>
    </row>
    <row r="1480" spans="1:27" customFormat="1" ht="36" hidden="1" x14ac:dyDescent="0.25">
      <c r="A1480" s="60" t="s">
        <v>1778</v>
      </c>
      <c r="B1480" s="61" t="s">
        <v>1779</v>
      </c>
      <c r="C1480" s="60" t="s">
        <v>12</v>
      </c>
      <c r="D1480" s="62">
        <v>2</v>
      </c>
      <c r="E1480" s="63" t="s">
        <v>11</v>
      </c>
      <c r="F1480" s="64"/>
      <c r="G1480" s="65"/>
      <c r="H1480" s="65"/>
      <c r="I1480" s="66"/>
      <c r="N1480" s="20"/>
      <c r="O1480" s="20"/>
      <c r="P1480" s="20"/>
      <c r="Q1480" s="20"/>
      <c r="R1480" s="20"/>
      <c r="S1480" s="20"/>
      <c r="T1480" s="20"/>
      <c r="U1480" s="20"/>
      <c r="V1480" s="20"/>
      <c r="W1480" s="20"/>
      <c r="X1480" s="20"/>
      <c r="Y1480" s="21"/>
      <c r="Z1480" s="22"/>
      <c r="AA1480" s="21"/>
    </row>
    <row r="1481" spans="1:27" customFormat="1" ht="36" hidden="1" x14ac:dyDescent="0.25">
      <c r="A1481" s="67" t="s">
        <v>1778</v>
      </c>
      <c r="B1481" s="68" t="s">
        <v>1780</v>
      </c>
      <c r="C1481" s="67" t="s">
        <v>12</v>
      </c>
      <c r="D1481" s="69">
        <v>1</v>
      </c>
      <c r="E1481" s="70">
        <v>20576.75</v>
      </c>
      <c r="F1481" s="70">
        <v>20576.75</v>
      </c>
      <c r="G1481" s="65">
        <f t="shared" si="46"/>
        <v>127370.0825</v>
      </c>
      <c r="H1481" s="65">
        <f t="shared" si="47"/>
        <v>127370.0825</v>
      </c>
      <c r="I1481" s="71">
        <v>6.19</v>
      </c>
      <c r="N1481" s="20"/>
      <c r="O1481" s="20"/>
      <c r="P1481" s="20"/>
      <c r="Q1481" s="20"/>
      <c r="R1481" s="20"/>
      <c r="S1481" s="20"/>
      <c r="T1481" s="20"/>
      <c r="U1481" s="20"/>
      <c r="V1481" s="20"/>
      <c r="W1481" s="20"/>
      <c r="X1481" s="20"/>
      <c r="Y1481" s="21"/>
      <c r="Z1481" s="22"/>
      <c r="AA1481" s="21"/>
    </row>
    <row r="1482" spans="1:27" customFormat="1" ht="36" hidden="1" x14ac:dyDescent="0.25">
      <c r="A1482" s="67" t="s">
        <v>1778</v>
      </c>
      <c r="B1482" s="68" t="s">
        <v>1781</v>
      </c>
      <c r="C1482" s="67" t="s">
        <v>12</v>
      </c>
      <c r="D1482" s="69">
        <v>1</v>
      </c>
      <c r="E1482" s="70">
        <v>19602.68</v>
      </c>
      <c r="F1482" s="70">
        <v>19602.68</v>
      </c>
      <c r="G1482" s="65">
        <f t="shared" si="46"/>
        <v>121340.58920000002</v>
      </c>
      <c r="H1482" s="65">
        <f t="shared" si="47"/>
        <v>121340.58920000002</v>
      </c>
      <c r="I1482" s="71">
        <v>6.19</v>
      </c>
      <c r="N1482" s="20"/>
      <c r="O1482" s="20"/>
      <c r="P1482" s="20"/>
      <c r="Q1482" s="20"/>
      <c r="R1482" s="20"/>
      <c r="S1482" s="20"/>
      <c r="T1482" s="20"/>
      <c r="U1482" s="20"/>
      <c r="V1482" s="20"/>
      <c r="W1482" s="20"/>
      <c r="X1482" s="20"/>
      <c r="Y1482" s="21"/>
      <c r="Z1482" s="22"/>
      <c r="AA1482" s="21"/>
    </row>
    <row r="1483" spans="1:27" customFormat="1" ht="36" hidden="1" x14ac:dyDescent="0.25">
      <c r="A1483" s="60" t="s">
        <v>1782</v>
      </c>
      <c r="B1483" s="61" t="s">
        <v>1783</v>
      </c>
      <c r="C1483" s="60" t="s">
        <v>12</v>
      </c>
      <c r="D1483" s="62">
        <v>2</v>
      </c>
      <c r="E1483" s="63" t="s">
        <v>11</v>
      </c>
      <c r="F1483" s="64"/>
      <c r="G1483" s="65"/>
      <c r="H1483" s="65"/>
      <c r="I1483" s="66"/>
      <c r="N1483" s="20"/>
      <c r="O1483" s="20"/>
      <c r="P1483" s="20"/>
      <c r="Q1483" s="20"/>
      <c r="R1483" s="20"/>
      <c r="S1483" s="20"/>
      <c r="T1483" s="20"/>
      <c r="U1483" s="20"/>
      <c r="V1483" s="20"/>
      <c r="W1483" s="20"/>
      <c r="X1483" s="20"/>
      <c r="Y1483" s="21"/>
      <c r="Z1483" s="22"/>
      <c r="AA1483" s="21"/>
    </row>
    <row r="1484" spans="1:27" customFormat="1" ht="36" hidden="1" x14ac:dyDescent="0.25">
      <c r="A1484" s="67" t="s">
        <v>1782</v>
      </c>
      <c r="B1484" s="68" t="s">
        <v>1784</v>
      </c>
      <c r="C1484" s="67" t="s">
        <v>12</v>
      </c>
      <c r="D1484" s="69">
        <v>1</v>
      </c>
      <c r="E1484" s="70">
        <v>10848</v>
      </c>
      <c r="F1484" s="70">
        <v>10848</v>
      </c>
      <c r="G1484" s="65">
        <f t="shared" si="46"/>
        <v>67149.12000000001</v>
      </c>
      <c r="H1484" s="65">
        <f t="shared" si="47"/>
        <v>67149.12000000001</v>
      </c>
      <c r="I1484" s="71">
        <v>6.19</v>
      </c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0"/>
      <c r="Y1484" s="21"/>
      <c r="Z1484" s="22"/>
      <c r="AA1484" s="21"/>
    </row>
    <row r="1485" spans="1:27" customFormat="1" ht="36" hidden="1" x14ac:dyDescent="0.25">
      <c r="A1485" s="67" t="s">
        <v>1782</v>
      </c>
      <c r="B1485" s="68" t="s">
        <v>1785</v>
      </c>
      <c r="C1485" s="67" t="s">
        <v>12</v>
      </c>
      <c r="D1485" s="69">
        <v>1</v>
      </c>
      <c r="E1485" s="70">
        <v>6600.61</v>
      </c>
      <c r="F1485" s="70">
        <v>6601</v>
      </c>
      <c r="G1485" s="65">
        <f t="shared" si="46"/>
        <v>40857.775900000001</v>
      </c>
      <c r="H1485" s="65">
        <f t="shared" si="47"/>
        <v>40860.19</v>
      </c>
      <c r="I1485" s="71">
        <v>6.19</v>
      </c>
      <c r="N1485" s="20"/>
      <c r="O1485" s="20"/>
      <c r="P1485" s="20"/>
      <c r="Q1485" s="20"/>
      <c r="R1485" s="20"/>
      <c r="S1485" s="20"/>
      <c r="T1485" s="20"/>
      <c r="U1485" s="20"/>
      <c r="V1485" s="20"/>
      <c r="W1485" s="20"/>
      <c r="X1485" s="20"/>
      <c r="Y1485" s="21"/>
      <c r="Z1485" s="22"/>
      <c r="AA1485" s="21"/>
    </row>
    <row r="1486" spans="1:27" customFormat="1" ht="36" hidden="1" x14ac:dyDescent="0.25">
      <c r="A1486" s="67" t="s">
        <v>1786</v>
      </c>
      <c r="B1486" s="68" t="s">
        <v>1787</v>
      </c>
      <c r="C1486" s="67" t="s">
        <v>12</v>
      </c>
      <c r="D1486" s="69">
        <v>1</v>
      </c>
      <c r="E1486" s="70">
        <v>6600.46</v>
      </c>
      <c r="F1486" s="70">
        <v>6600</v>
      </c>
      <c r="G1486" s="65">
        <f t="shared" si="46"/>
        <v>40856.847400000006</v>
      </c>
      <c r="H1486" s="65">
        <f t="shared" si="47"/>
        <v>40854</v>
      </c>
      <c r="I1486" s="71">
        <v>6.19</v>
      </c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20"/>
      <c r="Y1486" s="21"/>
      <c r="Z1486" s="22"/>
      <c r="AA1486" s="21"/>
    </row>
    <row r="1487" spans="1:27" customFormat="1" ht="36" hidden="1" x14ac:dyDescent="0.25">
      <c r="A1487" s="67" t="s">
        <v>1788</v>
      </c>
      <c r="B1487" s="68" t="s">
        <v>1789</v>
      </c>
      <c r="C1487" s="67" t="s">
        <v>12</v>
      </c>
      <c r="D1487" s="69">
        <v>1</v>
      </c>
      <c r="E1487" s="72">
        <v>584.78</v>
      </c>
      <c r="F1487" s="72">
        <v>585</v>
      </c>
      <c r="G1487" s="65">
        <f t="shared" si="46"/>
        <v>3619.7882</v>
      </c>
      <c r="H1487" s="65">
        <f t="shared" si="47"/>
        <v>3621.15</v>
      </c>
      <c r="I1487" s="71">
        <v>6.19</v>
      </c>
      <c r="N1487" s="20"/>
      <c r="O1487" s="20"/>
      <c r="P1487" s="20"/>
      <c r="Q1487" s="20"/>
      <c r="R1487" s="20"/>
      <c r="S1487" s="20"/>
      <c r="T1487" s="20"/>
      <c r="U1487" s="20"/>
      <c r="V1487" s="20"/>
      <c r="W1487" s="20"/>
      <c r="X1487" s="20"/>
      <c r="Y1487" s="21"/>
      <c r="Z1487" s="22"/>
      <c r="AA1487" s="21"/>
    </row>
    <row r="1488" spans="1:27" customFormat="1" ht="36" hidden="1" x14ac:dyDescent="0.25">
      <c r="A1488" s="60" t="s">
        <v>1790</v>
      </c>
      <c r="B1488" s="61" t="s">
        <v>1791</v>
      </c>
      <c r="C1488" s="60" t="s">
        <v>12</v>
      </c>
      <c r="D1488" s="62">
        <v>3</v>
      </c>
      <c r="E1488" s="63" t="s">
        <v>11</v>
      </c>
      <c r="F1488" s="64"/>
      <c r="G1488" s="65"/>
      <c r="H1488" s="65"/>
      <c r="I1488" s="66"/>
      <c r="N1488" s="20"/>
      <c r="O1488" s="20"/>
      <c r="P1488" s="20"/>
      <c r="Q1488" s="20"/>
      <c r="R1488" s="20"/>
      <c r="S1488" s="20"/>
      <c r="T1488" s="20"/>
      <c r="U1488" s="20"/>
      <c r="V1488" s="20"/>
      <c r="W1488" s="20"/>
      <c r="X1488" s="20"/>
      <c r="Y1488" s="21"/>
      <c r="Z1488" s="22"/>
      <c r="AA1488" s="21"/>
    </row>
    <row r="1489" spans="1:27" customFormat="1" ht="36" hidden="1" x14ac:dyDescent="0.25">
      <c r="A1489" s="67" t="s">
        <v>1790</v>
      </c>
      <c r="B1489" s="68" t="s">
        <v>1792</v>
      </c>
      <c r="C1489" s="67" t="s">
        <v>12</v>
      </c>
      <c r="D1489" s="69">
        <v>1</v>
      </c>
      <c r="E1489" s="72">
        <v>607.63</v>
      </c>
      <c r="F1489" s="72">
        <v>607.63</v>
      </c>
      <c r="G1489" s="65">
        <f t="shared" si="46"/>
        <v>3761.2297000000003</v>
      </c>
      <c r="H1489" s="65">
        <f t="shared" si="47"/>
        <v>3761.2297000000003</v>
      </c>
      <c r="I1489" s="71">
        <v>6.19</v>
      </c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Y1489" s="21"/>
      <c r="Z1489" s="22"/>
      <c r="AA1489" s="21"/>
    </row>
    <row r="1490" spans="1:27" customFormat="1" ht="36" hidden="1" x14ac:dyDescent="0.25">
      <c r="A1490" s="67" t="s">
        <v>1790</v>
      </c>
      <c r="B1490" s="68" t="s">
        <v>1793</v>
      </c>
      <c r="C1490" s="67" t="s">
        <v>12</v>
      </c>
      <c r="D1490" s="69">
        <v>2</v>
      </c>
      <c r="E1490" s="72">
        <v>613.35</v>
      </c>
      <c r="F1490" s="70">
        <v>1227</v>
      </c>
      <c r="G1490" s="65">
        <f t="shared" si="46"/>
        <v>3796.6365000000005</v>
      </c>
      <c r="H1490" s="65">
        <f t="shared" si="47"/>
        <v>7595.13</v>
      </c>
      <c r="I1490" s="71">
        <v>6.19</v>
      </c>
      <c r="N1490" s="20"/>
      <c r="O1490" s="20"/>
      <c r="P1490" s="20"/>
      <c r="Q1490" s="20"/>
      <c r="R1490" s="20"/>
      <c r="S1490" s="20"/>
      <c r="T1490" s="20"/>
      <c r="U1490" s="20"/>
      <c r="V1490" s="20"/>
      <c r="W1490" s="20"/>
      <c r="X1490" s="20"/>
      <c r="Y1490" s="21"/>
      <c r="Z1490" s="22"/>
      <c r="AA1490" s="21"/>
    </row>
    <row r="1491" spans="1:27" customFormat="1" ht="36" hidden="1" x14ac:dyDescent="0.25">
      <c r="A1491" s="60" t="s">
        <v>1794</v>
      </c>
      <c r="B1491" s="61" t="s">
        <v>1795</v>
      </c>
      <c r="C1491" s="60" t="s">
        <v>12</v>
      </c>
      <c r="D1491" s="62">
        <v>19</v>
      </c>
      <c r="E1491" s="63" t="s">
        <v>11</v>
      </c>
      <c r="F1491" s="64"/>
      <c r="G1491" s="65"/>
      <c r="H1491" s="65"/>
      <c r="I1491" s="66"/>
      <c r="N1491" s="20"/>
      <c r="O1491" s="20"/>
      <c r="P1491" s="20"/>
      <c r="Q1491" s="20"/>
      <c r="R1491" s="20"/>
      <c r="S1491" s="20"/>
      <c r="T1491" s="20"/>
      <c r="U1491" s="20"/>
      <c r="V1491" s="20"/>
      <c r="W1491" s="20"/>
      <c r="X1491" s="20"/>
      <c r="Y1491" s="21"/>
      <c r="Z1491" s="22"/>
      <c r="AA1491" s="21"/>
    </row>
    <row r="1492" spans="1:27" customFormat="1" ht="36" hidden="1" x14ac:dyDescent="0.25">
      <c r="A1492" s="67" t="s">
        <v>1794</v>
      </c>
      <c r="B1492" s="68" t="s">
        <v>1796</v>
      </c>
      <c r="C1492" s="67" t="s">
        <v>12</v>
      </c>
      <c r="D1492" s="69">
        <v>13</v>
      </c>
      <c r="E1492" s="72">
        <v>402.07</v>
      </c>
      <c r="F1492" s="70">
        <v>5227</v>
      </c>
      <c r="G1492" s="65">
        <f t="shared" si="46"/>
        <v>2488.8133000000003</v>
      </c>
      <c r="H1492" s="65">
        <f t="shared" si="47"/>
        <v>32355.13</v>
      </c>
      <c r="I1492" s="71">
        <v>6.19</v>
      </c>
      <c r="N1492" s="20"/>
      <c r="O1492" s="20"/>
      <c r="P1492" s="20"/>
      <c r="Q1492" s="20"/>
      <c r="R1492" s="20"/>
      <c r="S1492" s="20"/>
      <c r="T1492" s="20"/>
      <c r="U1492" s="20"/>
      <c r="V1492" s="20"/>
      <c r="W1492" s="20"/>
      <c r="X1492" s="20"/>
      <c r="Y1492" s="21"/>
      <c r="Z1492" s="22"/>
      <c r="AA1492" s="21"/>
    </row>
    <row r="1493" spans="1:27" customFormat="1" ht="36" hidden="1" x14ac:dyDescent="0.25">
      <c r="A1493" s="67" t="s">
        <v>1794</v>
      </c>
      <c r="B1493" s="68" t="s">
        <v>1797</v>
      </c>
      <c r="C1493" s="67" t="s">
        <v>12</v>
      </c>
      <c r="D1493" s="69">
        <v>6</v>
      </c>
      <c r="E1493" s="72">
        <v>440.32</v>
      </c>
      <c r="F1493" s="70">
        <v>2642</v>
      </c>
      <c r="G1493" s="65">
        <f t="shared" si="46"/>
        <v>2725.5808000000002</v>
      </c>
      <c r="H1493" s="65">
        <f t="shared" si="47"/>
        <v>16353.980000000001</v>
      </c>
      <c r="I1493" s="71">
        <v>6.19</v>
      </c>
      <c r="N1493" s="20"/>
      <c r="O1493" s="20"/>
      <c r="P1493" s="20"/>
      <c r="Q1493" s="20"/>
      <c r="R1493" s="20"/>
      <c r="S1493" s="20"/>
      <c r="T1493" s="20"/>
      <c r="U1493" s="20"/>
      <c r="V1493" s="20"/>
      <c r="W1493" s="20"/>
      <c r="X1493" s="20"/>
      <c r="Y1493" s="21"/>
      <c r="Z1493" s="22"/>
      <c r="AA1493" s="21"/>
    </row>
    <row r="1494" spans="1:27" customFormat="1" ht="36" hidden="1" x14ac:dyDescent="0.25">
      <c r="A1494" s="60" t="s">
        <v>1798</v>
      </c>
      <c r="B1494" s="61" t="s">
        <v>1799</v>
      </c>
      <c r="C1494" s="60" t="s">
        <v>12</v>
      </c>
      <c r="D1494" s="62">
        <v>11</v>
      </c>
      <c r="E1494" s="63" t="s">
        <v>11</v>
      </c>
      <c r="F1494" s="64"/>
      <c r="G1494" s="65"/>
      <c r="H1494" s="65"/>
      <c r="I1494" s="66"/>
      <c r="N1494" s="20"/>
      <c r="O1494" s="20"/>
      <c r="P1494" s="20"/>
      <c r="Q1494" s="20"/>
      <c r="R1494" s="20"/>
      <c r="S1494" s="20"/>
      <c r="T1494" s="20"/>
      <c r="U1494" s="20"/>
      <c r="V1494" s="20"/>
      <c r="W1494" s="20"/>
      <c r="X1494" s="20"/>
      <c r="Y1494" s="21"/>
      <c r="Z1494" s="22"/>
      <c r="AA1494" s="21"/>
    </row>
    <row r="1495" spans="1:27" customFormat="1" ht="36" hidden="1" x14ac:dyDescent="0.25">
      <c r="A1495" s="67" t="s">
        <v>1798</v>
      </c>
      <c r="B1495" s="68" t="s">
        <v>1793</v>
      </c>
      <c r="C1495" s="67" t="s">
        <v>12</v>
      </c>
      <c r="D1495" s="69">
        <v>4</v>
      </c>
      <c r="E1495" s="72">
        <v>607.63</v>
      </c>
      <c r="F1495" s="70">
        <v>2430.52</v>
      </c>
      <c r="G1495" s="65">
        <f t="shared" si="46"/>
        <v>3761.2297000000003</v>
      </c>
      <c r="H1495" s="65">
        <f t="shared" si="47"/>
        <v>15044.918800000001</v>
      </c>
      <c r="I1495" s="71">
        <v>6.19</v>
      </c>
      <c r="N1495" s="20"/>
      <c r="O1495" s="20"/>
      <c r="P1495" s="20"/>
      <c r="Q1495" s="20"/>
      <c r="R1495" s="20"/>
      <c r="S1495" s="20"/>
      <c r="T1495" s="20"/>
      <c r="U1495" s="20"/>
      <c r="V1495" s="20"/>
      <c r="W1495" s="20"/>
      <c r="X1495" s="20"/>
      <c r="Y1495" s="21"/>
      <c r="Z1495" s="22"/>
      <c r="AA1495" s="21"/>
    </row>
    <row r="1496" spans="1:27" customFormat="1" ht="36" hidden="1" x14ac:dyDescent="0.25">
      <c r="A1496" s="67" t="s">
        <v>1798</v>
      </c>
      <c r="B1496" s="68" t="s">
        <v>1800</v>
      </c>
      <c r="C1496" s="67" t="s">
        <v>12</v>
      </c>
      <c r="D1496" s="69">
        <v>3</v>
      </c>
      <c r="E1496" s="72">
        <v>607.63</v>
      </c>
      <c r="F1496" s="70">
        <v>1822.89</v>
      </c>
      <c r="G1496" s="65">
        <f t="shared" si="46"/>
        <v>3761.2297000000003</v>
      </c>
      <c r="H1496" s="65">
        <f t="shared" si="47"/>
        <v>11283.689100000001</v>
      </c>
      <c r="I1496" s="71">
        <v>6.19</v>
      </c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20"/>
      <c r="Y1496" s="21"/>
      <c r="Z1496" s="22"/>
      <c r="AA1496" s="21"/>
    </row>
    <row r="1497" spans="1:27" customFormat="1" ht="36" hidden="1" x14ac:dyDescent="0.25">
      <c r="A1497" s="67" t="s">
        <v>1798</v>
      </c>
      <c r="B1497" s="68" t="s">
        <v>1801</v>
      </c>
      <c r="C1497" s="67" t="s">
        <v>12</v>
      </c>
      <c r="D1497" s="69">
        <v>4</v>
      </c>
      <c r="E1497" s="72">
        <v>624.5</v>
      </c>
      <c r="F1497" s="70">
        <v>2498</v>
      </c>
      <c r="G1497" s="65">
        <f t="shared" si="46"/>
        <v>3865.6550000000002</v>
      </c>
      <c r="H1497" s="65">
        <f t="shared" si="47"/>
        <v>15462.62</v>
      </c>
      <c r="I1497" s="71">
        <v>6.19</v>
      </c>
      <c r="N1497" s="20"/>
      <c r="O1497" s="20"/>
      <c r="P1497" s="20"/>
      <c r="Q1497" s="20"/>
      <c r="R1497" s="20"/>
      <c r="S1497" s="20"/>
      <c r="T1497" s="20"/>
      <c r="U1497" s="20"/>
      <c r="V1497" s="20"/>
      <c r="W1497" s="20"/>
      <c r="X1497" s="20"/>
      <c r="Y1497" s="21"/>
      <c r="Z1497" s="22"/>
      <c r="AA1497" s="21"/>
    </row>
    <row r="1498" spans="1:27" customFormat="1" ht="36" hidden="1" x14ac:dyDescent="0.25">
      <c r="A1498" s="67" t="s">
        <v>1802</v>
      </c>
      <c r="B1498" s="68" t="s">
        <v>1803</v>
      </c>
      <c r="C1498" s="67" t="s">
        <v>12</v>
      </c>
      <c r="D1498" s="69">
        <v>2</v>
      </c>
      <c r="E1498" s="70">
        <v>4324.78</v>
      </c>
      <c r="F1498" s="70">
        <v>8649.56</v>
      </c>
      <c r="G1498" s="65">
        <f t="shared" si="46"/>
        <v>26770.388200000001</v>
      </c>
      <c r="H1498" s="65">
        <f t="shared" si="47"/>
        <v>53540.776400000002</v>
      </c>
      <c r="I1498" s="71">
        <v>6.19</v>
      </c>
      <c r="N1498" s="20"/>
      <c r="O1498" s="20"/>
      <c r="P1498" s="20"/>
      <c r="Q1498" s="20"/>
      <c r="R1498" s="20"/>
      <c r="S1498" s="20"/>
      <c r="T1498" s="20"/>
      <c r="U1498" s="20"/>
      <c r="V1498" s="20"/>
      <c r="W1498" s="20"/>
      <c r="X1498" s="20"/>
      <c r="Y1498" s="21"/>
      <c r="Z1498" s="22"/>
      <c r="AA1498" s="21"/>
    </row>
    <row r="1499" spans="1:27" customFormat="1" ht="36" hidden="1" x14ac:dyDescent="0.25">
      <c r="A1499" s="67" t="s">
        <v>1804</v>
      </c>
      <c r="B1499" s="68" t="s">
        <v>1805</v>
      </c>
      <c r="C1499" s="67" t="s">
        <v>12</v>
      </c>
      <c r="D1499" s="69">
        <v>3</v>
      </c>
      <c r="E1499" s="72">
        <v>584.78</v>
      </c>
      <c r="F1499" s="70">
        <v>1754</v>
      </c>
      <c r="G1499" s="65">
        <f t="shared" si="46"/>
        <v>3619.7882</v>
      </c>
      <c r="H1499" s="65">
        <f t="shared" si="47"/>
        <v>10857.26</v>
      </c>
      <c r="I1499" s="71">
        <v>6.19</v>
      </c>
      <c r="N1499" s="20"/>
      <c r="O1499" s="20"/>
      <c r="P1499" s="20"/>
      <c r="Q1499" s="20"/>
      <c r="R1499" s="20"/>
      <c r="S1499" s="20"/>
      <c r="T1499" s="20"/>
      <c r="U1499" s="20"/>
      <c r="V1499" s="20"/>
      <c r="W1499" s="20"/>
      <c r="X1499" s="20"/>
      <c r="Y1499" s="21"/>
      <c r="Z1499" s="22"/>
      <c r="AA1499" s="21"/>
    </row>
    <row r="1500" spans="1:27" customFormat="1" ht="36" hidden="1" x14ac:dyDescent="0.25">
      <c r="A1500" s="60" t="s">
        <v>1806</v>
      </c>
      <c r="B1500" s="61" t="s">
        <v>1799</v>
      </c>
      <c r="C1500" s="60" t="s">
        <v>12</v>
      </c>
      <c r="D1500" s="62">
        <v>15</v>
      </c>
      <c r="E1500" s="63" t="s">
        <v>11</v>
      </c>
      <c r="F1500" s="64"/>
      <c r="G1500" s="65"/>
      <c r="H1500" s="65"/>
      <c r="I1500" s="66"/>
      <c r="N1500" s="20"/>
      <c r="O1500" s="20"/>
      <c r="P1500" s="20"/>
      <c r="Q1500" s="20"/>
      <c r="R1500" s="20"/>
      <c r="S1500" s="20"/>
      <c r="T1500" s="20"/>
      <c r="U1500" s="20"/>
      <c r="V1500" s="20"/>
      <c r="W1500" s="20"/>
      <c r="X1500" s="20"/>
      <c r="Y1500" s="21"/>
      <c r="Z1500" s="22"/>
      <c r="AA1500" s="21"/>
    </row>
    <row r="1501" spans="1:27" customFormat="1" ht="36" hidden="1" x14ac:dyDescent="0.25">
      <c r="A1501" s="67" t="s">
        <v>1806</v>
      </c>
      <c r="B1501" s="68" t="s">
        <v>1807</v>
      </c>
      <c r="C1501" s="67" t="s">
        <v>12</v>
      </c>
      <c r="D1501" s="69">
        <v>4</v>
      </c>
      <c r="E1501" s="72">
        <v>579.32000000000005</v>
      </c>
      <c r="F1501" s="70">
        <v>2317.2800000000002</v>
      </c>
      <c r="G1501" s="65">
        <f t="shared" si="46"/>
        <v>3585.9908000000005</v>
      </c>
      <c r="H1501" s="65">
        <f t="shared" si="47"/>
        <v>14343.963200000002</v>
      </c>
      <c r="I1501" s="71">
        <v>6.19</v>
      </c>
      <c r="N1501" s="20"/>
      <c r="O1501" s="20"/>
      <c r="P1501" s="20"/>
      <c r="Q1501" s="20"/>
      <c r="R1501" s="20"/>
      <c r="S1501" s="20"/>
      <c r="T1501" s="20"/>
      <c r="U1501" s="20"/>
      <c r="V1501" s="20"/>
      <c r="W1501" s="20"/>
      <c r="X1501" s="20"/>
      <c r="Y1501" s="21"/>
      <c r="Z1501" s="22"/>
      <c r="AA1501" s="21"/>
    </row>
    <row r="1502" spans="1:27" customFormat="1" ht="36" hidden="1" x14ac:dyDescent="0.25">
      <c r="A1502" s="67" t="s">
        <v>1806</v>
      </c>
      <c r="B1502" s="68" t="s">
        <v>1808</v>
      </c>
      <c r="C1502" s="67" t="s">
        <v>12</v>
      </c>
      <c r="D1502" s="69">
        <v>3</v>
      </c>
      <c r="E1502" s="72">
        <v>579.32000000000005</v>
      </c>
      <c r="F1502" s="70">
        <v>1737.96</v>
      </c>
      <c r="G1502" s="65">
        <f t="shared" si="46"/>
        <v>3585.9908000000005</v>
      </c>
      <c r="H1502" s="65">
        <f t="shared" si="47"/>
        <v>10757.972400000001</v>
      </c>
      <c r="I1502" s="71">
        <v>6.19</v>
      </c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20"/>
      <c r="Y1502" s="21"/>
      <c r="Z1502" s="22"/>
      <c r="AA1502" s="21"/>
    </row>
    <row r="1503" spans="1:27" customFormat="1" ht="36" hidden="1" x14ac:dyDescent="0.25">
      <c r="A1503" s="67" t="s">
        <v>1806</v>
      </c>
      <c r="B1503" s="68" t="s">
        <v>1809</v>
      </c>
      <c r="C1503" s="67" t="s">
        <v>12</v>
      </c>
      <c r="D1503" s="69">
        <v>3</v>
      </c>
      <c r="E1503" s="72">
        <v>579.32000000000005</v>
      </c>
      <c r="F1503" s="70">
        <v>1737.96</v>
      </c>
      <c r="G1503" s="65">
        <f t="shared" si="46"/>
        <v>3585.9908000000005</v>
      </c>
      <c r="H1503" s="65">
        <f t="shared" si="47"/>
        <v>10757.972400000001</v>
      </c>
      <c r="I1503" s="71">
        <v>6.19</v>
      </c>
      <c r="N1503" s="20"/>
      <c r="O1503" s="20"/>
      <c r="P1503" s="20"/>
      <c r="Q1503" s="20"/>
      <c r="R1503" s="20"/>
      <c r="S1503" s="20"/>
      <c r="T1503" s="20"/>
      <c r="U1503" s="20"/>
      <c r="V1503" s="20"/>
      <c r="W1503" s="20"/>
      <c r="X1503" s="20"/>
      <c r="Y1503" s="21"/>
      <c r="Z1503" s="22"/>
      <c r="AA1503" s="21"/>
    </row>
    <row r="1504" spans="1:27" customFormat="1" ht="36" hidden="1" x14ac:dyDescent="0.25">
      <c r="A1504" s="67" t="s">
        <v>1806</v>
      </c>
      <c r="B1504" s="68" t="s">
        <v>1810</v>
      </c>
      <c r="C1504" s="67" t="s">
        <v>12</v>
      </c>
      <c r="D1504" s="69">
        <v>3</v>
      </c>
      <c r="E1504" s="72">
        <v>630.38</v>
      </c>
      <c r="F1504" s="70">
        <v>1891</v>
      </c>
      <c r="G1504" s="65">
        <f t="shared" si="46"/>
        <v>3902.0522000000001</v>
      </c>
      <c r="H1504" s="65">
        <f t="shared" si="47"/>
        <v>11705.29</v>
      </c>
      <c r="I1504" s="71">
        <v>6.19</v>
      </c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21"/>
      <c r="Z1504" s="22"/>
      <c r="AA1504" s="21"/>
    </row>
    <row r="1505" spans="1:27" customFormat="1" ht="36" hidden="1" x14ac:dyDescent="0.25">
      <c r="A1505" s="67" t="s">
        <v>1806</v>
      </c>
      <c r="B1505" s="68" t="s">
        <v>1811</v>
      </c>
      <c r="C1505" s="67" t="s">
        <v>12</v>
      </c>
      <c r="D1505" s="69">
        <v>2</v>
      </c>
      <c r="E1505" s="72">
        <v>630.38</v>
      </c>
      <c r="F1505" s="70">
        <v>1261</v>
      </c>
      <c r="G1505" s="65">
        <f t="shared" si="46"/>
        <v>3902.0522000000001</v>
      </c>
      <c r="H1505" s="65">
        <f t="shared" si="47"/>
        <v>7805.59</v>
      </c>
      <c r="I1505" s="71">
        <v>6.19</v>
      </c>
      <c r="N1505" s="20"/>
      <c r="O1505" s="20"/>
      <c r="P1505" s="20"/>
      <c r="Q1505" s="20"/>
      <c r="R1505" s="20"/>
      <c r="S1505" s="20"/>
      <c r="T1505" s="20"/>
      <c r="U1505" s="20"/>
      <c r="V1505" s="20"/>
      <c r="W1505" s="20"/>
      <c r="X1505" s="20"/>
      <c r="Y1505" s="21"/>
      <c r="Z1505" s="22"/>
      <c r="AA1505" s="21"/>
    </row>
    <row r="1506" spans="1:27" customFormat="1" ht="36" hidden="1" x14ac:dyDescent="0.25">
      <c r="A1506" s="60" t="s">
        <v>1812</v>
      </c>
      <c r="B1506" s="61" t="s">
        <v>1813</v>
      </c>
      <c r="C1506" s="60" t="s">
        <v>12</v>
      </c>
      <c r="D1506" s="62">
        <v>14</v>
      </c>
      <c r="E1506" s="63" t="s">
        <v>11</v>
      </c>
      <c r="F1506" s="64"/>
      <c r="G1506" s="65"/>
      <c r="H1506" s="65"/>
      <c r="I1506" s="66"/>
      <c r="N1506" s="20"/>
      <c r="O1506" s="20"/>
      <c r="P1506" s="20"/>
      <c r="Q1506" s="20"/>
      <c r="R1506" s="20"/>
      <c r="S1506" s="20"/>
      <c r="T1506" s="20"/>
      <c r="U1506" s="20"/>
      <c r="V1506" s="20"/>
      <c r="W1506" s="20"/>
      <c r="X1506" s="20"/>
      <c r="Y1506" s="21"/>
      <c r="Z1506" s="22"/>
      <c r="AA1506" s="21"/>
    </row>
    <row r="1507" spans="1:27" customFormat="1" ht="36" hidden="1" x14ac:dyDescent="0.25">
      <c r="A1507" s="67" t="s">
        <v>1812</v>
      </c>
      <c r="B1507" s="68" t="s">
        <v>1814</v>
      </c>
      <c r="C1507" s="67" t="s">
        <v>12</v>
      </c>
      <c r="D1507" s="69">
        <v>5</v>
      </c>
      <c r="E1507" s="72">
        <v>603.63</v>
      </c>
      <c r="F1507" s="70">
        <v>3018.15</v>
      </c>
      <c r="G1507" s="65">
        <f t="shared" si="46"/>
        <v>3736.4697000000001</v>
      </c>
      <c r="H1507" s="65">
        <f t="shared" si="47"/>
        <v>18682.3485</v>
      </c>
      <c r="I1507" s="71">
        <v>6.19</v>
      </c>
      <c r="N1507" s="20"/>
      <c r="O1507" s="20"/>
      <c r="P1507" s="20"/>
      <c r="Q1507" s="20"/>
      <c r="R1507" s="20"/>
      <c r="S1507" s="20"/>
      <c r="T1507" s="20"/>
      <c r="U1507" s="20"/>
      <c r="V1507" s="20"/>
      <c r="W1507" s="20"/>
      <c r="X1507" s="20"/>
      <c r="Y1507" s="21"/>
      <c r="Z1507" s="22"/>
      <c r="AA1507" s="21"/>
    </row>
    <row r="1508" spans="1:27" customFormat="1" ht="36" hidden="1" x14ac:dyDescent="0.25">
      <c r="A1508" s="67" t="s">
        <v>1812</v>
      </c>
      <c r="B1508" s="68" t="s">
        <v>1815</v>
      </c>
      <c r="C1508" s="67" t="s">
        <v>12</v>
      </c>
      <c r="D1508" s="69">
        <v>9</v>
      </c>
      <c r="E1508" s="72">
        <v>650.66999999999996</v>
      </c>
      <c r="F1508" s="70">
        <v>5856.03</v>
      </c>
      <c r="G1508" s="65">
        <f t="shared" si="46"/>
        <v>4027.6473000000001</v>
      </c>
      <c r="H1508" s="65">
        <f t="shared" si="47"/>
        <v>36248.825700000001</v>
      </c>
      <c r="I1508" s="71">
        <v>6.19</v>
      </c>
      <c r="N1508" s="20"/>
      <c r="O1508" s="20"/>
      <c r="P1508" s="20"/>
      <c r="Q1508" s="20"/>
      <c r="R1508" s="20"/>
      <c r="S1508" s="20"/>
      <c r="T1508" s="20"/>
      <c r="U1508" s="20"/>
      <c r="V1508" s="20"/>
      <c r="W1508" s="20"/>
      <c r="X1508" s="20"/>
      <c r="Y1508" s="21"/>
      <c r="Z1508" s="22"/>
      <c r="AA1508" s="21"/>
    </row>
    <row r="1509" spans="1:27" customFormat="1" ht="36" hidden="1" x14ac:dyDescent="0.25">
      <c r="A1509" s="67" t="s">
        <v>1816</v>
      </c>
      <c r="B1509" s="68" t="s">
        <v>1817</v>
      </c>
      <c r="C1509" s="67" t="s">
        <v>12</v>
      </c>
      <c r="D1509" s="69">
        <v>1</v>
      </c>
      <c r="E1509" s="72">
        <v>624.5</v>
      </c>
      <c r="F1509" s="72">
        <v>624.5</v>
      </c>
      <c r="G1509" s="65">
        <f t="shared" si="46"/>
        <v>3865.6550000000002</v>
      </c>
      <c r="H1509" s="65">
        <f t="shared" si="47"/>
        <v>3865.6550000000002</v>
      </c>
      <c r="I1509" s="71">
        <v>6.19</v>
      </c>
      <c r="N1509" s="20"/>
      <c r="O1509" s="20"/>
      <c r="P1509" s="20"/>
      <c r="Q1509" s="20"/>
      <c r="R1509" s="20"/>
      <c r="S1509" s="20"/>
      <c r="T1509" s="20"/>
      <c r="U1509" s="20"/>
      <c r="V1509" s="20"/>
      <c r="W1509" s="20"/>
      <c r="X1509" s="20"/>
      <c r="Y1509" s="21"/>
      <c r="Z1509" s="22"/>
      <c r="AA1509" s="21"/>
    </row>
    <row r="1510" spans="1:27" customFormat="1" ht="36" hidden="1" x14ac:dyDescent="0.25">
      <c r="A1510" s="67" t="s">
        <v>1818</v>
      </c>
      <c r="B1510" s="68" t="s">
        <v>1819</v>
      </c>
      <c r="C1510" s="67" t="s">
        <v>12</v>
      </c>
      <c r="D1510" s="69">
        <v>12</v>
      </c>
      <c r="E1510" s="72">
        <v>123.53</v>
      </c>
      <c r="F1510" s="70">
        <v>1482</v>
      </c>
      <c r="G1510" s="65">
        <f t="shared" si="46"/>
        <v>764.65070000000003</v>
      </c>
      <c r="H1510" s="65">
        <f t="shared" si="47"/>
        <v>9173.58</v>
      </c>
      <c r="I1510" s="71">
        <v>6.19</v>
      </c>
      <c r="N1510" s="20"/>
      <c r="O1510" s="20"/>
      <c r="P1510" s="20"/>
      <c r="Q1510" s="20"/>
      <c r="R1510" s="20"/>
      <c r="S1510" s="20"/>
      <c r="T1510" s="20"/>
      <c r="U1510" s="20"/>
      <c r="V1510" s="20"/>
      <c r="W1510" s="20"/>
      <c r="X1510" s="20"/>
      <c r="Y1510" s="21"/>
      <c r="Z1510" s="22"/>
      <c r="AA1510" s="21"/>
    </row>
    <row r="1511" spans="1:27" customFormat="1" ht="36" hidden="1" x14ac:dyDescent="0.25">
      <c r="A1511" s="67" t="s">
        <v>1818</v>
      </c>
      <c r="B1511" s="68" t="s">
        <v>1820</v>
      </c>
      <c r="C1511" s="67" t="s">
        <v>12</v>
      </c>
      <c r="D1511" s="69">
        <v>8</v>
      </c>
      <c r="E1511" s="72">
        <v>123.53</v>
      </c>
      <c r="F1511" s="72">
        <v>988</v>
      </c>
      <c r="G1511" s="65">
        <f t="shared" si="46"/>
        <v>764.65070000000003</v>
      </c>
      <c r="H1511" s="65">
        <f t="shared" si="47"/>
        <v>6115.72</v>
      </c>
      <c r="I1511" s="71">
        <v>6.19</v>
      </c>
      <c r="N1511" s="20"/>
      <c r="O1511" s="20"/>
      <c r="P1511" s="20"/>
      <c r="Q1511" s="20"/>
      <c r="R1511" s="20"/>
      <c r="S1511" s="20"/>
      <c r="T1511" s="20"/>
      <c r="U1511" s="20"/>
      <c r="V1511" s="20"/>
      <c r="W1511" s="20"/>
      <c r="X1511" s="20"/>
      <c r="Y1511" s="21"/>
      <c r="Z1511" s="22"/>
      <c r="AA1511" s="21"/>
    </row>
    <row r="1512" spans="1:27" customFormat="1" ht="36" hidden="1" x14ac:dyDescent="0.25">
      <c r="A1512" s="67" t="s">
        <v>1818</v>
      </c>
      <c r="B1512" s="68" t="s">
        <v>1821</v>
      </c>
      <c r="C1512" s="67" t="s">
        <v>12</v>
      </c>
      <c r="D1512" s="69">
        <v>4</v>
      </c>
      <c r="E1512" s="72">
        <v>123.53</v>
      </c>
      <c r="F1512" s="72">
        <v>494</v>
      </c>
      <c r="G1512" s="65">
        <f t="shared" si="46"/>
        <v>764.65070000000003</v>
      </c>
      <c r="H1512" s="65">
        <f t="shared" si="47"/>
        <v>3057.86</v>
      </c>
      <c r="I1512" s="71">
        <v>6.19</v>
      </c>
      <c r="N1512" s="20"/>
      <c r="O1512" s="20"/>
      <c r="P1512" s="20"/>
      <c r="Q1512" s="20"/>
      <c r="R1512" s="20"/>
      <c r="S1512" s="20"/>
      <c r="T1512" s="20"/>
      <c r="U1512" s="20"/>
      <c r="V1512" s="20"/>
      <c r="W1512" s="20"/>
      <c r="X1512" s="20"/>
      <c r="Y1512" s="21"/>
      <c r="Z1512" s="22"/>
      <c r="AA1512" s="21"/>
    </row>
    <row r="1513" spans="1:27" customFormat="1" ht="36" hidden="1" x14ac:dyDescent="0.25">
      <c r="A1513" s="60" t="s">
        <v>1822</v>
      </c>
      <c r="B1513" s="61" t="s">
        <v>11</v>
      </c>
      <c r="C1513" s="60" t="s">
        <v>226</v>
      </c>
      <c r="D1513" s="62">
        <v>3</v>
      </c>
      <c r="E1513" s="63" t="s">
        <v>11</v>
      </c>
      <c r="F1513" s="64"/>
      <c r="G1513" s="65"/>
      <c r="H1513" s="65"/>
      <c r="I1513" s="71"/>
      <c r="N1513" s="20"/>
      <c r="O1513" s="20"/>
      <c r="P1513" s="20"/>
      <c r="Q1513" s="20"/>
      <c r="R1513" s="20"/>
      <c r="S1513" s="20"/>
      <c r="T1513" s="20"/>
      <c r="U1513" s="20"/>
      <c r="V1513" s="20"/>
      <c r="W1513" s="20"/>
      <c r="X1513" s="20"/>
      <c r="Y1513" s="21"/>
      <c r="Z1513" s="22"/>
      <c r="AA1513" s="21"/>
    </row>
    <row r="1514" spans="1:27" customFormat="1" ht="36" hidden="1" x14ac:dyDescent="0.25">
      <c r="A1514" s="67" t="s">
        <v>1822</v>
      </c>
      <c r="B1514" s="68" t="s">
        <v>1823</v>
      </c>
      <c r="C1514" s="67" t="s">
        <v>226</v>
      </c>
      <c r="D1514" s="69">
        <v>2</v>
      </c>
      <c r="E1514" s="70">
        <v>156412.04999999999</v>
      </c>
      <c r="F1514" s="70">
        <v>312824.09999999998</v>
      </c>
      <c r="G1514" s="65">
        <f t="shared" si="46"/>
        <v>968190.5895</v>
      </c>
      <c r="H1514" s="65">
        <f t="shared" si="47"/>
        <v>1936381.179</v>
      </c>
      <c r="I1514" s="71">
        <v>6.19</v>
      </c>
      <c r="N1514" s="20"/>
      <c r="O1514" s="20"/>
      <c r="P1514" s="20"/>
      <c r="Q1514" s="20"/>
      <c r="R1514" s="20"/>
      <c r="S1514" s="20"/>
      <c r="T1514" s="20"/>
      <c r="U1514" s="20"/>
      <c r="V1514" s="20"/>
      <c r="W1514" s="20"/>
      <c r="X1514" s="20"/>
      <c r="Y1514" s="21"/>
      <c r="Z1514" s="22"/>
      <c r="AA1514" s="21"/>
    </row>
    <row r="1515" spans="1:27" customFormat="1" ht="36" hidden="1" x14ac:dyDescent="0.25">
      <c r="A1515" s="67" t="s">
        <v>1822</v>
      </c>
      <c r="B1515" s="68" t="s">
        <v>1824</v>
      </c>
      <c r="C1515" s="67" t="s">
        <v>226</v>
      </c>
      <c r="D1515" s="69">
        <v>1</v>
      </c>
      <c r="E1515" s="70">
        <v>10408.370000000001</v>
      </c>
      <c r="F1515" s="70">
        <v>10408.370000000001</v>
      </c>
      <c r="G1515" s="65">
        <f t="shared" si="46"/>
        <v>64427.810300000012</v>
      </c>
      <c r="H1515" s="65">
        <f t="shared" si="47"/>
        <v>64427.810300000012</v>
      </c>
      <c r="I1515" s="71">
        <v>6.19</v>
      </c>
      <c r="N1515" s="20"/>
      <c r="O1515" s="20"/>
      <c r="P1515" s="20"/>
      <c r="Q1515" s="20"/>
      <c r="R1515" s="20"/>
      <c r="S1515" s="20"/>
      <c r="T1515" s="20"/>
      <c r="U1515" s="20"/>
      <c r="V1515" s="20"/>
      <c r="W1515" s="20"/>
      <c r="X1515" s="20"/>
      <c r="Y1515" s="21"/>
      <c r="Z1515" s="22"/>
      <c r="AA1515" s="21"/>
    </row>
    <row r="1516" spans="1:27" customFormat="1" ht="36" hidden="1" x14ac:dyDescent="0.25">
      <c r="A1516" s="60" t="s">
        <v>1825</v>
      </c>
      <c r="B1516" s="61" t="s">
        <v>11</v>
      </c>
      <c r="C1516" s="60" t="s">
        <v>226</v>
      </c>
      <c r="D1516" s="62">
        <v>4</v>
      </c>
      <c r="E1516" s="63" t="s">
        <v>11</v>
      </c>
      <c r="F1516" s="64"/>
      <c r="G1516" s="65"/>
      <c r="H1516" s="65"/>
      <c r="I1516" s="71"/>
      <c r="N1516" s="20"/>
      <c r="O1516" s="20"/>
      <c r="P1516" s="20"/>
      <c r="Q1516" s="20"/>
      <c r="R1516" s="20"/>
      <c r="S1516" s="20"/>
      <c r="T1516" s="20"/>
      <c r="U1516" s="20"/>
      <c r="V1516" s="20"/>
      <c r="W1516" s="20"/>
      <c r="X1516" s="20"/>
      <c r="Y1516" s="21"/>
      <c r="Z1516" s="22"/>
      <c r="AA1516" s="21"/>
    </row>
    <row r="1517" spans="1:27" customFormat="1" ht="36" hidden="1" x14ac:dyDescent="0.25">
      <c r="A1517" s="67" t="s">
        <v>1825</v>
      </c>
      <c r="B1517" s="68" t="s">
        <v>1826</v>
      </c>
      <c r="C1517" s="67" t="s">
        <v>226</v>
      </c>
      <c r="D1517" s="69">
        <v>1</v>
      </c>
      <c r="E1517" s="70">
        <v>1930.13</v>
      </c>
      <c r="F1517" s="70">
        <v>1930</v>
      </c>
      <c r="G1517" s="65">
        <f t="shared" si="46"/>
        <v>11947.504700000001</v>
      </c>
      <c r="H1517" s="65">
        <f t="shared" si="47"/>
        <v>11946.7</v>
      </c>
      <c r="I1517" s="71">
        <v>6.19</v>
      </c>
      <c r="N1517" s="20"/>
      <c r="O1517" s="20"/>
      <c r="P1517" s="20"/>
      <c r="Q1517" s="20"/>
      <c r="R1517" s="20"/>
      <c r="S1517" s="20"/>
      <c r="T1517" s="20"/>
      <c r="U1517" s="20"/>
      <c r="V1517" s="20"/>
      <c r="W1517" s="20"/>
      <c r="X1517" s="20"/>
      <c r="Y1517" s="21"/>
      <c r="Z1517" s="22"/>
      <c r="AA1517" s="21"/>
    </row>
    <row r="1518" spans="1:27" customFormat="1" ht="36" hidden="1" x14ac:dyDescent="0.25">
      <c r="A1518" s="67" t="s">
        <v>1825</v>
      </c>
      <c r="B1518" s="68" t="s">
        <v>1827</v>
      </c>
      <c r="C1518" s="67" t="s">
        <v>226</v>
      </c>
      <c r="D1518" s="69">
        <v>1</v>
      </c>
      <c r="E1518" s="70">
        <v>299386.51</v>
      </c>
      <c r="F1518" s="70">
        <v>299387</v>
      </c>
      <c r="G1518" s="65">
        <f t="shared" si="46"/>
        <v>1853202.4969000001</v>
      </c>
      <c r="H1518" s="65">
        <f t="shared" si="47"/>
        <v>1853205.53</v>
      </c>
      <c r="I1518" s="71">
        <v>6.19</v>
      </c>
      <c r="N1518" s="20"/>
      <c r="O1518" s="20"/>
      <c r="P1518" s="20"/>
      <c r="Q1518" s="20"/>
      <c r="R1518" s="20"/>
      <c r="S1518" s="20"/>
      <c r="T1518" s="20"/>
      <c r="U1518" s="20"/>
      <c r="V1518" s="20"/>
      <c r="W1518" s="20"/>
      <c r="X1518" s="20"/>
      <c r="Y1518" s="21"/>
      <c r="Z1518" s="22"/>
      <c r="AA1518" s="21"/>
    </row>
    <row r="1519" spans="1:27" customFormat="1" ht="36" hidden="1" x14ac:dyDescent="0.25">
      <c r="A1519" s="67" t="s">
        <v>1825</v>
      </c>
      <c r="B1519" s="68" t="s">
        <v>1828</v>
      </c>
      <c r="C1519" s="67" t="s">
        <v>226</v>
      </c>
      <c r="D1519" s="69">
        <v>1</v>
      </c>
      <c r="E1519" s="70">
        <v>48110.27</v>
      </c>
      <c r="F1519" s="70">
        <v>48110</v>
      </c>
      <c r="G1519" s="65">
        <f t="shared" si="46"/>
        <v>297802.57130000001</v>
      </c>
      <c r="H1519" s="65">
        <f t="shared" si="47"/>
        <v>297800.90000000002</v>
      </c>
      <c r="I1519" s="71">
        <v>6.19</v>
      </c>
      <c r="N1519" s="20"/>
      <c r="O1519" s="20"/>
      <c r="P1519" s="20"/>
      <c r="Q1519" s="20"/>
      <c r="R1519" s="20"/>
      <c r="S1519" s="20"/>
      <c r="T1519" s="20"/>
      <c r="U1519" s="20"/>
      <c r="V1519" s="20"/>
      <c r="W1519" s="20"/>
      <c r="X1519" s="20"/>
      <c r="Y1519" s="21"/>
      <c r="Z1519" s="22"/>
      <c r="AA1519" s="21"/>
    </row>
    <row r="1520" spans="1:27" customFormat="1" ht="36" hidden="1" x14ac:dyDescent="0.25">
      <c r="A1520" s="67" t="s">
        <v>1825</v>
      </c>
      <c r="B1520" s="68" t="s">
        <v>1829</v>
      </c>
      <c r="C1520" s="67" t="s">
        <v>226</v>
      </c>
      <c r="D1520" s="69">
        <v>1</v>
      </c>
      <c r="E1520" s="70">
        <v>107243.73</v>
      </c>
      <c r="F1520" s="70">
        <v>107244</v>
      </c>
      <c r="G1520" s="65">
        <f t="shared" si="46"/>
        <v>663838.68870000006</v>
      </c>
      <c r="H1520" s="65">
        <f t="shared" si="47"/>
        <v>663840.36</v>
      </c>
      <c r="I1520" s="71">
        <v>6.19</v>
      </c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20"/>
      <c r="Y1520" s="21"/>
      <c r="Z1520" s="22"/>
      <c r="AA1520" s="21"/>
    </row>
    <row r="1521" spans="1:27" customFormat="1" ht="36" hidden="1" x14ac:dyDescent="0.25">
      <c r="A1521" s="60" t="s">
        <v>1830</v>
      </c>
      <c r="B1521" s="61" t="s">
        <v>11</v>
      </c>
      <c r="C1521" s="60" t="s">
        <v>226</v>
      </c>
      <c r="D1521" s="62">
        <v>2</v>
      </c>
      <c r="E1521" s="63" t="s">
        <v>11</v>
      </c>
      <c r="F1521" s="64"/>
      <c r="G1521" s="65"/>
      <c r="H1521" s="65"/>
      <c r="I1521" s="71"/>
      <c r="N1521" s="20"/>
      <c r="O1521" s="20"/>
      <c r="P1521" s="20"/>
      <c r="Q1521" s="20"/>
      <c r="R1521" s="20"/>
      <c r="S1521" s="20"/>
      <c r="T1521" s="20"/>
      <c r="U1521" s="20"/>
      <c r="V1521" s="20"/>
      <c r="W1521" s="20"/>
      <c r="X1521" s="20"/>
      <c r="Y1521" s="21"/>
      <c r="Z1521" s="22"/>
      <c r="AA1521" s="21"/>
    </row>
    <row r="1522" spans="1:27" customFormat="1" ht="36" hidden="1" x14ac:dyDescent="0.25">
      <c r="A1522" s="67" t="s">
        <v>1830</v>
      </c>
      <c r="B1522" s="68" t="s">
        <v>1823</v>
      </c>
      <c r="C1522" s="67" t="s">
        <v>226</v>
      </c>
      <c r="D1522" s="69">
        <v>1</v>
      </c>
      <c r="E1522" s="70">
        <v>190239.37</v>
      </c>
      <c r="F1522" s="70">
        <v>190239.37</v>
      </c>
      <c r="G1522" s="65">
        <f t="shared" si="46"/>
        <v>1177581.7003000001</v>
      </c>
      <c r="H1522" s="65">
        <f t="shared" si="47"/>
        <v>1177581.7003000001</v>
      </c>
      <c r="I1522" s="71">
        <v>6.19</v>
      </c>
      <c r="N1522" s="20"/>
      <c r="O1522" s="20"/>
      <c r="P1522" s="20"/>
      <c r="Q1522" s="20"/>
      <c r="R1522" s="20"/>
      <c r="S1522" s="20"/>
      <c r="T1522" s="20"/>
      <c r="U1522" s="20"/>
      <c r="V1522" s="20"/>
      <c r="W1522" s="20"/>
      <c r="X1522" s="20"/>
      <c r="Y1522" s="21"/>
      <c r="Z1522" s="22"/>
      <c r="AA1522" s="21"/>
    </row>
    <row r="1523" spans="1:27" customFormat="1" ht="36" hidden="1" x14ac:dyDescent="0.25">
      <c r="A1523" s="67" t="s">
        <v>1830</v>
      </c>
      <c r="B1523" s="68" t="s">
        <v>1824</v>
      </c>
      <c r="C1523" s="67" t="s">
        <v>226</v>
      </c>
      <c r="D1523" s="69">
        <v>1</v>
      </c>
      <c r="E1523" s="70">
        <v>95648.67</v>
      </c>
      <c r="F1523" s="70">
        <v>95648.67</v>
      </c>
      <c r="G1523" s="65">
        <f t="shared" si="46"/>
        <v>592065.26730000007</v>
      </c>
      <c r="H1523" s="65">
        <f t="shared" si="47"/>
        <v>592065.26730000007</v>
      </c>
      <c r="I1523" s="71">
        <v>6.19</v>
      </c>
      <c r="N1523" s="20"/>
      <c r="O1523" s="20"/>
      <c r="P1523" s="20"/>
      <c r="Q1523" s="20"/>
      <c r="R1523" s="20"/>
      <c r="S1523" s="20"/>
      <c r="T1523" s="20"/>
      <c r="U1523" s="20"/>
      <c r="V1523" s="20"/>
      <c r="W1523" s="20"/>
      <c r="X1523" s="20"/>
      <c r="Y1523" s="21"/>
      <c r="Z1523" s="22"/>
      <c r="AA1523" s="21"/>
    </row>
    <row r="1524" spans="1:27" customFormat="1" ht="36" hidden="1" x14ac:dyDescent="0.25">
      <c r="A1524" s="60" t="s">
        <v>1831</v>
      </c>
      <c r="B1524" s="61" t="s">
        <v>11</v>
      </c>
      <c r="C1524" s="60" t="s">
        <v>226</v>
      </c>
      <c r="D1524" s="62">
        <v>4</v>
      </c>
      <c r="E1524" s="63" t="s">
        <v>11</v>
      </c>
      <c r="F1524" s="64"/>
      <c r="G1524" s="65"/>
      <c r="H1524" s="65"/>
      <c r="I1524" s="71"/>
      <c r="N1524" s="20"/>
      <c r="O1524" s="20"/>
      <c r="P1524" s="20"/>
      <c r="Q1524" s="20"/>
      <c r="R1524" s="20"/>
      <c r="S1524" s="20"/>
      <c r="T1524" s="20"/>
      <c r="U1524" s="20"/>
      <c r="V1524" s="20"/>
      <c r="W1524" s="20"/>
      <c r="X1524" s="20"/>
      <c r="Y1524" s="21"/>
      <c r="Z1524" s="22"/>
      <c r="AA1524" s="21"/>
    </row>
    <row r="1525" spans="1:27" customFormat="1" ht="36" hidden="1" x14ac:dyDescent="0.25">
      <c r="A1525" s="67" t="s">
        <v>1831</v>
      </c>
      <c r="B1525" s="68" t="s">
        <v>1832</v>
      </c>
      <c r="C1525" s="67" t="s">
        <v>226</v>
      </c>
      <c r="D1525" s="69">
        <v>1</v>
      </c>
      <c r="E1525" s="70">
        <v>16041.48</v>
      </c>
      <c r="F1525" s="70">
        <v>16041.48</v>
      </c>
      <c r="G1525" s="65">
        <f t="shared" si="46"/>
        <v>99296.761200000008</v>
      </c>
      <c r="H1525" s="65">
        <f t="shared" si="47"/>
        <v>99296.761200000008</v>
      </c>
      <c r="I1525" s="71">
        <v>6.19</v>
      </c>
      <c r="N1525" s="20"/>
      <c r="O1525" s="20"/>
      <c r="P1525" s="20"/>
      <c r="Q1525" s="20"/>
      <c r="R1525" s="20"/>
      <c r="S1525" s="20"/>
      <c r="T1525" s="20"/>
      <c r="U1525" s="20"/>
      <c r="V1525" s="20"/>
      <c r="W1525" s="20"/>
      <c r="X1525" s="20"/>
      <c r="Y1525" s="21"/>
      <c r="Z1525" s="22"/>
      <c r="AA1525" s="21"/>
    </row>
    <row r="1526" spans="1:27" customFormat="1" ht="36" hidden="1" x14ac:dyDescent="0.25">
      <c r="A1526" s="67" t="s">
        <v>1831</v>
      </c>
      <c r="B1526" s="68" t="s">
        <v>1833</v>
      </c>
      <c r="C1526" s="67" t="s">
        <v>226</v>
      </c>
      <c r="D1526" s="69">
        <v>1</v>
      </c>
      <c r="E1526" s="70">
        <v>22332.32</v>
      </c>
      <c r="F1526" s="70">
        <v>22332.32</v>
      </c>
      <c r="G1526" s="65">
        <f t="shared" si="46"/>
        <v>138237.06080000001</v>
      </c>
      <c r="H1526" s="65">
        <f t="shared" si="47"/>
        <v>138237.06080000001</v>
      </c>
      <c r="I1526" s="71">
        <v>6.19</v>
      </c>
      <c r="N1526" s="20"/>
      <c r="O1526" s="20"/>
      <c r="P1526" s="20"/>
      <c r="Q1526" s="20"/>
      <c r="R1526" s="20"/>
      <c r="S1526" s="20"/>
      <c r="T1526" s="20"/>
      <c r="U1526" s="20"/>
      <c r="V1526" s="20"/>
      <c r="W1526" s="20"/>
      <c r="X1526" s="20"/>
      <c r="Y1526" s="21"/>
      <c r="Z1526" s="22"/>
      <c r="AA1526" s="21"/>
    </row>
    <row r="1527" spans="1:27" customFormat="1" ht="36" hidden="1" x14ac:dyDescent="0.25">
      <c r="A1527" s="67" t="s">
        <v>1831</v>
      </c>
      <c r="B1527" s="68" t="s">
        <v>1834</v>
      </c>
      <c r="C1527" s="67" t="s">
        <v>226</v>
      </c>
      <c r="D1527" s="69">
        <v>1</v>
      </c>
      <c r="E1527" s="70">
        <v>189124.23</v>
      </c>
      <c r="F1527" s="70">
        <v>189124.23</v>
      </c>
      <c r="G1527" s="65">
        <f t="shared" ref="G1527:G1590" si="48">E1527*I1527</f>
        <v>1170678.9837000002</v>
      </c>
      <c r="H1527" s="65">
        <f t="shared" ref="H1527:H1590" si="49">F1527*I1527</f>
        <v>1170678.9837000002</v>
      </c>
      <c r="I1527" s="71">
        <v>6.19</v>
      </c>
      <c r="N1527" s="20"/>
      <c r="O1527" s="20"/>
      <c r="P1527" s="20"/>
      <c r="Q1527" s="20"/>
      <c r="R1527" s="20"/>
      <c r="S1527" s="20"/>
      <c r="T1527" s="20"/>
      <c r="U1527" s="20"/>
      <c r="V1527" s="20"/>
      <c r="W1527" s="20"/>
      <c r="X1527" s="20"/>
      <c r="Y1527" s="21"/>
      <c r="Z1527" s="22"/>
      <c r="AA1527" s="21"/>
    </row>
    <row r="1528" spans="1:27" customFormat="1" ht="36" hidden="1" x14ac:dyDescent="0.25">
      <c r="A1528" s="67" t="s">
        <v>1831</v>
      </c>
      <c r="B1528" s="68" t="s">
        <v>1835</v>
      </c>
      <c r="C1528" s="67" t="s">
        <v>226</v>
      </c>
      <c r="D1528" s="69">
        <v>1</v>
      </c>
      <c r="E1528" s="70">
        <v>324004.45</v>
      </c>
      <c r="F1528" s="70">
        <v>324004.45</v>
      </c>
      <c r="G1528" s="65">
        <f t="shared" si="48"/>
        <v>2005587.5455000002</v>
      </c>
      <c r="H1528" s="65">
        <f t="shared" si="49"/>
        <v>2005587.5455000002</v>
      </c>
      <c r="I1528" s="71">
        <v>6.19</v>
      </c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20"/>
      <c r="Y1528" s="21"/>
      <c r="Z1528" s="22"/>
      <c r="AA1528" s="21"/>
    </row>
    <row r="1529" spans="1:27" customFormat="1" ht="36" hidden="1" x14ac:dyDescent="0.25">
      <c r="A1529" s="60" t="s">
        <v>1682</v>
      </c>
      <c r="B1529" s="61" t="s">
        <v>11</v>
      </c>
      <c r="C1529" s="60" t="s">
        <v>12</v>
      </c>
      <c r="D1529" s="62">
        <v>3</v>
      </c>
      <c r="E1529" s="63" t="s">
        <v>11</v>
      </c>
      <c r="F1529" s="64"/>
      <c r="G1529" s="65"/>
      <c r="H1529" s="65"/>
      <c r="I1529" s="71"/>
      <c r="N1529" s="20"/>
      <c r="O1529" s="20"/>
      <c r="P1529" s="20"/>
      <c r="Q1529" s="20"/>
      <c r="R1529" s="20"/>
      <c r="S1529" s="20"/>
      <c r="T1529" s="20"/>
      <c r="U1529" s="20"/>
      <c r="V1529" s="20"/>
      <c r="W1529" s="20"/>
      <c r="X1529" s="20"/>
      <c r="Y1529" s="21"/>
      <c r="Z1529" s="22"/>
      <c r="AA1529" s="21"/>
    </row>
    <row r="1530" spans="1:27" customFormat="1" ht="36" hidden="1" x14ac:dyDescent="0.25">
      <c r="A1530" s="67" t="s">
        <v>1682</v>
      </c>
      <c r="B1530" s="68" t="s">
        <v>1756</v>
      </c>
      <c r="C1530" s="67" t="s">
        <v>12</v>
      </c>
      <c r="D1530" s="69">
        <v>1</v>
      </c>
      <c r="E1530" s="70">
        <v>8289.26</v>
      </c>
      <c r="F1530" s="70">
        <v>8289</v>
      </c>
      <c r="G1530" s="65">
        <f t="shared" si="48"/>
        <v>51310.519400000005</v>
      </c>
      <c r="H1530" s="65">
        <f t="shared" si="49"/>
        <v>51308.91</v>
      </c>
      <c r="I1530" s="71">
        <v>6.19</v>
      </c>
      <c r="N1530" s="20"/>
      <c r="O1530" s="20"/>
      <c r="P1530" s="20"/>
      <c r="Q1530" s="20"/>
      <c r="R1530" s="20"/>
      <c r="S1530" s="20"/>
      <c r="T1530" s="20"/>
      <c r="U1530" s="20"/>
      <c r="V1530" s="20"/>
      <c r="W1530" s="20"/>
      <c r="X1530" s="20"/>
      <c r="Y1530" s="21"/>
      <c r="Z1530" s="22"/>
      <c r="AA1530" s="21"/>
    </row>
    <row r="1531" spans="1:27" customFormat="1" ht="36" hidden="1" x14ac:dyDescent="0.25">
      <c r="A1531" s="67" t="s">
        <v>1682</v>
      </c>
      <c r="B1531" s="68" t="s">
        <v>1836</v>
      </c>
      <c r="C1531" s="67" t="s">
        <v>12</v>
      </c>
      <c r="D1531" s="69">
        <v>1</v>
      </c>
      <c r="E1531" s="70">
        <v>66194.28</v>
      </c>
      <c r="F1531" s="70">
        <v>66194</v>
      </c>
      <c r="G1531" s="65">
        <f t="shared" si="48"/>
        <v>409742.5932</v>
      </c>
      <c r="H1531" s="65">
        <f t="shared" si="49"/>
        <v>409740.86000000004</v>
      </c>
      <c r="I1531" s="71">
        <v>6.19</v>
      </c>
      <c r="N1531" s="20"/>
      <c r="O1531" s="20"/>
      <c r="P1531" s="20"/>
      <c r="Q1531" s="20"/>
      <c r="R1531" s="20"/>
      <c r="S1531" s="20"/>
      <c r="T1531" s="20"/>
      <c r="U1531" s="20"/>
      <c r="V1531" s="20"/>
      <c r="W1531" s="20"/>
      <c r="X1531" s="20"/>
      <c r="Y1531" s="21"/>
      <c r="Z1531" s="22"/>
      <c r="AA1531" s="21"/>
    </row>
    <row r="1532" spans="1:27" customFormat="1" ht="36" hidden="1" x14ac:dyDescent="0.25">
      <c r="A1532" s="67" t="s">
        <v>1682</v>
      </c>
      <c r="B1532" s="68" t="s">
        <v>1759</v>
      </c>
      <c r="C1532" s="67" t="s">
        <v>12</v>
      </c>
      <c r="D1532" s="69">
        <v>1</v>
      </c>
      <c r="E1532" s="70">
        <v>20576.75</v>
      </c>
      <c r="F1532" s="70">
        <v>20577</v>
      </c>
      <c r="G1532" s="65">
        <f t="shared" si="48"/>
        <v>127370.0825</v>
      </c>
      <c r="H1532" s="65">
        <f t="shared" si="49"/>
        <v>127371.63</v>
      </c>
      <c r="I1532" s="71">
        <v>6.19</v>
      </c>
      <c r="N1532" s="20"/>
      <c r="O1532" s="20"/>
      <c r="P1532" s="20"/>
      <c r="Q1532" s="20"/>
      <c r="R1532" s="20"/>
      <c r="S1532" s="20"/>
      <c r="T1532" s="20"/>
      <c r="U1532" s="20"/>
      <c r="V1532" s="20"/>
      <c r="W1532" s="20"/>
      <c r="X1532" s="20"/>
      <c r="Y1532" s="21"/>
      <c r="Z1532" s="22"/>
      <c r="AA1532" s="21"/>
    </row>
    <row r="1533" spans="1:27" customFormat="1" ht="36" hidden="1" x14ac:dyDescent="0.25">
      <c r="A1533" s="67" t="s">
        <v>1837</v>
      </c>
      <c r="B1533" s="68" t="s">
        <v>1838</v>
      </c>
      <c r="C1533" s="67" t="s">
        <v>12</v>
      </c>
      <c r="D1533" s="69">
        <v>1</v>
      </c>
      <c r="E1533" s="70">
        <v>1930.13</v>
      </c>
      <c r="F1533" s="70">
        <v>1930.13</v>
      </c>
      <c r="G1533" s="65">
        <f t="shared" si="48"/>
        <v>11947.504700000001</v>
      </c>
      <c r="H1533" s="65">
        <f t="shared" si="49"/>
        <v>11947.504700000001</v>
      </c>
      <c r="I1533" s="71">
        <v>6.19</v>
      </c>
      <c r="N1533" s="20"/>
      <c r="O1533" s="20"/>
      <c r="P1533" s="20"/>
      <c r="Q1533" s="20"/>
      <c r="R1533" s="20"/>
      <c r="S1533" s="20"/>
      <c r="T1533" s="20"/>
      <c r="U1533" s="20"/>
      <c r="V1533" s="20"/>
      <c r="W1533" s="20"/>
      <c r="X1533" s="20"/>
      <c r="Y1533" s="21"/>
      <c r="Z1533" s="22"/>
      <c r="AA1533" s="21"/>
    </row>
    <row r="1534" spans="1:27" customFormat="1" ht="36" hidden="1" x14ac:dyDescent="0.25">
      <c r="A1534" s="67" t="s">
        <v>1839</v>
      </c>
      <c r="B1534" s="68" t="s">
        <v>1840</v>
      </c>
      <c r="C1534" s="67" t="s">
        <v>12</v>
      </c>
      <c r="D1534" s="69">
        <v>1</v>
      </c>
      <c r="E1534" s="70">
        <v>89071.9</v>
      </c>
      <c r="F1534" s="70">
        <v>89071.9</v>
      </c>
      <c r="G1534" s="65">
        <f t="shared" si="48"/>
        <v>551355.06099999999</v>
      </c>
      <c r="H1534" s="65">
        <f t="shared" si="49"/>
        <v>551355.06099999999</v>
      </c>
      <c r="I1534" s="71">
        <v>6.19</v>
      </c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Y1534" s="21"/>
      <c r="Z1534" s="22"/>
      <c r="AA1534" s="21"/>
    </row>
    <row r="1535" spans="1:27" customFormat="1" ht="36" hidden="1" x14ac:dyDescent="0.25">
      <c r="A1535" s="67" t="s">
        <v>1841</v>
      </c>
      <c r="B1535" s="68" t="s">
        <v>1842</v>
      </c>
      <c r="C1535" s="67" t="s">
        <v>174</v>
      </c>
      <c r="D1535" s="69">
        <v>4</v>
      </c>
      <c r="E1535" s="70">
        <v>2064.2399999999998</v>
      </c>
      <c r="F1535" s="70">
        <v>8256.9599999999991</v>
      </c>
      <c r="G1535" s="65">
        <f t="shared" si="48"/>
        <v>12777.6456</v>
      </c>
      <c r="H1535" s="65">
        <f t="shared" si="49"/>
        <v>51110.582399999999</v>
      </c>
      <c r="I1535" s="71">
        <v>6.19</v>
      </c>
      <c r="N1535" s="20"/>
      <c r="O1535" s="20"/>
      <c r="P1535" s="20"/>
      <c r="Q1535" s="20"/>
      <c r="R1535" s="20"/>
      <c r="S1535" s="20"/>
      <c r="T1535" s="20"/>
      <c r="U1535" s="20"/>
      <c r="V1535" s="20"/>
      <c r="W1535" s="20"/>
      <c r="X1535" s="20"/>
      <c r="Y1535" s="21"/>
      <c r="Z1535" s="22"/>
      <c r="AA1535" s="21"/>
    </row>
    <row r="1536" spans="1:27" customFormat="1" ht="36" hidden="1" x14ac:dyDescent="0.25">
      <c r="A1536" s="67" t="s">
        <v>1843</v>
      </c>
      <c r="B1536" s="68" t="s">
        <v>1842</v>
      </c>
      <c r="C1536" s="67" t="s">
        <v>12</v>
      </c>
      <c r="D1536" s="69">
        <v>3</v>
      </c>
      <c r="E1536" s="70">
        <v>2752.45</v>
      </c>
      <c r="F1536" s="70">
        <v>8257.35</v>
      </c>
      <c r="G1536" s="65">
        <f t="shared" si="48"/>
        <v>17037.665499999999</v>
      </c>
      <c r="H1536" s="65">
        <f t="shared" si="49"/>
        <v>51112.996500000008</v>
      </c>
      <c r="I1536" s="71">
        <v>6.19</v>
      </c>
      <c r="N1536" s="20"/>
      <c r="O1536" s="20"/>
      <c r="P1536" s="20"/>
      <c r="Q1536" s="20"/>
      <c r="R1536" s="20"/>
      <c r="S1536" s="20"/>
      <c r="T1536" s="20"/>
      <c r="U1536" s="20"/>
      <c r="V1536" s="20"/>
      <c r="W1536" s="20"/>
      <c r="X1536" s="20"/>
      <c r="Y1536" s="21"/>
      <c r="Z1536" s="22"/>
      <c r="AA1536" s="21"/>
    </row>
    <row r="1537" spans="1:27" customFormat="1" ht="36" hidden="1" x14ac:dyDescent="0.25">
      <c r="A1537" s="67" t="s">
        <v>1844</v>
      </c>
      <c r="B1537" s="68" t="s">
        <v>1845</v>
      </c>
      <c r="C1537" s="67" t="s">
        <v>174</v>
      </c>
      <c r="D1537" s="69">
        <v>2</v>
      </c>
      <c r="E1537" s="70">
        <v>1048.42</v>
      </c>
      <c r="F1537" s="70">
        <v>2096.84</v>
      </c>
      <c r="G1537" s="65">
        <f t="shared" si="48"/>
        <v>6489.7198000000008</v>
      </c>
      <c r="H1537" s="65">
        <f t="shared" si="49"/>
        <v>12979.439600000002</v>
      </c>
      <c r="I1537" s="71">
        <v>6.19</v>
      </c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  <c r="X1537" s="20"/>
      <c r="Y1537" s="21"/>
      <c r="Z1537" s="22"/>
      <c r="AA1537" s="21"/>
    </row>
    <row r="1538" spans="1:27" customFormat="1" ht="36" hidden="1" x14ac:dyDescent="0.25">
      <c r="A1538" s="67" t="s">
        <v>1846</v>
      </c>
      <c r="B1538" s="68" t="s">
        <v>11</v>
      </c>
      <c r="C1538" s="67" t="s">
        <v>226</v>
      </c>
      <c r="D1538" s="69">
        <v>8</v>
      </c>
      <c r="E1538" s="70">
        <v>5046.93</v>
      </c>
      <c r="F1538" s="70">
        <v>40375.440000000002</v>
      </c>
      <c r="G1538" s="65">
        <f t="shared" si="48"/>
        <v>31240.496700000003</v>
      </c>
      <c r="H1538" s="65">
        <f t="shared" si="49"/>
        <v>249923.97360000003</v>
      </c>
      <c r="I1538" s="71">
        <v>6.19</v>
      </c>
      <c r="N1538" s="20"/>
      <c r="O1538" s="20"/>
      <c r="P1538" s="20"/>
      <c r="Q1538" s="20"/>
      <c r="R1538" s="20"/>
      <c r="S1538" s="20"/>
      <c r="T1538" s="20"/>
      <c r="U1538" s="20"/>
      <c r="V1538" s="20"/>
      <c r="W1538" s="20"/>
      <c r="X1538" s="20"/>
      <c r="Y1538" s="21"/>
      <c r="Z1538" s="22"/>
      <c r="AA1538" s="21"/>
    </row>
    <row r="1539" spans="1:27" customFormat="1" ht="36" hidden="1" x14ac:dyDescent="0.25">
      <c r="A1539" s="67" t="s">
        <v>1846</v>
      </c>
      <c r="B1539" s="68" t="s">
        <v>1847</v>
      </c>
      <c r="C1539" s="67" t="s">
        <v>226</v>
      </c>
      <c r="D1539" s="69">
        <v>4</v>
      </c>
      <c r="E1539" s="70">
        <v>5046.93</v>
      </c>
      <c r="F1539" s="70">
        <v>20187.72</v>
      </c>
      <c r="G1539" s="65">
        <f t="shared" si="48"/>
        <v>31240.496700000003</v>
      </c>
      <c r="H1539" s="65">
        <f t="shared" si="49"/>
        <v>124961.98680000001</v>
      </c>
      <c r="I1539" s="71">
        <v>6.19</v>
      </c>
      <c r="N1539" s="20"/>
      <c r="O1539" s="20"/>
      <c r="P1539" s="20"/>
      <c r="Q1539" s="20"/>
      <c r="R1539" s="20"/>
      <c r="S1539" s="20"/>
      <c r="T1539" s="20"/>
      <c r="U1539" s="20"/>
      <c r="V1539" s="20"/>
      <c r="W1539" s="20"/>
      <c r="X1539" s="20"/>
      <c r="Y1539" s="21"/>
      <c r="Z1539" s="22"/>
      <c r="AA1539" s="21"/>
    </row>
    <row r="1540" spans="1:27" customFormat="1" ht="36" hidden="1" x14ac:dyDescent="0.25">
      <c r="A1540" s="67" t="s">
        <v>1846</v>
      </c>
      <c r="B1540" s="68" t="s">
        <v>1848</v>
      </c>
      <c r="C1540" s="67" t="s">
        <v>226</v>
      </c>
      <c r="D1540" s="69">
        <v>4</v>
      </c>
      <c r="E1540" s="70">
        <v>5046.93</v>
      </c>
      <c r="F1540" s="70">
        <v>20187.72</v>
      </c>
      <c r="G1540" s="65">
        <f t="shared" si="48"/>
        <v>31240.496700000003</v>
      </c>
      <c r="H1540" s="65">
        <f t="shared" si="49"/>
        <v>124961.98680000001</v>
      </c>
      <c r="I1540" s="71">
        <v>6.19</v>
      </c>
      <c r="N1540" s="20"/>
      <c r="O1540" s="20"/>
      <c r="P1540" s="20"/>
      <c r="Q1540" s="20"/>
      <c r="R1540" s="20"/>
      <c r="S1540" s="20"/>
      <c r="T1540" s="20"/>
      <c r="U1540" s="20"/>
      <c r="V1540" s="20"/>
      <c r="W1540" s="20"/>
      <c r="X1540" s="20"/>
      <c r="Y1540" s="21"/>
      <c r="Z1540" s="22"/>
      <c r="AA1540" s="21"/>
    </row>
    <row r="1541" spans="1:27" customFormat="1" ht="36" hidden="1" x14ac:dyDescent="0.25">
      <c r="A1541" s="67" t="s">
        <v>1849</v>
      </c>
      <c r="B1541" s="68" t="s">
        <v>1850</v>
      </c>
      <c r="C1541" s="67" t="s">
        <v>12</v>
      </c>
      <c r="D1541" s="69">
        <v>2</v>
      </c>
      <c r="E1541" s="72">
        <v>972.21</v>
      </c>
      <c r="F1541" s="70">
        <v>1944</v>
      </c>
      <c r="G1541" s="65">
        <f t="shared" si="48"/>
        <v>6017.9799000000003</v>
      </c>
      <c r="H1541" s="65">
        <f t="shared" si="49"/>
        <v>12033.36</v>
      </c>
      <c r="I1541" s="71">
        <v>6.19</v>
      </c>
      <c r="N1541" s="20"/>
      <c r="O1541" s="20"/>
      <c r="P1541" s="20"/>
      <c r="Q1541" s="20"/>
      <c r="R1541" s="20"/>
      <c r="S1541" s="20"/>
      <c r="T1541" s="20"/>
      <c r="U1541" s="20"/>
      <c r="V1541" s="20"/>
      <c r="W1541" s="20"/>
      <c r="X1541" s="20"/>
      <c r="Y1541" s="21"/>
      <c r="Z1541" s="22"/>
      <c r="AA1541" s="21"/>
    </row>
    <row r="1542" spans="1:27" customFormat="1" ht="36" hidden="1" x14ac:dyDescent="0.25">
      <c r="A1542" s="60" t="s">
        <v>1851</v>
      </c>
      <c r="B1542" s="61" t="s">
        <v>1852</v>
      </c>
      <c r="C1542" s="60" t="s">
        <v>226</v>
      </c>
      <c r="D1542" s="62">
        <v>5</v>
      </c>
      <c r="E1542" s="63" t="s">
        <v>11</v>
      </c>
      <c r="F1542" s="64"/>
      <c r="G1542" s="65"/>
      <c r="H1542" s="65"/>
      <c r="I1542" s="71"/>
      <c r="N1542" s="20"/>
      <c r="O1542" s="20"/>
      <c r="P1542" s="20"/>
      <c r="Q1542" s="20"/>
      <c r="R1542" s="20"/>
      <c r="S1542" s="20"/>
      <c r="T1542" s="20"/>
      <c r="U1542" s="20"/>
      <c r="V1542" s="20"/>
      <c r="W1542" s="20"/>
      <c r="X1542" s="20"/>
      <c r="Y1542" s="21"/>
      <c r="Z1542" s="22"/>
      <c r="AA1542" s="21"/>
    </row>
    <row r="1543" spans="1:27" customFormat="1" ht="36" hidden="1" x14ac:dyDescent="0.25">
      <c r="A1543" s="67" t="s">
        <v>1851</v>
      </c>
      <c r="B1543" s="68" t="s">
        <v>1853</v>
      </c>
      <c r="C1543" s="67" t="s">
        <v>226</v>
      </c>
      <c r="D1543" s="69">
        <v>3</v>
      </c>
      <c r="E1543" s="70">
        <v>374651.59</v>
      </c>
      <c r="F1543" s="70">
        <v>1123954.77</v>
      </c>
      <c r="G1543" s="65">
        <f t="shared" si="48"/>
        <v>2319093.3421000005</v>
      </c>
      <c r="H1543" s="65">
        <f t="shared" si="49"/>
        <v>6957280.026300001</v>
      </c>
      <c r="I1543" s="71">
        <v>6.19</v>
      </c>
      <c r="N1543" s="20"/>
      <c r="O1543" s="20"/>
      <c r="P1543" s="20"/>
      <c r="Q1543" s="20"/>
      <c r="R1543" s="20"/>
      <c r="S1543" s="20"/>
      <c r="T1543" s="20"/>
      <c r="U1543" s="20"/>
      <c r="V1543" s="20"/>
      <c r="W1543" s="20"/>
      <c r="X1543" s="20"/>
      <c r="Y1543" s="21"/>
      <c r="Z1543" s="22"/>
      <c r="AA1543" s="21"/>
    </row>
    <row r="1544" spans="1:27" customFormat="1" ht="36" hidden="1" x14ac:dyDescent="0.25">
      <c r="A1544" s="67" t="s">
        <v>1851</v>
      </c>
      <c r="B1544" s="68" t="s">
        <v>1854</v>
      </c>
      <c r="C1544" s="67" t="s">
        <v>226</v>
      </c>
      <c r="D1544" s="69">
        <v>2</v>
      </c>
      <c r="E1544" s="70">
        <v>22225.09</v>
      </c>
      <c r="F1544" s="70">
        <v>44450.18</v>
      </c>
      <c r="G1544" s="65">
        <f t="shared" si="48"/>
        <v>137573.30710000001</v>
      </c>
      <c r="H1544" s="65">
        <f t="shared" si="49"/>
        <v>275146.61420000001</v>
      </c>
      <c r="I1544" s="71">
        <v>6.19</v>
      </c>
      <c r="N1544" s="20"/>
      <c r="O1544" s="20"/>
      <c r="P1544" s="20"/>
      <c r="Q1544" s="20"/>
      <c r="R1544" s="20"/>
      <c r="S1544" s="20"/>
      <c r="T1544" s="20"/>
      <c r="U1544" s="20"/>
      <c r="V1544" s="20"/>
      <c r="W1544" s="20"/>
      <c r="X1544" s="20"/>
      <c r="Y1544" s="21"/>
      <c r="Z1544" s="22"/>
      <c r="AA1544" s="21"/>
    </row>
    <row r="1545" spans="1:27" customFormat="1" ht="36" hidden="1" x14ac:dyDescent="0.25">
      <c r="A1545" s="67" t="s">
        <v>1855</v>
      </c>
      <c r="B1545" s="68" t="s">
        <v>1856</v>
      </c>
      <c r="C1545" s="67" t="s">
        <v>12</v>
      </c>
      <c r="D1545" s="69">
        <v>2</v>
      </c>
      <c r="E1545" s="70">
        <v>13811.15</v>
      </c>
      <c r="F1545" s="70">
        <v>27622</v>
      </c>
      <c r="G1545" s="65">
        <f t="shared" si="48"/>
        <v>85491.018500000006</v>
      </c>
      <c r="H1545" s="65">
        <f t="shared" si="49"/>
        <v>170980.18000000002</v>
      </c>
      <c r="I1545" s="71">
        <v>6.19</v>
      </c>
      <c r="N1545" s="20"/>
      <c r="O1545" s="20"/>
      <c r="P1545" s="20"/>
      <c r="Q1545" s="20"/>
      <c r="R1545" s="20"/>
      <c r="S1545" s="20"/>
      <c r="T1545" s="20"/>
      <c r="U1545" s="20"/>
      <c r="V1545" s="20"/>
      <c r="W1545" s="20"/>
      <c r="X1545" s="20"/>
      <c r="Y1545" s="21"/>
      <c r="Z1545" s="22"/>
      <c r="AA1545" s="21"/>
    </row>
    <row r="1546" spans="1:27" customFormat="1" ht="36" hidden="1" x14ac:dyDescent="0.25">
      <c r="A1546" s="67" t="s">
        <v>1857</v>
      </c>
      <c r="B1546" s="68" t="s">
        <v>1856</v>
      </c>
      <c r="C1546" s="67" t="s">
        <v>12</v>
      </c>
      <c r="D1546" s="69">
        <v>2</v>
      </c>
      <c r="E1546" s="70">
        <v>14197.17</v>
      </c>
      <c r="F1546" s="70">
        <v>28394.34</v>
      </c>
      <c r="G1546" s="65">
        <f t="shared" si="48"/>
        <v>87880.482300000003</v>
      </c>
      <c r="H1546" s="65">
        <f t="shared" si="49"/>
        <v>175760.96460000001</v>
      </c>
      <c r="I1546" s="71">
        <v>6.19</v>
      </c>
      <c r="N1546" s="20"/>
      <c r="O1546" s="20"/>
      <c r="P1546" s="20"/>
      <c r="Q1546" s="20"/>
      <c r="R1546" s="20"/>
      <c r="S1546" s="20"/>
      <c r="T1546" s="20"/>
      <c r="U1546" s="20"/>
      <c r="V1546" s="20"/>
      <c r="W1546" s="20"/>
      <c r="X1546" s="20"/>
      <c r="Y1546" s="21"/>
      <c r="Z1546" s="22"/>
      <c r="AA1546" s="21"/>
    </row>
    <row r="1547" spans="1:27" customFormat="1" ht="36" hidden="1" x14ac:dyDescent="0.25">
      <c r="A1547" s="67" t="s">
        <v>1858</v>
      </c>
      <c r="B1547" s="68" t="s">
        <v>1859</v>
      </c>
      <c r="C1547" s="67" t="s">
        <v>12</v>
      </c>
      <c r="D1547" s="69">
        <v>2</v>
      </c>
      <c r="E1547" s="70">
        <v>11834.14</v>
      </c>
      <c r="F1547" s="70">
        <v>23668.28</v>
      </c>
      <c r="G1547" s="65">
        <f t="shared" si="48"/>
        <v>73253.3266</v>
      </c>
      <c r="H1547" s="65">
        <f t="shared" si="49"/>
        <v>146506.6532</v>
      </c>
      <c r="I1547" s="71">
        <v>6.19</v>
      </c>
      <c r="N1547" s="20"/>
      <c r="O1547" s="20"/>
      <c r="P1547" s="20"/>
      <c r="Q1547" s="20"/>
      <c r="R1547" s="20"/>
      <c r="S1547" s="20"/>
      <c r="T1547" s="20"/>
      <c r="U1547" s="20"/>
      <c r="V1547" s="20"/>
      <c r="W1547" s="20"/>
      <c r="X1547" s="20"/>
      <c r="Y1547" s="21"/>
      <c r="Z1547" s="22"/>
      <c r="AA1547" s="21"/>
    </row>
    <row r="1548" spans="1:27" customFormat="1" ht="36" hidden="1" x14ac:dyDescent="0.25">
      <c r="A1548" s="60" t="s">
        <v>1860</v>
      </c>
      <c r="B1548" s="61" t="s">
        <v>11</v>
      </c>
      <c r="C1548" s="60" t="s">
        <v>226</v>
      </c>
      <c r="D1548" s="62">
        <v>4</v>
      </c>
      <c r="E1548" s="63" t="s">
        <v>11</v>
      </c>
      <c r="F1548" s="64"/>
      <c r="G1548" s="65"/>
      <c r="H1548" s="65"/>
      <c r="I1548" s="71"/>
      <c r="N1548" s="20"/>
      <c r="O1548" s="20"/>
      <c r="P1548" s="20"/>
      <c r="Q1548" s="20"/>
      <c r="R1548" s="20"/>
      <c r="S1548" s="20"/>
      <c r="T1548" s="20"/>
      <c r="U1548" s="20"/>
      <c r="V1548" s="20"/>
      <c r="W1548" s="20"/>
      <c r="X1548" s="20"/>
      <c r="Y1548" s="21"/>
      <c r="Z1548" s="22"/>
      <c r="AA1548" s="21"/>
    </row>
    <row r="1549" spans="1:27" customFormat="1" ht="36" hidden="1" x14ac:dyDescent="0.25">
      <c r="A1549" s="67" t="s">
        <v>1860</v>
      </c>
      <c r="B1549" s="68" t="s">
        <v>1861</v>
      </c>
      <c r="C1549" s="67" t="s">
        <v>226</v>
      </c>
      <c r="D1549" s="69">
        <v>1</v>
      </c>
      <c r="E1549" s="70">
        <v>6771.65</v>
      </c>
      <c r="F1549" s="70">
        <v>6772</v>
      </c>
      <c r="G1549" s="65">
        <f t="shared" si="48"/>
        <v>41916.513500000001</v>
      </c>
      <c r="H1549" s="65">
        <f t="shared" si="49"/>
        <v>41918.68</v>
      </c>
      <c r="I1549" s="71">
        <v>6.19</v>
      </c>
      <c r="N1549" s="20"/>
      <c r="O1549" s="20"/>
      <c r="P1549" s="20"/>
      <c r="Q1549" s="20"/>
      <c r="R1549" s="20"/>
      <c r="S1549" s="20"/>
      <c r="T1549" s="20"/>
      <c r="U1549" s="20"/>
      <c r="V1549" s="20"/>
      <c r="W1549" s="20"/>
      <c r="X1549" s="20"/>
      <c r="Y1549" s="21"/>
      <c r="Z1549" s="22"/>
      <c r="AA1549" s="21"/>
    </row>
    <row r="1550" spans="1:27" customFormat="1" ht="36" hidden="1" x14ac:dyDescent="0.25">
      <c r="A1550" s="67" t="s">
        <v>1860</v>
      </c>
      <c r="B1550" s="68" t="s">
        <v>1862</v>
      </c>
      <c r="C1550" s="67" t="s">
        <v>226</v>
      </c>
      <c r="D1550" s="69">
        <v>1</v>
      </c>
      <c r="E1550" s="70">
        <v>85433.56</v>
      </c>
      <c r="F1550" s="70">
        <v>85434</v>
      </c>
      <c r="G1550" s="65">
        <f t="shared" si="48"/>
        <v>528833.73640000005</v>
      </c>
      <c r="H1550" s="65">
        <f t="shared" si="49"/>
        <v>528836.46000000008</v>
      </c>
      <c r="I1550" s="71">
        <v>6.19</v>
      </c>
      <c r="N1550" s="20"/>
      <c r="O1550" s="20"/>
      <c r="P1550" s="20"/>
      <c r="Q1550" s="20"/>
      <c r="R1550" s="20"/>
      <c r="S1550" s="20"/>
      <c r="T1550" s="20"/>
      <c r="U1550" s="20"/>
      <c r="V1550" s="20"/>
      <c r="W1550" s="20"/>
      <c r="X1550" s="20"/>
      <c r="Y1550" s="21"/>
      <c r="Z1550" s="22"/>
      <c r="AA1550" s="21"/>
    </row>
    <row r="1551" spans="1:27" customFormat="1" ht="36" hidden="1" x14ac:dyDescent="0.25">
      <c r="A1551" s="67" t="s">
        <v>1860</v>
      </c>
      <c r="B1551" s="68" t="s">
        <v>1863</v>
      </c>
      <c r="C1551" s="67" t="s">
        <v>226</v>
      </c>
      <c r="D1551" s="69">
        <v>1</v>
      </c>
      <c r="E1551" s="70">
        <v>297374.76</v>
      </c>
      <c r="F1551" s="70">
        <v>297375</v>
      </c>
      <c r="G1551" s="65">
        <f t="shared" si="48"/>
        <v>1840749.7644000002</v>
      </c>
      <c r="H1551" s="65">
        <f t="shared" si="49"/>
        <v>1840751.25</v>
      </c>
      <c r="I1551" s="71">
        <v>6.19</v>
      </c>
      <c r="N1551" s="20"/>
      <c r="O1551" s="20"/>
      <c r="P1551" s="20"/>
      <c r="Q1551" s="20"/>
      <c r="R1551" s="20"/>
      <c r="S1551" s="20"/>
      <c r="T1551" s="20"/>
      <c r="U1551" s="20"/>
      <c r="V1551" s="20"/>
      <c r="W1551" s="20"/>
      <c r="X1551" s="20"/>
      <c r="Y1551" s="21"/>
      <c r="Z1551" s="22"/>
      <c r="AA1551" s="21"/>
    </row>
    <row r="1552" spans="1:27" customFormat="1" ht="36" hidden="1" x14ac:dyDescent="0.25">
      <c r="A1552" s="67" t="s">
        <v>1860</v>
      </c>
      <c r="B1552" s="68" t="s">
        <v>1864</v>
      </c>
      <c r="C1552" s="67" t="s">
        <v>226</v>
      </c>
      <c r="D1552" s="69">
        <v>1</v>
      </c>
      <c r="E1552" s="70">
        <v>519884.33</v>
      </c>
      <c r="F1552" s="70">
        <v>519884</v>
      </c>
      <c r="G1552" s="65">
        <f t="shared" si="48"/>
        <v>3218084.0027000005</v>
      </c>
      <c r="H1552" s="65">
        <f t="shared" si="49"/>
        <v>3218081.9600000004</v>
      </c>
      <c r="I1552" s="71">
        <v>6.19</v>
      </c>
      <c r="N1552" s="20"/>
      <c r="O1552" s="20"/>
      <c r="P1552" s="20"/>
      <c r="Q1552" s="20"/>
      <c r="R1552" s="20"/>
      <c r="S1552" s="20"/>
      <c r="T1552" s="20"/>
      <c r="U1552" s="20"/>
      <c r="V1552" s="20"/>
      <c r="W1552" s="20"/>
      <c r="X1552" s="20"/>
      <c r="Y1552" s="21"/>
      <c r="Z1552" s="22"/>
      <c r="AA1552" s="21"/>
    </row>
    <row r="1553" spans="1:27" customFormat="1" ht="36" hidden="1" x14ac:dyDescent="0.25">
      <c r="A1553" s="60" t="s">
        <v>1865</v>
      </c>
      <c r="B1553" s="61" t="s">
        <v>11</v>
      </c>
      <c r="C1553" s="60" t="s">
        <v>226</v>
      </c>
      <c r="D1553" s="62">
        <v>5</v>
      </c>
      <c r="E1553" s="63" t="s">
        <v>11</v>
      </c>
      <c r="F1553" s="64"/>
      <c r="G1553" s="65"/>
      <c r="H1553" s="65"/>
      <c r="I1553" s="71"/>
      <c r="N1553" s="20"/>
      <c r="O1553" s="20"/>
      <c r="P1553" s="20"/>
      <c r="Q1553" s="20"/>
      <c r="R1553" s="20"/>
      <c r="S1553" s="20"/>
      <c r="T1553" s="20"/>
      <c r="U1553" s="20"/>
      <c r="V1553" s="20"/>
      <c r="W1553" s="20"/>
      <c r="X1553" s="20"/>
      <c r="Y1553" s="21"/>
      <c r="Z1553" s="22"/>
      <c r="AA1553" s="21"/>
    </row>
    <row r="1554" spans="1:27" customFormat="1" ht="36" hidden="1" x14ac:dyDescent="0.25">
      <c r="A1554" s="67" t="s">
        <v>1865</v>
      </c>
      <c r="B1554" s="68" t="s">
        <v>1866</v>
      </c>
      <c r="C1554" s="67" t="s">
        <v>226</v>
      </c>
      <c r="D1554" s="69">
        <v>1</v>
      </c>
      <c r="E1554" s="70">
        <v>112347.85</v>
      </c>
      <c r="F1554" s="70">
        <v>112348</v>
      </c>
      <c r="G1554" s="65">
        <f t="shared" si="48"/>
        <v>695433.19150000007</v>
      </c>
      <c r="H1554" s="65">
        <f t="shared" si="49"/>
        <v>695434.12</v>
      </c>
      <c r="I1554" s="71">
        <v>6.19</v>
      </c>
      <c r="N1554" s="20"/>
      <c r="O1554" s="20"/>
      <c r="P1554" s="20"/>
      <c r="Q1554" s="20"/>
      <c r="R1554" s="20"/>
      <c r="S1554" s="20"/>
      <c r="T1554" s="20"/>
      <c r="U1554" s="20"/>
      <c r="V1554" s="20"/>
      <c r="W1554" s="20"/>
      <c r="X1554" s="20"/>
      <c r="Y1554" s="21"/>
      <c r="Z1554" s="22"/>
      <c r="AA1554" s="21"/>
    </row>
    <row r="1555" spans="1:27" customFormat="1" ht="36" hidden="1" x14ac:dyDescent="0.25">
      <c r="A1555" s="67" t="s">
        <v>1865</v>
      </c>
      <c r="B1555" s="68" t="s">
        <v>1867</v>
      </c>
      <c r="C1555" s="67" t="s">
        <v>226</v>
      </c>
      <c r="D1555" s="69">
        <v>1</v>
      </c>
      <c r="E1555" s="70">
        <v>19787.43</v>
      </c>
      <c r="F1555" s="70">
        <v>19787</v>
      </c>
      <c r="G1555" s="65">
        <f t="shared" si="48"/>
        <v>122484.19170000001</v>
      </c>
      <c r="H1555" s="65">
        <f t="shared" si="49"/>
        <v>122481.53000000001</v>
      </c>
      <c r="I1555" s="71">
        <v>6.19</v>
      </c>
      <c r="N1555" s="20"/>
      <c r="O1555" s="20"/>
      <c r="P1555" s="20"/>
      <c r="Q1555" s="20"/>
      <c r="R1555" s="20"/>
      <c r="S1555" s="20"/>
      <c r="T1555" s="20"/>
      <c r="U1555" s="20"/>
      <c r="V1555" s="20"/>
      <c r="W1555" s="20"/>
      <c r="X1555" s="20"/>
      <c r="Y1555" s="21"/>
      <c r="Z1555" s="22"/>
      <c r="AA1555" s="21"/>
    </row>
    <row r="1556" spans="1:27" customFormat="1" ht="36" hidden="1" x14ac:dyDescent="0.25">
      <c r="A1556" s="67" t="s">
        <v>1865</v>
      </c>
      <c r="B1556" s="68" t="s">
        <v>1861</v>
      </c>
      <c r="C1556" s="67" t="s">
        <v>226</v>
      </c>
      <c r="D1556" s="69">
        <v>1</v>
      </c>
      <c r="E1556" s="70">
        <v>20974.07</v>
      </c>
      <c r="F1556" s="70">
        <v>20974</v>
      </c>
      <c r="G1556" s="65">
        <f t="shared" si="48"/>
        <v>129829.4933</v>
      </c>
      <c r="H1556" s="65">
        <f t="shared" si="49"/>
        <v>129829.06000000001</v>
      </c>
      <c r="I1556" s="71">
        <v>6.19</v>
      </c>
      <c r="N1556" s="20"/>
      <c r="O1556" s="20"/>
      <c r="P1556" s="20"/>
      <c r="Q1556" s="20"/>
      <c r="R1556" s="20"/>
      <c r="S1556" s="20"/>
      <c r="T1556" s="20"/>
      <c r="U1556" s="20"/>
      <c r="V1556" s="20"/>
      <c r="W1556" s="20"/>
      <c r="X1556" s="20"/>
      <c r="Y1556" s="21"/>
      <c r="Z1556" s="22"/>
      <c r="AA1556" s="21"/>
    </row>
    <row r="1557" spans="1:27" customFormat="1" ht="36" hidden="1" x14ac:dyDescent="0.25">
      <c r="A1557" s="67" t="s">
        <v>1865</v>
      </c>
      <c r="B1557" s="68" t="s">
        <v>1868</v>
      </c>
      <c r="C1557" s="67" t="s">
        <v>226</v>
      </c>
      <c r="D1557" s="69">
        <v>1</v>
      </c>
      <c r="E1557" s="70">
        <v>123456.81</v>
      </c>
      <c r="F1557" s="70">
        <v>123457</v>
      </c>
      <c r="G1557" s="65">
        <f t="shared" si="48"/>
        <v>764197.65390000003</v>
      </c>
      <c r="H1557" s="65">
        <f t="shared" si="49"/>
        <v>764198.83000000007</v>
      </c>
      <c r="I1557" s="71">
        <v>6.19</v>
      </c>
      <c r="N1557" s="20"/>
      <c r="O1557" s="20"/>
      <c r="P1557" s="20"/>
      <c r="Q1557" s="20"/>
      <c r="R1557" s="20"/>
      <c r="S1557" s="20"/>
      <c r="T1557" s="20"/>
      <c r="U1557" s="20"/>
      <c r="V1557" s="20"/>
      <c r="W1557" s="20"/>
      <c r="X1557" s="20"/>
      <c r="Y1557" s="21"/>
      <c r="Z1557" s="22"/>
      <c r="AA1557" s="21"/>
    </row>
    <row r="1558" spans="1:27" customFormat="1" ht="36" hidden="1" x14ac:dyDescent="0.25">
      <c r="A1558" s="67" t="s">
        <v>1865</v>
      </c>
      <c r="B1558" s="68" t="s">
        <v>1869</v>
      </c>
      <c r="C1558" s="67" t="s">
        <v>226</v>
      </c>
      <c r="D1558" s="69">
        <v>1</v>
      </c>
      <c r="E1558" s="70">
        <v>53600.46</v>
      </c>
      <c r="F1558" s="70">
        <v>53600</v>
      </c>
      <c r="G1558" s="65">
        <f t="shared" si="48"/>
        <v>331786.84740000003</v>
      </c>
      <c r="H1558" s="65">
        <f t="shared" si="49"/>
        <v>331784</v>
      </c>
      <c r="I1558" s="71">
        <v>6.19</v>
      </c>
      <c r="N1558" s="20"/>
      <c r="O1558" s="20"/>
      <c r="P1558" s="20"/>
      <c r="Q1558" s="20"/>
      <c r="R1558" s="20"/>
      <c r="S1558" s="20"/>
      <c r="T1558" s="20"/>
      <c r="U1558" s="20"/>
      <c r="V1558" s="20"/>
      <c r="W1558" s="20"/>
      <c r="X1558" s="20"/>
      <c r="Y1558" s="21"/>
      <c r="Z1558" s="22"/>
      <c r="AA1558" s="21"/>
    </row>
    <row r="1559" spans="1:27" customFormat="1" ht="36" hidden="1" x14ac:dyDescent="0.25">
      <c r="A1559" s="60" t="s">
        <v>1870</v>
      </c>
      <c r="B1559" s="61" t="s">
        <v>1871</v>
      </c>
      <c r="C1559" s="60" t="s">
        <v>226</v>
      </c>
      <c r="D1559" s="62">
        <v>4</v>
      </c>
      <c r="E1559" s="63" t="s">
        <v>11</v>
      </c>
      <c r="F1559" s="64"/>
      <c r="G1559" s="65"/>
      <c r="H1559" s="65"/>
      <c r="I1559" s="71"/>
      <c r="N1559" s="20"/>
      <c r="O1559" s="20"/>
      <c r="P1559" s="20"/>
      <c r="Q1559" s="20"/>
      <c r="R1559" s="20"/>
      <c r="S1559" s="20"/>
      <c r="T1559" s="20"/>
      <c r="U1559" s="20"/>
      <c r="V1559" s="20"/>
      <c r="W1559" s="20"/>
      <c r="X1559" s="20"/>
      <c r="Y1559" s="21"/>
      <c r="Z1559" s="22"/>
      <c r="AA1559" s="21"/>
    </row>
    <row r="1560" spans="1:27" customFormat="1" ht="36" hidden="1" x14ac:dyDescent="0.25">
      <c r="A1560" s="67" t="s">
        <v>1870</v>
      </c>
      <c r="B1560" s="68" t="s">
        <v>1872</v>
      </c>
      <c r="C1560" s="67" t="s">
        <v>226</v>
      </c>
      <c r="D1560" s="69">
        <v>1</v>
      </c>
      <c r="E1560" s="70">
        <v>43126.16</v>
      </c>
      <c r="F1560" s="70">
        <v>43126</v>
      </c>
      <c r="G1560" s="65">
        <f t="shared" si="48"/>
        <v>266950.93040000001</v>
      </c>
      <c r="H1560" s="65">
        <f t="shared" si="49"/>
        <v>266949.94</v>
      </c>
      <c r="I1560" s="71">
        <v>6.19</v>
      </c>
      <c r="N1560" s="20"/>
      <c r="O1560" s="20"/>
      <c r="P1560" s="20"/>
      <c r="Q1560" s="20"/>
      <c r="R1560" s="20"/>
      <c r="S1560" s="20"/>
      <c r="T1560" s="20"/>
      <c r="U1560" s="20"/>
      <c r="V1560" s="20"/>
      <c r="W1560" s="20"/>
      <c r="X1560" s="20"/>
      <c r="Y1560" s="21"/>
      <c r="Z1560" s="22"/>
      <c r="AA1560" s="21"/>
    </row>
    <row r="1561" spans="1:27" customFormat="1" ht="36" hidden="1" x14ac:dyDescent="0.25">
      <c r="A1561" s="67" t="s">
        <v>1870</v>
      </c>
      <c r="B1561" s="68" t="s">
        <v>1873</v>
      </c>
      <c r="C1561" s="67" t="s">
        <v>226</v>
      </c>
      <c r="D1561" s="69">
        <v>1</v>
      </c>
      <c r="E1561" s="70">
        <v>161601.87</v>
      </c>
      <c r="F1561" s="70">
        <v>161602</v>
      </c>
      <c r="G1561" s="65">
        <f t="shared" si="48"/>
        <v>1000315.5753</v>
      </c>
      <c r="H1561" s="65">
        <f t="shared" si="49"/>
        <v>1000316.3800000001</v>
      </c>
      <c r="I1561" s="71">
        <v>6.19</v>
      </c>
      <c r="N1561" s="20"/>
      <c r="O1561" s="20"/>
      <c r="P1561" s="20"/>
      <c r="Q1561" s="20"/>
      <c r="R1561" s="20"/>
      <c r="S1561" s="20"/>
      <c r="T1561" s="20"/>
      <c r="U1561" s="20"/>
      <c r="V1561" s="20"/>
      <c r="W1561" s="20"/>
      <c r="X1561" s="20"/>
      <c r="Y1561" s="21"/>
      <c r="Z1561" s="22"/>
      <c r="AA1561" s="21"/>
    </row>
    <row r="1562" spans="1:27" customFormat="1" ht="36" hidden="1" x14ac:dyDescent="0.25">
      <c r="A1562" s="67" t="s">
        <v>1870</v>
      </c>
      <c r="B1562" s="68" t="s">
        <v>1874</v>
      </c>
      <c r="C1562" s="67" t="s">
        <v>226</v>
      </c>
      <c r="D1562" s="69">
        <v>1</v>
      </c>
      <c r="E1562" s="70">
        <v>161601.87</v>
      </c>
      <c r="F1562" s="70">
        <v>161602</v>
      </c>
      <c r="G1562" s="65">
        <f t="shared" si="48"/>
        <v>1000315.5753</v>
      </c>
      <c r="H1562" s="65">
        <f t="shared" si="49"/>
        <v>1000316.3800000001</v>
      </c>
      <c r="I1562" s="71">
        <v>6.19</v>
      </c>
      <c r="N1562" s="20"/>
      <c r="O1562" s="20"/>
      <c r="P1562" s="20"/>
      <c r="Q1562" s="20"/>
      <c r="R1562" s="20"/>
      <c r="S1562" s="20"/>
      <c r="T1562" s="20"/>
      <c r="U1562" s="20"/>
      <c r="V1562" s="20"/>
      <c r="W1562" s="20"/>
      <c r="X1562" s="20"/>
      <c r="Y1562" s="21"/>
      <c r="Z1562" s="22"/>
      <c r="AA1562" s="21"/>
    </row>
    <row r="1563" spans="1:27" customFormat="1" ht="36" hidden="1" x14ac:dyDescent="0.25">
      <c r="A1563" s="67" t="s">
        <v>1870</v>
      </c>
      <c r="B1563" s="68" t="s">
        <v>1875</v>
      </c>
      <c r="C1563" s="67" t="s">
        <v>226</v>
      </c>
      <c r="D1563" s="69">
        <v>1</v>
      </c>
      <c r="E1563" s="70">
        <v>46894.98</v>
      </c>
      <c r="F1563" s="70">
        <v>46895</v>
      </c>
      <c r="G1563" s="65">
        <f t="shared" si="48"/>
        <v>290279.92620000005</v>
      </c>
      <c r="H1563" s="65">
        <f t="shared" si="49"/>
        <v>290280.05000000005</v>
      </c>
      <c r="I1563" s="71">
        <v>6.19</v>
      </c>
      <c r="N1563" s="20"/>
      <c r="O1563" s="20"/>
      <c r="P1563" s="20"/>
      <c r="Q1563" s="20"/>
      <c r="R1563" s="20"/>
      <c r="S1563" s="20"/>
      <c r="T1563" s="20"/>
      <c r="U1563" s="20"/>
      <c r="V1563" s="20"/>
      <c r="W1563" s="20"/>
      <c r="X1563" s="20"/>
      <c r="Y1563" s="21"/>
      <c r="Z1563" s="22"/>
      <c r="AA1563" s="21"/>
    </row>
    <row r="1564" spans="1:27" customFormat="1" ht="36" hidden="1" x14ac:dyDescent="0.25">
      <c r="A1564" s="60" t="s">
        <v>1876</v>
      </c>
      <c r="B1564" s="61" t="s">
        <v>1877</v>
      </c>
      <c r="C1564" s="60" t="s">
        <v>226</v>
      </c>
      <c r="D1564" s="62">
        <v>9</v>
      </c>
      <c r="E1564" s="63" t="s">
        <v>11</v>
      </c>
      <c r="F1564" s="64"/>
      <c r="G1564" s="65"/>
      <c r="H1564" s="65"/>
      <c r="I1564" s="71"/>
      <c r="N1564" s="20"/>
      <c r="O1564" s="20"/>
      <c r="P1564" s="20"/>
      <c r="Q1564" s="20"/>
      <c r="R1564" s="20"/>
      <c r="S1564" s="20"/>
      <c r="T1564" s="20"/>
      <c r="U1564" s="20"/>
      <c r="V1564" s="20"/>
      <c r="W1564" s="20"/>
      <c r="X1564" s="20"/>
      <c r="Y1564" s="21"/>
      <c r="Z1564" s="22"/>
      <c r="AA1564" s="21"/>
    </row>
    <row r="1565" spans="1:27" customFormat="1" ht="36" hidden="1" x14ac:dyDescent="0.25">
      <c r="A1565" s="67" t="s">
        <v>1876</v>
      </c>
      <c r="B1565" s="68" t="s">
        <v>1878</v>
      </c>
      <c r="C1565" s="67" t="s">
        <v>226</v>
      </c>
      <c r="D1565" s="69">
        <v>1</v>
      </c>
      <c r="E1565" s="70">
        <v>19569.63</v>
      </c>
      <c r="F1565" s="70">
        <v>19569.63</v>
      </c>
      <c r="G1565" s="65">
        <f t="shared" si="48"/>
        <v>121136.00970000001</v>
      </c>
      <c r="H1565" s="65">
        <f t="shared" si="49"/>
        <v>121136.00970000001</v>
      </c>
      <c r="I1565" s="71">
        <v>6.19</v>
      </c>
      <c r="N1565" s="20"/>
      <c r="O1565" s="20"/>
      <c r="P1565" s="20"/>
      <c r="Q1565" s="20"/>
      <c r="R1565" s="20"/>
      <c r="S1565" s="20"/>
      <c r="T1565" s="20"/>
      <c r="U1565" s="20"/>
      <c r="V1565" s="20"/>
      <c r="W1565" s="20"/>
      <c r="X1565" s="20"/>
      <c r="Y1565" s="21"/>
      <c r="Z1565" s="22"/>
      <c r="AA1565" s="21"/>
    </row>
    <row r="1566" spans="1:27" customFormat="1" ht="36" hidden="1" x14ac:dyDescent="0.25">
      <c r="A1566" s="67" t="s">
        <v>1876</v>
      </c>
      <c r="B1566" s="68" t="s">
        <v>1879</v>
      </c>
      <c r="C1566" s="67" t="s">
        <v>226</v>
      </c>
      <c r="D1566" s="69">
        <v>1</v>
      </c>
      <c r="E1566" s="70">
        <v>20175.77</v>
      </c>
      <c r="F1566" s="70">
        <v>20175.77</v>
      </c>
      <c r="G1566" s="65">
        <f t="shared" si="48"/>
        <v>124888.01630000002</v>
      </c>
      <c r="H1566" s="65">
        <f t="shared" si="49"/>
        <v>124888.01630000002</v>
      </c>
      <c r="I1566" s="71">
        <v>6.19</v>
      </c>
      <c r="N1566" s="20"/>
      <c r="O1566" s="20"/>
      <c r="P1566" s="20"/>
      <c r="Q1566" s="20"/>
      <c r="R1566" s="20"/>
      <c r="S1566" s="20"/>
      <c r="T1566" s="20"/>
      <c r="U1566" s="20"/>
      <c r="V1566" s="20"/>
      <c r="W1566" s="20"/>
      <c r="X1566" s="20"/>
      <c r="Y1566" s="21"/>
      <c r="Z1566" s="22"/>
      <c r="AA1566" s="21"/>
    </row>
    <row r="1567" spans="1:27" customFormat="1" ht="36" hidden="1" x14ac:dyDescent="0.25">
      <c r="A1567" s="67" t="s">
        <v>1876</v>
      </c>
      <c r="B1567" s="68" t="s">
        <v>1880</v>
      </c>
      <c r="C1567" s="67" t="s">
        <v>226</v>
      </c>
      <c r="D1567" s="69">
        <v>1</v>
      </c>
      <c r="E1567" s="70">
        <v>20652.02</v>
      </c>
      <c r="F1567" s="70">
        <v>20652.02</v>
      </c>
      <c r="G1567" s="65">
        <f t="shared" si="48"/>
        <v>127836.00380000001</v>
      </c>
      <c r="H1567" s="65">
        <f t="shared" si="49"/>
        <v>127836.00380000001</v>
      </c>
      <c r="I1567" s="71">
        <v>6.19</v>
      </c>
      <c r="N1567" s="20"/>
      <c r="O1567" s="20"/>
      <c r="P1567" s="20"/>
      <c r="Q1567" s="20"/>
      <c r="R1567" s="20"/>
      <c r="S1567" s="20"/>
      <c r="T1567" s="20"/>
      <c r="U1567" s="20"/>
      <c r="V1567" s="20"/>
      <c r="W1567" s="20"/>
      <c r="X1567" s="20"/>
      <c r="Y1567" s="21"/>
      <c r="Z1567" s="22"/>
      <c r="AA1567" s="21"/>
    </row>
    <row r="1568" spans="1:27" customFormat="1" ht="36" hidden="1" x14ac:dyDescent="0.25">
      <c r="A1568" s="67" t="s">
        <v>1876</v>
      </c>
      <c r="B1568" s="68" t="s">
        <v>1881</v>
      </c>
      <c r="C1568" s="67" t="s">
        <v>226</v>
      </c>
      <c r="D1568" s="69">
        <v>2</v>
      </c>
      <c r="E1568" s="70">
        <v>85277.99</v>
      </c>
      <c r="F1568" s="70">
        <v>170555.98</v>
      </c>
      <c r="G1568" s="65">
        <f t="shared" si="48"/>
        <v>527870.75810000009</v>
      </c>
      <c r="H1568" s="65">
        <f t="shared" si="49"/>
        <v>1055741.5162000002</v>
      </c>
      <c r="I1568" s="71">
        <v>6.19</v>
      </c>
      <c r="N1568" s="20"/>
      <c r="O1568" s="20"/>
      <c r="P1568" s="20"/>
      <c r="Q1568" s="20"/>
      <c r="R1568" s="20"/>
      <c r="S1568" s="20"/>
      <c r="T1568" s="20"/>
      <c r="U1568" s="20"/>
      <c r="V1568" s="20"/>
      <c r="W1568" s="20"/>
      <c r="X1568" s="20"/>
      <c r="Y1568" s="21"/>
      <c r="Z1568" s="22"/>
      <c r="AA1568" s="21"/>
    </row>
    <row r="1569" spans="1:27" customFormat="1" ht="36" hidden="1" x14ac:dyDescent="0.25">
      <c r="A1569" s="67" t="s">
        <v>1876</v>
      </c>
      <c r="B1569" s="68" t="s">
        <v>1882</v>
      </c>
      <c r="C1569" s="67" t="s">
        <v>226</v>
      </c>
      <c r="D1569" s="69">
        <v>2</v>
      </c>
      <c r="E1569" s="70">
        <v>154132.47</v>
      </c>
      <c r="F1569" s="70">
        <v>308264.94</v>
      </c>
      <c r="G1569" s="65">
        <f t="shared" si="48"/>
        <v>954079.98930000002</v>
      </c>
      <c r="H1569" s="65">
        <f t="shared" si="49"/>
        <v>1908159.9786</v>
      </c>
      <c r="I1569" s="71">
        <v>6.19</v>
      </c>
      <c r="N1569" s="20"/>
      <c r="O1569" s="20"/>
      <c r="P1569" s="20"/>
      <c r="Q1569" s="20"/>
      <c r="R1569" s="20"/>
      <c r="S1569" s="20"/>
      <c r="T1569" s="20"/>
      <c r="U1569" s="20"/>
      <c r="V1569" s="20"/>
      <c r="W1569" s="20"/>
      <c r="X1569" s="20"/>
      <c r="Y1569" s="21"/>
      <c r="Z1569" s="22"/>
      <c r="AA1569" s="21"/>
    </row>
    <row r="1570" spans="1:27" customFormat="1" ht="36" hidden="1" x14ac:dyDescent="0.25">
      <c r="A1570" s="67" t="s">
        <v>1876</v>
      </c>
      <c r="B1570" s="68" t="s">
        <v>1883</v>
      </c>
      <c r="C1570" s="67" t="s">
        <v>226</v>
      </c>
      <c r="D1570" s="69">
        <v>2</v>
      </c>
      <c r="E1570" s="70">
        <v>40351.53</v>
      </c>
      <c r="F1570" s="70">
        <v>80703.06</v>
      </c>
      <c r="G1570" s="65">
        <f t="shared" si="48"/>
        <v>249775.97070000001</v>
      </c>
      <c r="H1570" s="65">
        <f t="shared" si="49"/>
        <v>499551.94140000001</v>
      </c>
      <c r="I1570" s="71">
        <v>6.19</v>
      </c>
      <c r="N1570" s="20"/>
      <c r="O1570" s="20"/>
      <c r="P1570" s="20"/>
      <c r="Q1570" s="20"/>
      <c r="R1570" s="20"/>
      <c r="S1570" s="20"/>
      <c r="T1570" s="20"/>
      <c r="U1570" s="20"/>
      <c r="V1570" s="20"/>
      <c r="W1570" s="20"/>
      <c r="X1570" s="20"/>
      <c r="Y1570" s="21"/>
      <c r="Z1570" s="22"/>
      <c r="AA1570" s="21"/>
    </row>
    <row r="1571" spans="1:27" customFormat="1" ht="36" hidden="1" x14ac:dyDescent="0.25">
      <c r="A1571" s="67" t="s">
        <v>1884</v>
      </c>
      <c r="B1571" s="68" t="s">
        <v>1885</v>
      </c>
      <c r="C1571" s="67" t="s">
        <v>226</v>
      </c>
      <c r="D1571" s="69">
        <v>4</v>
      </c>
      <c r="E1571" s="70">
        <v>20633.689999999999</v>
      </c>
      <c r="F1571" s="70">
        <v>82534.759999999995</v>
      </c>
      <c r="G1571" s="65">
        <f t="shared" si="48"/>
        <v>127722.5411</v>
      </c>
      <c r="H1571" s="65">
        <f t="shared" si="49"/>
        <v>510890.16440000001</v>
      </c>
      <c r="I1571" s="71">
        <v>6.19</v>
      </c>
      <c r="N1571" s="20"/>
      <c r="O1571" s="20"/>
      <c r="P1571" s="20"/>
      <c r="Q1571" s="20"/>
      <c r="R1571" s="20"/>
      <c r="S1571" s="20"/>
      <c r="T1571" s="20"/>
      <c r="U1571" s="20"/>
      <c r="V1571" s="20"/>
      <c r="W1571" s="20"/>
      <c r="X1571" s="20"/>
      <c r="Y1571" s="21"/>
      <c r="Z1571" s="22"/>
      <c r="AA1571" s="21"/>
    </row>
    <row r="1572" spans="1:27" customFormat="1" ht="36" hidden="1" x14ac:dyDescent="0.25">
      <c r="A1572" s="60" t="s">
        <v>1886</v>
      </c>
      <c r="B1572" s="61" t="s">
        <v>1887</v>
      </c>
      <c r="C1572" s="60" t="s">
        <v>226</v>
      </c>
      <c r="D1572" s="62">
        <v>9</v>
      </c>
      <c r="E1572" s="63" t="s">
        <v>11</v>
      </c>
      <c r="F1572" s="64"/>
      <c r="G1572" s="65"/>
      <c r="H1572" s="65"/>
      <c r="I1572" s="71"/>
      <c r="N1572" s="20"/>
      <c r="O1572" s="20"/>
      <c r="P1572" s="20"/>
      <c r="Q1572" s="20"/>
      <c r="R1572" s="20"/>
      <c r="S1572" s="20"/>
      <c r="T1572" s="20"/>
      <c r="U1572" s="20"/>
      <c r="V1572" s="20"/>
      <c r="W1572" s="20"/>
      <c r="X1572" s="20"/>
      <c r="Y1572" s="21"/>
      <c r="Z1572" s="22"/>
      <c r="AA1572" s="21"/>
    </row>
    <row r="1573" spans="1:27" customFormat="1" ht="36" hidden="1" x14ac:dyDescent="0.25">
      <c r="A1573" s="67" t="s">
        <v>1886</v>
      </c>
      <c r="B1573" s="68" t="s">
        <v>1888</v>
      </c>
      <c r="C1573" s="67" t="s">
        <v>226</v>
      </c>
      <c r="D1573" s="69">
        <v>1</v>
      </c>
      <c r="E1573" s="70">
        <v>299360.42</v>
      </c>
      <c r="F1573" s="70">
        <v>299360.42</v>
      </c>
      <c r="G1573" s="65">
        <f t="shared" si="48"/>
        <v>1853040.9998000001</v>
      </c>
      <c r="H1573" s="65">
        <f t="shared" si="49"/>
        <v>1853040.9998000001</v>
      </c>
      <c r="I1573" s="71">
        <v>6.19</v>
      </c>
      <c r="N1573" s="20"/>
      <c r="O1573" s="20"/>
      <c r="P1573" s="20"/>
      <c r="Q1573" s="20"/>
      <c r="R1573" s="20"/>
      <c r="S1573" s="20"/>
      <c r="T1573" s="20"/>
      <c r="U1573" s="20"/>
      <c r="V1573" s="20"/>
      <c r="W1573" s="20"/>
      <c r="X1573" s="20"/>
      <c r="Y1573" s="21"/>
      <c r="Z1573" s="22"/>
      <c r="AA1573" s="21"/>
    </row>
    <row r="1574" spans="1:27" customFormat="1" ht="36" hidden="1" x14ac:dyDescent="0.25">
      <c r="A1574" s="67" t="s">
        <v>1886</v>
      </c>
      <c r="B1574" s="68" t="s">
        <v>1889</v>
      </c>
      <c r="C1574" s="67" t="s">
        <v>226</v>
      </c>
      <c r="D1574" s="69">
        <v>2</v>
      </c>
      <c r="E1574" s="70">
        <v>298364.62</v>
      </c>
      <c r="F1574" s="70">
        <v>596729.24</v>
      </c>
      <c r="G1574" s="65">
        <f t="shared" si="48"/>
        <v>1846876.9978</v>
      </c>
      <c r="H1574" s="65">
        <f t="shared" si="49"/>
        <v>3693753.9956</v>
      </c>
      <c r="I1574" s="71">
        <v>6.19</v>
      </c>
      <c r="N1574" s="20"/>
      <c r="O1574" s="20"/>
      <c r="P1574" s="20"/>
      <c r="Q1574" s="20"/>
      <c r="R1574" s="20"/>
      <c r="S1574" s="20"/>
      <c r="T1574" s="20"/>
      <c r="U1574" s="20"/>
      <c r="V1574" s="20"/>
      <c r="W1574" s="20"/>
      <c r="X1574" s="20"/>
      <c r="Y1574" s="21"/>
      <c r="Z1574" s="22"/>
      <c r="AA1574" s="21"/>
    </row>
    <row r="1575" spans="1:27" customFormat="1" ht="36" hidden="1" x14ac:dyDescent="0.25">
      <c r="A1575" s="67" t="s">
        <v>1886</v>
      </c>
      <c r="B1575" s="68" t="s">
        <v>1890</v>
      </c>
      <c r="C1575" s="67" t="s">
        <v>226</v>
      </c>
      <c r="D1575" s="69">
        <v>1</v>
      </c>
      <c r="E1575" s="70">
        <v>31879.96</v>
      </c>
      <c r="F1575" s="70">
        <v>31879.96</v>
      </c>
      <c r="G1575" s="65">
        <f t="shared" si="48"/>
        <v>197336.95240000001</v>
      </c>
      <c r="H1575" s="65">
        <f t="shared" si="49"/>
        <v>197336.95240000001</v>
      </c>
      <c r="I1575" s="71">
        <v>6.19</v>
      </c>
      <c r="N1575" s="20"/>
      <c r="O1575" s="20"/>
      <c r="P1575" s="20"/>
      <c r="Q1575" s="20"/>
      <c r="R1575" s="20"/>
      <c r="S1575" s="20"/>
      <c r="T1575" s="20"/>
      <c r="U1575" s="20"/>
      <c r="V1575" s="20"/>
      <c r="W1575" s="20"/>
      <c r="X1575" s="20"/>
      <c r="Y1575" s="21"/>
      <c r="Z1575" s="22"/>
      <c r="AA1575" s="21"/>
    </row>
    <row r="1576" spans="1:27" customFormat="1" ht="36" hidden="1" x14ac:dyDescent="0.25">
      <c r="A1576" s="67" t="s">
        <v>1886</v>
      </c>
      <c r="B1576" s="68" t="s">
        <v>1891</v>
      </c>
      <c r="C1576" s="67" t="s">
        <v>226</v>
      </c>
      <c r="D1576" s="69">
        <v>1</v>
      </c>
      <c r="E1576" s="70">
        <v>49746.6</v>
      </c>
      <c r="F1576" s="70">
        <v>49746.6</v>
      </c>
      <c r="G1576" s="65">
        <f t="shared" si="48"/>
        <v>307931.45400000003</v>
      </c>
      <c r="H1576" s="65">
        <f t="shared" si="49"/>
        <v>307931.45400000003</v>
      </c>
      <c r="I1576" s="71">
        <v>6.19</v>
      </c>
      <c r="N1576" s="20"/>
      <c r="O1576" s="20"/>
      <c r="P1576" s="20"/>
      <c r="Q1576" s="20"/>
      <c r="R1576" s="20"/>
      <c r="S1576" s="20"/>
      <c r="T1576" s="20"/>
      <c r="U1576" s="20"/>
      <c r="V1576" s="20"/>
      <c r="W1576" s="20"/>
      <c r="X1576" s="20"/>
      <c r="Y1576" s="21"/>
      <c r="Z1576" s="22"/>
      <c r="AA1576" s="21"/>
    </row>
    <row r="1577" spans="1:27" customFormat="1" ht="36" hidden="1" x14ac:dyDescent="0.25">
      <c r="A1577" s="67" t="s">
        <v>1886</v>
      </c>
      <c r="B1577" s="68" t="s">
        <v>1892</v>
      </c>
      <c r="C1577" s="67" t="s">
        <v>226</v>
      </c>
      <c r="D1577" s="69">
        <v>2</v>
      </c>
      <c r="E1577" s="70">
        <v>312926.45</v>
      </c>
      <c r="F1577" s="70">
        <v>625852.9</v>
      </c>
      <c r="G1577" s="65">
        <f t="shared" si="48"/>
        <v>1937014.7255000002</v>
      </c>
      <c r="H1577" s="65">
        <f t="shared" si="49"/>
        <v>3874029.4510000004</v>
      </c>
      <c r="I1577" s="71">
        <v>6.19</v>
      </c>
      <c r="N1577" s="20"/>
      <c r="O1577" s="20"/>
      <c r="P1577" s="20"/>
      <c r="Q1577" s="20"/>
      <c r="R1577" s="20"/>
      <c r="S1577" s="20"/>
      <c r="T1577" s="20"/>
      <c r="U1577" s="20"/>
      <c r="V1577" s="20"/>
      <c r="W1577" s="20"/>
      <c r="X1577" s="20"/>
      <c r="Y1577" s="21"/>
      <c r="Z1577" s="22"/>
      <c r="AA1577" s="21"/>
    </row>
    <row r="1578" spans="1:27" customFormat="1" ht="36" hidden="1" x14ac:dyDescent="0.25">
      <c r="A1578" s="67" t="s">
        <v>1886</v>
      </c>
      <c r="B1578" s="68" t="s">
        <v>1893</v>
      </c>
      <c r="C1578" s="67" t="s">
        <v>226</v>
      </c>
      <c r="D1578" s="69">
        <v>2</v>
      </c>
      <c r="E1578" s="70">
        <v>404034.98</v>
      </c>
      <c r="F1578" s="70">
        <v>808069.96</v>
      </c>
      <c r="G1578" s="65">
        <f t="shared" si="48"/>
        <v>2500976.5262000002</v>
      </c>
      <c r="H1578" s="65">
        <f t="shared" si="49"/>
        <v>5001953.0524000004</v>
      </c>
      <c r="I1578" s="71">
        <v>6.19</v>
      </c>
      <c r="N1578" s="20"/>
      <c r="O1578" s="20"/>
      <c r="P1578" s="20"/>
      <c r="Q1578" s="20"/>
      <c r="R1578" s="20"/>
      <c r="S1578" s="20"/>
      <c r="T1578" s="20"/>
      <c r="U1578" s="20"/>
      <c r="V1578" s="20"/>
      <c r="W1578" s="20"/>
      <c r="X1578" s="20"/>
      <c r="Y1578" s="21"/>
      <c r="Z1578" s="22"/>
      <c r="AA1578" s="21"/>
    </row>
    <row r="1579" spans="1:27" customFormat="1" ht="36" hidden="1" x14ac:dyDescent="0.25">
      <c r="A1579" s="60" t="s">
        <v>1894</v>
      </c>
      <c r="B1579" s="61" t="s">
        <v>1895</v>
      </c>
      <c r="C1579" s="60" t="s">
        <v>12</v>
      </c>
      <c r="D1579" s="62">
        <v>24</v>
      </c>
      <c r="E1579" s="63" t="s">
        <v>11</v>
      </c>
      <c r="F1579" s="64"/>
      <c r="G1579" s="65"/>
      <c r="H1579" s="65"/>
      <c r="I1579" s="71"/>
      <c r="N1579" s="20"/>
      <c r="O1579" s="20"/>
      <c r="P1579" s="20"/>
      <c r="Q1579" s="20"/>
      <c r="R1579" s="20"/>
      <c r="S1579" s="20"/>
      <c r="T1579" s="20"/>
      <c r="U1579" s="20"/>
      <c r="V1579" s="20"/>
      <c r="W1579" s="20"/>
      <c r="X1579" s="20"/>
      <c r="Y1579" s="21"/>
      <c r="Z1579" s="22"/>
      <c r="AA1579" s="21"/>
    </row>
    <row r="1580" spans="1:27" customFormat="1" ht="36" hidden="1" x14ac:dyDescent="0.25">
      <c r="A1580" s="67" t="s">
        <v>1894</v>
      </c>
      <c r="B1580" s="68" t="s">
        <v>1896</v>
      </c>
      <c r="C1580" s="67" t="s">
        <v>12</v>
      </c>
      <c r="D1580" s="69">
        <v>8</v>
      </c>
      <c r="E1580" s="70">
        <v>6886.11</v>
      </c>
      <c r="F1580" s="70">
        <v>55089</v>
      </c>
      <c r="G1580" s="65">
        <f t="shared" si="48"/>
        <v>42625.020900000003</v>
      </c>
      <c r="H1580" s="65">
        <f t="shared" si="49"/>
        <v>341000.91000000003</v>
      </c>
      <c r="I1580" s="71">
        <v>6.19</v>
      </c>
      <c r="N1580" s="20"/>
      <c r="O1580" s="20"/>
      <c r="P1580" s="20"/>
      <c r="Q1580" s="20"/>
      <c r="R1580" s="20"/>
      <c r="S1580" s="20"/>
      <c r="T1580" s="20"/>
      <c r="U1580" s="20"/>
      <c r="V1580" s="20"/>
      <c r="W1580" s="20"/>
      <c r="X1580" s="20"/>
      <c r="Y1580" s="21"/>
      <c r="Z1580" s="22"/>
      <c r="AA1580" s="21"/>
    </row>
    <row r="1581" spans="1:27" customFormat="1" ht="36" hidden="1" x14ac:dyDescent="0.25">
      <c r="A1581" s="67" t="s">
        <v>1894</v>
      </c>
      <c r="B1581" s="68" t="s">
        <v>1897</v>
      </c>
      <c r="C1581" s="67" t="s">
        <v>12</v>
      </c>
      <c r="D1581" s="69">
        <v>16</v>
      </c>
      <c r="E1581" s="70">
        <v>7313.05</v>
      </c>
      <c r="F1581" s="70">
        <v>117008.8</v>
      </c>
      <c r="G1581" s="65">
        <f t="shared" si="48"/>
        <v>45267.779500000004</v>
      </c>
      <c r="H1581" s="65">
        <f t="shared" si="49"/>
        <v>724284.47200000007</v>
      </c>
      <c r="I1581" s="71">
        <v>6.19</v>
      </c>
      <c r="N1581" s="20"/>
      <c r="O1581" s="20"/>
      <c r="P1581" s="20"/>
      <c r="Q1581" s="20"/>
      <c r="R1581" s="20"/>
      <c r="S1581" s="20"/>
      <c r="T1581" s="20"/>
      <c r="U1581" s="20"/>
      <c r="V1581" s="20"/>
      <c r="W1581" s="20"/>
      <c r="X1581" s="20"/>
      <c r="Y1581" s="21"/>
      <c r="Z1581" s="22"/>
      <c r="AA1581" s="21"/>
    </row>
    <row r="1582" spans="1:27" customFormat="1" ht="36" hidden="1" x14ac:dyDescent="0.25">
      <c r="A1582" s="67" t="s">
        <v>1898</v>
      </c>
      <c r="B1582" s="68" t="s">
        <v>1899</v>
      </c>
      <c r="C1582" s="67" t="s">
        <v>12</v>
      </c>
      <c r="D1582" s="69">
        <v>2</v>
      </c>
      <c r="E1582" s="70">
        <v>1349.66</v>
      </c>
      <c r="F1582" s="70">
        <v>2700</v>
      </c>
      <c r="G1582" s="65">
        <f t="shared" si="48"/>
        <v>8354.3954000000012</v>
      </c>
      <c r="H1582" s="65">
        <f t="shared" si="49"/>
        <v>16713</v>
      </c>
      <c r="I1582" s="71">
        <v>6.19</v>
      </c>
      <c r="N1582" s="20"/>
      <c r="O1582" s="20"/>
      <c r="P1582" s="20"/>
      <c r="Q1582" s="20"/>
      <c r="R1582" s="20"/>
      <c r="S1582" s="20"/>
      <c r="T1582" s="20"/>
      <c r="U1582" s="20"/>
      <c r="V1582" s="20"/>
      <c r="W1582" s="20"/>
      <c r="X1582" s="20"/>
      <c r="Y1582" s="21"/>
      <c r="Z1582" s="22"/>
      <c r="AA1582" s="21"/>
    </row>
    <row r="1583" spans="1:27" customFormat="1" ht="36" hidden="1" x14ac:dyDescent="0.25">
      <c r="A1583" s="60" t="s">
        <v>1900</v>
      </c>
      <c r="B1583" s="61" t="s">
        <v>1901</v>
      </c>
      <c r="C1583" s="60" t="s">
        <v>12</v>
      </c>
      <c r="D1583" s="62">
        <v>5</v>
      </c>
      <c r="E1583" s="63" t="s">
        <v>11</v>
      </c>
      <c r="F1583" s="64"/>
      <c r="G1583" s="65"/>
      <c r="H1583" s="65"/>
      <c r="I1583" s="71"/>
      <c r="N1583" s="20"/>
      <c r="O1583" s="20"/>
      <c r="P1583" s="20"/>
      <c r="Q1583" s="20"/>
      <c r="R1583" s="20"/>
      <c r="S1583" s="20"/>
      <c r="T1583" s="20"/>
      <c r="U1583" s="20"/>
      <c r="V1583" s="20"/>
      <c r="W1583" s="20"/>
      <c r="X1583" s="20"/>
      <c r="Y1583" s="21"/>
      <c r="Z1583" s="22"/>
      <c r="AA1583" s="21"/>
    </row>
    <row r="1584" spans="1:27" customFormat="1" ht="36" hidden="1" x14ac:dyDescent="0.25">
      <c r="A1584" s="67" t="s">
        <v>1900</v>
      </c>
      <c r="B1584" s="68" t="s">
        <v>1902</v>
      </c>
      <c r="C1584" s="67" t="s">
        <v>12</v>
      </c>
      <c r="D1584" s="69">
        <v>3</v>
      </c>
      <c r="E1584" s="70">
        <v>12695.93</v>
      </c>
      <c r="F1584" s="70">
        <v>38088</v>
      </c>
      <c r="G1584" s="65">
        <f t="shared" si="48"/>
        <v>78587.806700000001</v>
      </c>
      <c r="H1584" s="65">
        <f t="shared" si="49"/>
        <v>235764.72</v>
      </c>
      <c r="I1584" s="71">
        <v>6.19</v>
      </c>
      <c r="N1584" s="20"/>
      <c r="O1584" s="20"/>
      <c r="P1584" s="20"/>
      <c r="Q1584" s="20"/>
      <c r="R1584" s="20"/>
      <c r="S1584" s="20"/>
      <c r="T1584" s="20"/>
      <c r="U1584" s="20"/>
      <c r="V1584" s="20"/>
      <c r="W1584" s="20"/>
      <c r="X1584" s="20"/>
      <c r="Y1584" s="21"/>
      <c r="Z1584" s="22"/>
      <c r="AA1584" s="21"/>
    </row>
    <row r="1585" spans="1:27" customFormat="1" ht="36" hidden="1" x14ac:dyDescent="0.25">
      <c r="A1585" s="67" t="s">
        <v>1900</v>
      </c>
      <c r="B1585" s="68" t="s">
        <v>1903</v>
      </c>
      <c r="C1585" s="67" t="s">
        <v>12</v>
      </c>
      <c r="D1585" s="69">
        <v>2</v>
      </c>
      <c r="E1585" s="70">
        <v>12869.95</v>
      </c>
      <c r="F1585" s="70">
        <v>25740</v>
      </c>
      <c r="G1585" s="65">
        <f t="shared" si="48"/>
        <v>79664.990500000014</v>
      </c>
      <c r="H1585" s="65">
        <f t="shared" si="49"/>
        <v>159330.6</v>
      </c>
      <c r="I1585" s="71">
        <v>6.19</v>
      </c>
      <c r="N1585" s="20"/>
      <c r="O1585" s="20"/>
      <c r="P1585" s="20"/>
      <c r="Q1585" s="20"/>
      <c r="R1585" s="20"/>
      <c r="S1585" s="20"/>
      <c r="T1585" s="20"/>
      <c r="U1585" s="20"/>
      <c r="V1585" s="20"/>
      <c r="W1585" s="20"/>
      <c r="X1585" s="20"/>
      <c r="Y1585" s="21"/>
      <c r="Z1585" s="22"/>
      <c r="AA1585" s="21"/>
    </row>
    <row r="1586" spans="1:27" customFormat="1" ht="36" hidden="1" x14ac:dyDescent="0.25">
      <c r="A1586" s="67" t="s">
        <v>1904</v>
      </c>
      <c r="B1586" s="68" t="s">
        <v>1905</v>
      </c>
      <c r="C1586" s="67" t="s">
        <v>12</v>
      </c>
      <c r="D1586" s="69">
        <v>2</v>
      </c>
      <c r="E1586" s="70">
        <v>9894.7900000000009</v>
      </c>
      <c r="F1586" s="70">
        <v>19790</v>
      </c>
      <c r="G1586" s="65">
        <f t="shared" si="48"/>
        <v>61248.750100000012</v>
      </c>
      <c r="H1586" s="65">
        <f t="shared" si="49"/>
        <v>122500.1</v>
      </c>
      <c r="I1586" s="71">
        <v>6.19</v>
      </c>
      <c r="N1586" s="20"/>
      <c r="O1586" s="20"/>
      <c r="P1586" s="20"/>
      <c r="Q1586" s="20"/>
      <c r="R1586" s="20"/>
      <c r="S1586" s="20"/>
      <c r="T1586" s="20"/>
      <c r="U1586" s="20"/>
      <c r="V1586" s="20"/>
      <c r="W1586" s="20"/>
      <c r="X1586" s="20"/>
      <c r="Y1586" s="21"/>
      <c r="Z1586" s="22"/>
      <c r="AA1586" s="21"/>
    </row>
    <row r="1587" spans="1:27" customFormat="1" ht="36" hidden="1" x14ac:dyDescent="0.25">
      <c r="A1587" s="67" t="s">
        <v>1906</v>
      </c>
      <c r="B1587" s="68" t="s">
        <v>1907</v>
      </c>
      <c r="C1587" s="67" t="s">
        <v>12</v>
      </c>
      <c r="D1587" s="69">
        <v>4</v>
      </c>
      <c r="E1587" s="70">
        <v>10086.64</v>
      </c>
      <c r="F1587" s="70">
        <v>40347</v>
      </c>
      <c r="G1587" s="65">
        <f t="shared" si="48"/>
        <v>62436.301599999999</v>
      </c>
      <c r="H1587" s="65">
        <f t="shared" si="49"/>
        <v>249747.93000000002</v>
      </c>
      <c r="I1587" s="71">
        <v>6.19</v>
      </c>
      <c r="N1587" s="20"/>
      <c r="O1587" s="20"/>
      <c r="P1587" s="20"/>
      <c r="Q1587" s="20"/>
      <c r="R1587" s="20"/>
      <c r="S1587" s="20"/>
      <c r="T1587" s="20"/>
      <c r="U1587" s="20"/>
      <c r="V1587" s="20"/>
      <c r="W1587" s="20"/>
      <c r="X1587" s="20"/>
      <c r="Y1587" s="21"/>
      <c r="Z1587" s="22"/>
      <c r="AA1587" s="21"/>
    </row>
    <row r="1588" spans="1:27" customFormat="1" ht="36" hidden="1" x14ac:dyDescent="0.25">
      <c r="A1588" s="67" t="s">
        <v>1906</v>
      </c>
      <c r="B1588" s="68" t="s">
        <v>1908</v>
      </c>
      <c r="C1588" s="67" t="s">
        <v>12</v>
      </c>
      <c r="D1588" s="69">
        <v>3</v>
      </c>
      <c r="E1588" s="70">
        <v>10086.64</v>
      </c>
      <c r="F1588" s="70">
        <v>30260</v>
      </c>
      <c r="G1588" s="65">
        <f t="shared" si="48"/>
        <v>62436.301599999999</v>
      </c>
      <c r="H1588" s="65">
        <f t="shared" si="49"/>
        <v>187309.40000000002</v>
      </c>
      <c r="I1588" s="71">
        <v>6.19</v>
      </c>
      <c r="N1588" s="20"/>
      <c r="O1588" s="20"/>
      <c r="P1588" s="20"/>
      <c r="Q1588" s="20"/>
      <c r="R1588" s="20"/>
      <c r="S1588" s="20"/>
      <c r="T1588" s="20"/>
      <c r="U1588" s="20"/>
      <c r="V1588" s="20"/>
      <c r="W1588" s="20"/>
      <c r="X1588" s="20"/>
      <c r="Y1588" s="21"/>
      <c r="Z1588" s="22"/>
      <c r="AA1588" s="21"/>
    </row>
    <row r="1589" spans="1:27" customFormat="1" ht="36" hidden="1" x14ac:dyDescent="0.25">
      <c r="A1589" s="67" t="s">
        <v>1906</v>
      </c>
      <c r="B1589" s="68" t="s">
        <v>1908</v>
      </c>
      <c r="C1589" s="67" t="s">
        <v>12</v>
      </c>
      <c r="D1589" s="69">
        <v>1</v>
      </c>
      <c r="E1589" s="70">
        <v>10086.64</v>
      </c>
      <c r="F1589" s="70">
        <v>10087</v>
      </c>
      <c r="G1589" s="65">
        <f t="shared" si="48"/>
        <v>62436.301599999999</v>
      </c>
      <c r="H1589" s="65">
        <f t="shared" si="49"/>
        <v>62438.530000000006</v>
      </c>
      <c r="I1589" s="71">
        <v>6.19</v>
      </c>
      <c r="N1589" s="20"/>
      <c r="O1589" s="20"/>
      <c r="P1589" s="20"/>
      <c r="Q1589" s="20"/>
      <c r="R1589" s="20"/>
      <c r="S1589" s="20"/>
      <c r="T1589" s="20"/>
      <c r="U1589" s="20"/>
      <c r="V1589" s="20"/>
      <c r="W1589" s="20"/>
      <c r="X1589" s="20"/>
      <c r="Y1589" s="21"/>
      <c r="Z1589" s="22"/>
      <c r="AA1589" s="21"/>
    </row>
    <row r="1590" spans="1:27" customFormat="1" ht="36" hidden="1" x14ac:dyDescent="0.25">
      <c r="A1590" s="67" t="s">
        <v>1909</v>
      </c>
      <c r="B1590" s="68" t="s">
        <v>1910</v>
      </c>
      <c r="C1590" s="67" t="s">
        <v>12</v>
      </c>
      <c r="D1590" s="69">
        <v>1</v>
      </c>
      <c r="E1590" s="70">
        <v>4676.63</v>
      </c>
      <c r="F1590" s="70">
        <v>4677</v>
      </c>
      <c r="G1590" s="65">
        <f t="shared" si="48"/>
        <v>28948.339700000004</v>
      </c>
      <c r="H1590" s="65">
        <f t="shared" si="49"/>
        <v>28950.63</v>
      </c>
      <c r="I1590" s="71">
        <v>6.19</v>
      </c>
      <c r="N1590" s="20"/>
      <c r="O1590" s="20"/>
      <c r="P1590" s="20"/>
      <c r="Q1590" s="20"/>
      <c r="R1590" s="20"/>
      <c r="S1590" s="20"/>
      <c r="T1590" s="20"/>
      <c r="U1590" s="20"/>
      <c r="V1590" s="20"/>
      <c r="W1590" s="20"/>
      <c r="X1590" s="20"/>
      <c r="Y1590" s="21"/>
      <c r="Z1590" s="22"/>
      <c r="AA1590" s="21"/>
    </row>
    <row r="1591" spans="1:27" customFormat="1" ht="36" hidden="1" x14ac:dyDescent="0.25">
      <c r="A1591" s="60" t="s">
        <v>1911</v>
      </c>
      <c r="B1591" s="61" t="s">
        <v>1912</v>
      </c>
      <c r="C1591" s="60" t="s">
        <v>12</v>
      </c>
      <c r="D1591" s="62">
        <v>4</v>
      </c>
      <c r="E1591" s="63" t="s">
        <v>11</v>
      </c>
      <c r="F1591" s="64"/>
      <c r="G1591" s="65"/>
      <c r="H1591" s="65"/>
      <c r="I1591" s="71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21"/>
      <c r="Z1591" s="22"/>
      <c r="AA1591" s="21"/>
    </row>
    <row r="1592" spans="1:27" customFormat="1" ht="36" hidden="1" x14ac:dyDescent="0.25">
      <c r="A1592" s="67" t="s">
        <v>1911</v>
      </c>
      <c r="B1592" s="68" t="s">
        <v>1913</v>
      </c>
      <c r="C1592" s="67" t="s">
        <v>12</v>
      </c>
      <c r="D1592" s="69">
        <v>2</v>
      </c>
      <c r="E1592" s="72">
        <v>328.85</v>
      </c>
      <c r="F1592" s="72">
        <v>657.7</v>
      </c>
      <c r="G1592" s="65">
        <f t="shared" ref="G1592:G1635" si="50">E1592*I1592</f>
        <v>2035.5815000000002</v>
      </c>
      <c r="H1592" s="65">
        <f t="shared" ref="H1592:H1635" si="51">F1592*I1592</f>
        <v>4071.1630000000005</v>
      </c>
      <c r="I1592" s="71">
        <v>6.19</v>
      </c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1"/>
      <c r="Z1592" s="22"/>
      <c r="AA1592" s="21"/>
    </row>
    <row r="1593" spans="1:27" customFormat="1" ht="36" hidden="1" x14ac:dyDescent="0.25">
      <c r="A1593" s="67" t="s">
        <v>1911</v>
      </c>
      <c r="B1593" s="68" t="s">
        <v>1914</v>
      </c>
      <c r="C1593" s="67" t="s">
        <v>12</v>
      </c>
      <c r="D1593" s="69">
        <v>2</v>
      </c>
      <c r="E1593" s="72">
        <v>400.31</v>
      </c>
      <c r="F1593" s="72">
        <v>800.62</v>
      </c>
      <c r="G1593" s="65">
        <f t="shared" si="50"/>
        <v>2477.9189000000001</v>
      </c>
      <c r="H1593" s="65">
        <f t="shared" si="51"/>
        <v>4955.8378000000002</v>
      </c>
      <c r="I1593" s="71">
        <v>6.19</v>
      </c>
      <c r="N1593" s="20"/>
      <c r="O1593" s="20"/>
      <c r="P1593" s="20"/>
      <c r="Q1593" s="20"/>
      <c r="R1593" s="20"/>
      <c r="S1593" s="20"/>
      <c r="T1593" s="20"/>
      <c r="U1593" s="20"/>
      <c r="V1593" s="20"/>
      <c r="W1593" s="20"/>
      <c r="X1593" s="20"/>
      <c r="Y1593" s="21"/>
      <c r="Z1593" s="22"/>
      <c r="AA1593" s="21"/>
    </row>
    <row r="1594" spans="1:27" customFormat="1" ht="36" hidden="1" x14ac:dyDescent="0.25">
      <c r="A1594" s="67" t="s">
        <v>1915</v>
      </c>
      <c r="B1594" s="68" t="s">
        <v>1916</v>
      </c>
      <c r="C1594" s="67" t="s">
        <v>12</v>
      </c>
      <c r="D1594" s="69">
        <v>2</v>
      </c>
      <c r="E1594" s="72">
        <v>357.42</v>
      </c>
      <c r="F1594" s="72">
        <v>714.84</v>
      </c>
      <c r="G1594" s="65">
        <f t="shared" si="50"/>
        <v>2212.4298000000003</v>
      </c>
      <c r="H1594" s="65">
        <f t="shared" si="51"/>
        <v>4424.8596000000007</v>
      </c>
      <c r="I1594" s="71">
        <v>6.19</v>
      </c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21"/>
      <c r="Z1594" s="22"/>
      <c r="AA1594" s="21"/>
    </row>
    <row r="1595" spans="1:27" customFormat="1" ht="36" hidden="1" x14ac:dyDescent="0.25">
      <c r="A1595" s="67" t="s">
        <v>1917</v>
      </c>
      <c r="B1595" s="68" t="s">
        <v>1918</v>
      </c>
      <c r="C1595" s="67" t="s">
        <v>12</v>
      </c>
      <c r="D1595" s="69">
        <v>3</v>
      </c>
      <c r="E1595" s="70">
        <v>14489.15</v>
      </c>
      <c r="F1595" s="70">
        <v>43467.45</v>
      </c>
      <c r="G1595" s="65">
        <f t="shared" si="50"/>
        <v>89687.838499999998</v>
      </c>
      <c r="H1595" s="65">
        <f t="shared" si="51"/>
        <v>269063.51549999998</v>
      </c>
      <c r="I1595" s="71">
        <v>6.19</v>
      </c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0"/>
      <c r="Y1595" s="21"/>
      <c r="Z1595" s="22"/>
      <c r="AA1595" s="21"/>
    </row>
    <row r="1596" spans="1:27" customFormat="1" ht="36" hidden="1" x14ac:dyDescent="0.25">
      <c r="A1596" s="67" t="s">
        <v>1919</v>
      </c>
      <c r="B1596" s="68" t="s">
        <v>1920</v>
      </c>
      <c r="C1596" s="67" t="s">
        <v>12</v>
      </c>
      <c r="D1596" s="69">
        <v>1</v>
      </c>
      <c r="E1596" s="70">
        <v>5220.67</v>
      </c>
      <c r="F1596" s="70">
        <v>5221</v>
      </c>
      <c r="G1596" s="65">
        <f t="shared" si="50"/>
        <v>32315.947300000003</v>
      </c>
      <c r="H1596" s="65">
        <f t="shared" si="51"/>
        <v>32317.99</v>
      </c>
      <c r="I1596" s="71">
        <v>6.19</v>
      </c>
      <c r="N1596" s="20"/>
      <c r="O1596" s="20"/>
      <c r="P1596" s="20"/>
      <c r="Q1596" s="20"/>
      <c r="R1596" s="20"/>
      <c r="S1596" s="20"/>
      <c r="T1596" s="20"/>
      <c r="U1596" s="20"/>
      <c r="V1596" s="20"/>
      <c r="W1596" s="20"/>
      <c r="X1596" s="20"/>
      <c r="Y1596" s="21"/>
      <c r="Z1596" s="22"/>
      <c r="AA1596" s="21"/>
    </row>
    <row r="1597" spans="1:27" customFormat="1" ht="36" hidden="1" x14ac:dyDescent="0.25">
      <c r="A1597" s="60" t="s">
        <v>1921</v>
      </c>
      <c r="B1597" s="61" t="s">
        <v>11</v>
      </c>
      <c r="C1597" s="60" t="s">
        <v>12</v>
      </c>
      <c r="D1597" s="62">
        <v>32</v>
      </c>
      <c r="E1597" s="63" t="s">
        <v>11</v>
      </c>
      <c r="F1597" s="64"/>
      <c r="G1597" s="65"/>
      <c r="H1597" s="65"/>
      <c r="I1597" s="71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20"/>
      <c r="Y1597" s="21"/>
      <c r="Z1597" s="22"/>
      <c r="AA1597" s="21"/>
    </row>
    <row r="1598" spans="1:27" customFormat="1" ht="36" hidden="1" x14ac:dyDescent="0.25">
      <c r="A1598" s="67" t="s">
        <v>1921</v>
      </c>
      <c r="B1598" s="68" t="s">
        <v>1922</v>
      </c>
      <c r="C1598" s="67" t="s">
        <v>12</v>
      </c>
      <c r="D1598" s="69">
        <v>1</v>
      </c>
      <c r="E1598" s="70">
        <v>9473.0400000000009</v>
      </c>
      <c r="F1598" s="70">
        <v>9473.0400000000009</v>
      </c>
      <c r="G1598" s="65">
        <f t="shared" si="50"/>
        <v>58638.117600000012</v>
      </c>
      <c r="H1598" s="65">
        <f t="shared" si="51"/>
        <v>58638.117600000012</v>
      </c>
      <c r="I1598" s="71">
        <v>6.19</v>
      </c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0"/>
      <c r="Y1598" s="21"/>
      <c r="Z1598" s="22"/>
      <c r="AA1598" s="21"/>
    </row>
    <row r="1599" spans="1:27" customFormat="1" ht="36" hidden="1" x14ac:dyDescent="0.25">
      <c r="A1599" s="67" t="s">
        <v>1921</v>
      </c>
      <c r="B1599" s="68" t="s">
        <v>1923</v>
      </c>
      <c r="C1599" s="67" t="s">
        <v>12</v>
      </c>
      <c r="D1599" s="69">
        <v>2</v>
      </c>
      <c r="E1599" s="70">
        <v>5721.65</v>
      </c>
      <c r="F1599" s="70">
        <v>11443.3</v>
      </c>
      <c r="G1599" s="65">
        <f t="shared" si="50"/>
        <v>35417.013500000001</v>
      </c>
      <c r="H1599" s="65">
        <f t="shared" si="51"/>
        <v>70834.027000000002</v>
      </c>
      <c r="I1599" s="71">
        <v>6.19</v>
      </c>
      <c r="N1599" s="20"/>
      <c r="O1599" s="20"/>
      <c r="P1599" s="20"/>
      <c r="Q1599" s="20"/>
      <c r="R1599" s="20"/>
      <c r="S1599" s="20"/>
      <c r="T1599" s="20"/>
      <c r="U1599" s="20"/>
      <c r="V1599" s="20"/>
      <c r="W1599" s="20"/>
      <c r="X1599" s="20"/>
      <c r="Y1599" s="21"/>
      <c r="Z1599" s="22"/>
      <c r="AA1599" s="21"/>
    </row>
    <row r="1600" spans="1:27" customFormat="1" ht="36" hidden="1" x14ac:dyDescent="0.25">
      <c r="A1600" s="67" t="s">
        <v>1921</v>
      </c>
      <c r="B1600" s="68" t="s">
        <v>1924</v>
      </c>
      <c r="C1600" s="67" t="s">
        <v>12</v>
      </c>
      <c r="D1600" s="69">
        <v>2</v>
      </c>
      <c r="E1600" s="70">
        <v>4057.8</v>
      </c>
      <c r="F1600" s="70">
        <v>8115.6</v>
      </c>
      <c r="G1600" s="65">
        <f t="shared" si="50"/>
        <v>25117.782000000003</v>
      </c>
      <c r="H1600" s="65">
        <f t="shared" si="51"/>
        <v>50235.564000000006</v>
      </c>
      <c r="I1600" s="71">
        <v>6.19</v>
      </c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20"/>
      <c r="Y1600" s="21"/>
      <c r="Z1600" s="22"/>
      <c r="AA1600" s="21"/>
    </row>
    <row r="1601" spans="1:27" customFormat="1" ht="36" hidden="1" x14ac:dyDescent="0.25">
      <c r="A1601" s="67" t="s">
        <v>1921</v>
      </c>
      <c r="B1601" s="68" t="s">
        <v>1925</v>
      </c>
      <c r="C1601" s="67" t="s">
        <v>12</v>
      </c>
      <c r="D1601" s="69">
        <v>2</v>
      </c>
      <c r="E1601" s="70">
        <v>3283.15</v>
      </c>
      <c r="F1601" s="70">
        <v>6566.3</v>
      </c>
      <c r="G1601" s="65">
        <f t="shared" si="50"/>
        <v>20322.698500000002</v>
      </c>
      <c r="H1601" s="65">
        <f t="shared" si="51"/>
        <v>40645.397000000004</v>
      </c>
      <c r="I1601" s="71">
        <v>6.19</v>
      </c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Y1601" s="21"/>
      <c r="Z1601" s="22"/>
      <c r="AA1601" s="21"/>
    </row>
    <row r="1602" spans="1:27" customFormat="1" ht="36" hidden="1" x14ac:dyDescent="0.25">
      <c r="A1602" s="67" t="s">
        <v>1921</v>
      </c>
      <c r="B1602" s="68" t="s">
        <v>1926</v>
      </c>
      <c r="C1602" s="67" t="s">
        <v>12</v>
      </c>
      <c r="D1602" s="69">
        <v>6</v>
      </c>
      <c r="E1602" s="70">
        <v>3099.49</v>
      </c>
      <c r="F1602" s="70">
        <v>18596.939999999999</v>
      </c>
      <c r="G1602" s="65">
        <f t="shared" si="50"/>
        <v>19185.843099999998</v>
      </c>
      <c r="H1602" s="65">
        <f t="shared" si="51"/>
        <v>115115.0586</v>
      </c>
      <c r="I1602" s="71">
        <v>6.19</v>
      </c>
      <c r="N1602" s="20"/>
      <c r="O1602" s="20"/>
      <c r="P1602" s="20"/>
      <c r="Q1602" s="20"/>
      <c r="R1602" s="20"/>
      <c r="S1602" s="20"/>
      <c r="T1602" s="20"/>
      <c r="U1602" s="20"/>
      <c r="V1602" s="20"/>
      <c r="W1602" s="20"/>
      <c r="X1602" s="20"/>
      <c r="Y1602" s="21"/>
      <c r="Z1602" s="22"/>
      <c r="AA1602" s="21"/>
    </row>
    <row r="1603" spans="1:27" customFormat="1" ht="36" hidden="1" x14ac:dyDescent="0.25">
      <c r="A1603" s="67" t="s">
        <v>1921</v>
      </c>
      <c r="B1603" s="68" t="s">
        <v>1927</v>
      </c>
      <c r="C1603" s="67" t="s">
        <v>12</v>
      </c>
      <c r="D1603" s="69">
        <v>2</v>
      </c>
      <c r="E1603" s="70">
        <v>3412.26</v>
      </c>
      <c r="F1603" s="70">
        <v>6824.52</v>
      </c>
      <c r="G1603" s="65">
        <f t="shared" si="50"/>
        <v>21121.889400000004</v>
      </c>
      <c r="H1603" s="65">
        <f t="shared" si="51"/>
        <v>42243.778800000007</v>
      </c>
      <c r="I1603" s="71">
        <v>6.19</v>
      </c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21"/>
      <c r="Z1603" s="22"/>
      <c r="AA1603" s="21"/>
    </row>
    <row r="1604" spans="1:27" customFormat="1" ht="36" hidden="1" x14ac:dyDescent="0.25">
      <c r="A1604" s="67" t="s">
        <v>1921</v>
      </c>
      <c r="B1604" s="68" t="s">
        <v>1928</v>
      </c>
      <c r="C1604" s="67" t="s">
        <v>12</v>
      </c>
      <c r="D1604" s="69">
        <v>1</v>
      </c>
      <c r="E1604" s="70">
        <v>1848.42</v>
      </c>
      <c r="F1604" s="70">
        <v>1848.42</v>
      </c>
      <c r="G1604" s="65">
        <f t="shared" si="50"/>
        <v>11441.719800000001</v>
      </c>
      <c r="H1604" s="65">
        <f t="shared" si="51"/>
        <v>11441.719800000001</v>
      </c>
      <c r="I1604" s="71">
        <v>6.19</v>
      </c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0"/>
      <c r="Y1604" s="21"/>
      <c r="Z1604" s="22"/>
      <c r="AA1604" s="21"/>
    </row>
    <row r="1605" spans="1:27" customFormat="1" ht="36" hidden="1" x14ac:dyDescent="0.25">
      <c r="A1605" s="67" t="s">
        <v>1921</v>
      </c>
      <c r="B1605" s="68" t="s">
        <v>1929</v>
      </c>
      <c r="C1605" s="67" t="s">
        <v>12</v>
      </c>
      <c r="D1605" s="69">
        <v>1</v>
      </c>
      <c r="E1605" s="70">
        <v>1879.33</v>
      </c>
      <c r="F1605" s="70">
        <v>1879.33</v>
      </c>
      <c r="G1605" s="65">
        <f t="shared" si="50"/>
        <v>11633.0527</v>
      </c>
      <c r="H1605" s="65">
        <f t="shared" si="51"/>
        <v>11633.0527</v>
      </c>
      <c r="I1605" s="71">
        <v>6.19</v>
      </c>
      <c r="N1605" s="20"/>
      <c r="O1605" s="20"/>
      <c r="P1605" s="20"/>
      <c r="Q1605" s="20"/>
      <c r="R1605" s="20"/>
      <c r="S1605" s="20"/>
      <c r="T1605" s="20"/>
      <c r="U1605" s="20"/>
      <c r="V1605" s="20"/>
      <c r="W1605" s="20"/>
      <c r="X1605" s="20"/>
      <c r="Y1605" s="21"/>
      <c r="Z1605" s="22"/>
      <c r="AA1605" s="21"/>
    </row>
    <row r="1606" spans="1:27" customFormat="1" ht="36" hidden="1" x14ac:dyDescent="0.25">
      <c r="A1606" s="67" t="s">
        <v>1921</v>
      </c>
      <c r="B1606" s="68" t="s">
        <v>1930</v>
      </c>
      <c r="C1606" s="67" t="s">
        <v>12</v>
      </c>
      <c r="D1606" s="69">
        <v>1</v>
      </c>
      <c r="E1606" s="70">
        <v>1924.79</v>
      </c>
      <c r="F1606" s="70">
        <v>1924.79</v>
      </c>
      <c r="G1606" s="65">
        <f t="shared" si="50"/>
        <v>11914.4501</v>
      </c>
      <c r="H1606" s="65">
        <f t="shared" si="51"/>
        <v>11914.4501</v>
      </c>
      <c r="I1606" s="71">
        <v>6.19</v>
      </c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20"/>
      <c r="Y1606" s="21"/>
      <c r="Z1606" s="22"/>
      <c r="AA1606" s="21"/>
    </row>
    <row r="1607" spans="1:27" customFormat="1" ht="36" hidden="1" x14ac:dyDescent="0.25">
      <c r="A1607" s="67" t="s">
        <v>1921</v>
      </c>
      <c r="B1607" s="68" t="s">
        <v>1931</v>
      </c>
      <c r="C1607" s="67" t="s">
        <v>12</v>
      </c>
      <c r="D1607" s="69">
        <v>2</v>
      </c>
      <c r="E1607" s="70">
        <v>2030.26</v>
      </c>
      <c r="F1607" s="70">
        <v>4060.52</v>
      </c>
      <c r="G1607" s="65">
        <f t="shared" si="50"/>
        <v>12567.3094</v>
      </c>
      <c r="H1607" s="65">
        <f t="shared" si="51"/>
        <v>25134.6188</v>
      </c>
      <c r="I1607" s="71">
        <v>6.19</v>
      </c>
      <c r="N1607" s="20"/>
      <c r="O1607" s="20"/>
      <c r="P1607" s="20"/>
      <c r="Q1607" s="20"/>
      <c r="R1607" s="20"/>
      <c r="S1607" s="20"/>
      <c r="T1607" s="20"/>
      <c r="U1607" s="20"/>
      <c r="V1607" s="20"/>
      <c r="W1607" s="20"/>
      <c r="X1607" s="20"/>
      <c r="Y1607" s="21"/>
      <c r="Z1607" s="22"/>
      <c r="AA1607" s="21"/>
    </row>
    <row r="1608" spans="1:27" customFormat="1" ht="36" hidden="1" x14ac:dyDescent="0.25">
      <c r="A1608" s="67" t="s">
        <v>1921</v>
      </c>
      <c r="B1608" s="68" t="s">
        <v>1932</v>
      </c>
      <c r="C1608" s="67" t="s">
        <v>12</v>
      </c>
      <c r="D1608" s="69">
        <v>2</v>
      </c>
      <c r="E1608" s="70">
        <v>1979.35</v>
      </c>
      <c r="F1608" s="70">
        <v>3958.7</v>
      </c>
      <c r="G1608" s="65">
        <f t="shared" si="50"/>
        <v>12252.1765</v>
      </c>
      <c r="H1608" s="65">
        <f t="shared" si="51"/>
        <v>24504.352999999999</v>
      </c>
      <c r="I1608" s="71">
        <v>6.19</v>
      </c>
      <c r="N1608" s="20"/>
      <c r="O1608" s="20"/>
      <c r="P1608" s="20"/>
      <c r="Q1608" s="20"/>
      <c r="R1608" s="20"/>
      <c r="S1608" s="20"/>
      <c r="T1608" s="20"/>
      <c r="U1608" s="20"/>
      <c r="V1608" s="20"/>
      <c r="W1608" s="20"/>
      <c r="X1608" s="20"/>
      <c r="Y1608" s="21"/>
      <c r="Z1608" s="22"/>
      <c r="AA1608" s="21"/>
    </row>
    <row r="1609" spans="1:27" customFormat="1" ht="36" hidden="1" x14ac:dyDescent="0.25">
      <c r="A1609" s="67" t="s">
        <v>1921</v>
      </c>
      <c r="B1609" s="68" t="s">
        <v>1933</v>
      </c>
      <c r="C1609" s="67" t="s">
        <v>12</v>
      </c>
      <c r="D1609" s="69">
        <v>4</v>
      </c>
      <c r="E1609" s="70">
        <v>2104.8200000000002</v>
      </c>
      <c r="F1609" s="70">
        <v>8419.2800000000007</v>
      </c>
      <c r="G1609" s="65">
        <f t="shared" si="50"/>
        <v>13028.835800000003</v>
      </c>
      <c r="H1609" s="65">
        <f t="shared" si="51"/>
        <v>52115.34320000001</v>
      </c>
      <c r="I1609" s="71">
        <v>6.19</v>
      </c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0"/>
      <c r="Y1609" s="21"/>
      <c r="Z1609" s="22"/>
      <c r="AA1609" s="21"/>
    </row>
    <row r="1610" spans="1:27" customFormat="1" ht="36" hidden="1" x14ac:dyDescent="0.25">
      <c r="A1610" s="67" t="s">
        <v>1921</v>
      </c>
      <c r="B1610" s="68" t="s">
        <v>1934</v>
      </c>
      <c r="C1610" s="67" t="s">
        <v>12</v>
      </c>
      <c r="D1610" s="69">
        <v>1</v>
      </c>
      <c r="E1610" s="70">
        <v>2055.7199999999998</v>
      </c>
      <c r="F1610" s="70">
        <v>2055.7199999999998</v>
      </c>
      <c r="G1610" s="65">
        <f t="shared" si="50"/>
        <v>12724.906799999999</v>
      </c>
      <c r="H1610" s="65">
        <f t="shared" si="51"/>
        <v>12724.906799999999</v>
      </c>
      <c r="I1610" s="71">
        <v>6.19</v>
      </c>
      <c r="N1610" s="20"/>
      <c r="O1610" s="20"/>
      <c r="P1610" s="20"/>
      <c r="Q1610" s="20"/>
      <c r="R1610" s="20"/>
      <c r="S1610" s="20"/>
      <c r="T1610" s="20"/>
      <c r="U1610" s="20"/>
      <c r="V1610" s="20"/>
      <c r="W1610" s="20"/>
      <c r="X1610" s="20"/>
      <c r="Y1610" s="21"/>
      <c r="Z1610" s="22"/>
      <c r="AA1610" s="21"/>
    </row>
    <row r="1611" spans="1:27" customFormat="1" ht="36" hidden="1" x14ac:dyDescent="0.25">
      <c r="A1611" s="67" t="s">
        <v>1921</v>
      </c>
      <c r="B1611" s="68" t="s">
        <v>1935</v>
      </c>
      <c r="C1611" s="67" t="s">
        <v>12</v>
      </c>
      <c r="D1611" s="69">
        <v>1</v>
      </c>
      <c r="E1611" s="70">
        <v>2163.0100000000002</v>
      </c>
      <c r="F1611" s="70">
        <v>2163.0100000000002</v>
      </c>
      <c r="G1611" s="65">
        <f t="shared" si="50"/>
        <v>13389.031900000002</v>
      </c>
      <c r="H1611" s="65">
        <f t="shared" si="51"/>
        <v>13389.031900000002</v>
      </c>
      <c r="I1611" s="71">
        <v>6.19</v>
      </c>
      <c r="N1611" s="20"/>
      <c r="O1611" s="20"/>
      <c r="P1611" s="20"/>
      <c r="Q1611" s="20"/>
      <c r="R1611" s="20"/>
      <c r="S1611" s="20"/>
      <c r="T1611" s="20"/>
      <c r="U1611" s="20"/>
      <c r="V1611" s="20"/>
      <c r="W1611" s="20"/>
      <c r="X1611" s="20"/>
      <c r="Y1611" s="21"/>
      <c r="Z1611" s="22"/>
      <c r="AA1611" s="21"/>
    </row>
    <row r="1612" spans="1:27" customFormat="1" ht="36" hidden="1" x14ac:dyDescent="0.25">
      <c r="A1612" s="67" t="s">
        <v>1921</v>
      </c>
      <c r="B1612" s="68" t="s">
        <v>1936</v>
      </c>
      <c r="C1612" s="67" t="s">
        <v>12</v>
      </c>
      <c r="D1612" s="69">
        <v>2</v>
      </c>
      <c r="E1612" s="70">
        <v>3412.26</v>
      </c>
      <c r="F1612" s="70">
        <v>6824.52</v>
      </c>
      <c r="G1612" s="65">
        <f t="shared" si="50"/>
        <v>21121.889400000004</v>
      </c>
      <c r="H1612" s="65">
        <f t="shared" si="51"/>
        <v>42243.778800000007</v>
      </c>
      <c r="I1612" s="71">
        <v>6.19</v>
      </c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0"/>
      <c r="Y1612" s="21"/>
      <c r="Z1612" s="22"/>
      <c r="AA1612" s="21"/>
    </row>
    <row r="1613" spans="1:27" customFormat="1" ht="36" hidden="1" x14ac:dyDescent="0.25">
      <c r="A1613" s="67" t="s">
        <v>1921</v>
      </c>
      <c r="B1613" s="68" t="s">
        <v>1937</v>
      </c>
      <c r="C1613" s="67" t="s">
        <v>12</v>
      </c>
      <c r="D1613" s="69">
        <v>1</v>
      </c>
      <c r="E1613" s="70">
        <v>8319.26</v>
      </c>
      <c r="F1613" s="70">
        <v>8319.26</v>
      </c>
      <c r="G1613" s="65">
        <f t="shared" si="50"/>
        <v>51496.219400000002</v>
      </c>
      <c r="H1613" s="65">
        <f t="shared" si="51"/>
        <v>51496.219400000002</v>
      </c>
      <c r="I1613" s="71">
        <v>6.19</v>
      </c>
      <c r="N1613" s="20"/>
      <c r="O1613" s="20"/>
      <c r="P1613" s="20"/>
      <c r="Q1613" s="20"/>
      <c r="R1613" s="20"/>
      <c r="S1613" s="20"/>
      <c r="T1613" s="20"/>
      <c r="U1613" s="20"/>
      <c r="V1613" s="20"/>
      <c r="W1613" s="20"/>
      <c r="X1613" s="20"/>
      <c r="Y1613" s="21"/>
      <c r="Z1613" s="22"/>
      <c r="AA1613" s="21"/>
    </row>
    <row r="1614" spans="1:27" customFormat="1" ht="36" hidden="1" x14ac:dyDescent="0.25">
      <c r="A1614" s="67" t="s">
        <v>1921</v>
      </c>
      <c r="B1614" s="68" t="s">
        <v>1938</v>
      </c>
      <c r="C1614" s="67" t="s">
        <v>12</v>
      </c>
      <c r="D1614" s="69">
        <v>1</v>
      </c>
      <c r="E1614" s="70">
        <v>13581.76</v>
      </c>
      <c r="F1614" s="70">
        <v>13581.76</v>
      </c>
      <c r="G1614" s="65">
        <f t="shared" si="50"/>
        <v>84071.094400000002</v>
      </c>
      <c r="H1614" s="65">
        <f t="shared" si="51"/>
        <v>84071.094400000002</v>
      </c>
      <c r="I1614" s="71">
        <v>6.19</v>
      </c>
      <c r="N1614" s="20"/>
      <c r="O1614" s="20"/>
      <c r="P1614" s="20"/>
      <c r="Q1614" s="20"/>
      <c r="R1614" s="20"/>
      <c r="S1614" s="20"/>
      <c r="T1614" s="20"/>
      <c r="U1614" s="20"/>
      <c r="V1614" s="20"/>
      <c r="W1614" s="20"/>
      <c r="X1614" s="20"/>
      <c r="Y1614" s="21"/>
      <c r="Z1614" s="22"/>
      <c r="AA1614" s="21"/>
    </row>
    <row r="1615" spans="1:27" customFormat="1" ht="36" hidden="1" x14ac:dyDescent="0.25">
      <c r="A1615" s="60" t="s">
        <v>1939</v>
      </c>
      <c r="B1615" s="61" t="s">
        <v>1940</v>
      </c>
      <c r="C1615" s="60" t="s">
        <v>12</v>
      </c>
      <c r="D1615" s="62">
        <v>2</v>
      </c>
      <c r="E1615" s="63" t="s">
        <v>11</v>
      </c>
      <c r="F1615" s="64"/>
      <c r="G1615" s="65"/>
      <c r="H1615" s="65"/>
      <c r="I1615" s="71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1"/>
      <c r="Z1615" s="22"/>
      <c r="AA1615" s="21"/>
    </row>
    <row r="1616" spans="1:27" customFormat="1" ht="36" hidden="1" x14ac:dyDescent="0.25">
      <c r="A1616" s="67" t="s">
        <v>1939</v>
      </c>
      <c r="B1616" s="68" t="s">
        <v>1941</v>
      </c>
      <c r="C1616" s="67" t="s">
        <v>12</v>
      </c>
      <c r="D1616" s="69">
        <v>1</v>
      </c>
      <c r="E1616" s="70">
        <v>4760.99</v>
      </c>
      <c r="F1616" s="70">
        <v>4760.99</v>
      </c>
      <c r="G1616" s="65">
        <f t="shared" si="50"/>
        <v>29470.5281</v>
      </c>
      <c r="H1616" s="65">
        <f t="shared" si="51"/>
        <v>29470.5281</v>
      </c>
      <c r="I1616" s="71">
        <v>6.19</v>
      </c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1"/>
      <c r="Z1616" s="22"/>
      <c r="AA1616" s="21"/>
    </row>
    <row r="1617" spans="1:27" customFormat="1" ht="36" hidden="1" x14ac:dyDescent="0.25">
      <c r="A1617" s="67" t="s">
        <v>1939</v>
      </c>
      <c r="B1617" s="68" t="s">
        <v>1942</v>
      </c>
      <c r="C1617" s="67" t="s">
        <v>12</v>
      </c>
      <c r="D1617" s="69">
        <v>1</v>
      </c>
      <c r="E1617" s="70">
        <v>4903.9399999999996</v>
      </c>
      <c r="F1617" s="70">
        <v>4903.9399999999996</v>
      </c>
      <c r="G1617" s="65">
        <f t="shared" si="50"/>
        <v>30355.388599999998</v>
      </c>
      <c r="H1617" s="65">
        <f t="shared" si="51"/>
        <v>30355.388599999998</v>
      </c>
      <c r="I1617" s="71">
        <v>6.19</v>
      </c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1"/>
      <c r="Z1617" s="22"/>
      <c r="AA1617" s="21"/>
    </row>
    <row r="1618" spans="1:27" customFormat="1" ht="36" hidden="1" x14ac:dyDescent="0.25">
      <c r="A1618" s="60" t="s">
        <v>1943</v>
      </c>
      <c r="B1618" s="61" t="s">
        <v>1944</v>
      </c>
      <c r="C1618" s="60" t="s">
        <v>12</v>
      </c>
      <c r="D1618" s="62">
        <v>4</v>
      </c>
      <c r="E1618" s="63" t="s">
        <v>11</v>
      </c>
      <c r="F1618" s="64"/>
      <c r="G1618" s="65"/>
      <c r="H1618" s="65"/>
      <c r="I1618" s="71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1"/>
      <c r="Z1618" s="22"/>
      <c r="AA1618" s="21"/>
    </row>
    <row r="1619" spans="1:27" customFormat="1" ht="36" hidden="1" x14ac:dyDescent="0.25">
      <c r="A1619" s="67" t="s">
        <v>1943</v>
      </c>
      <c r="B1619" s="68" t="s">
        <v>1945</v>
      </c>
      <c r="C1619" s="67" t="s">
        <v>12</v>
      </c>
      <c r="D1619" s="69">
        <v>2</v>
      </c>
      <c r="E1619" s="70">
        <v>5533.04</v>
      </c>
      <c r="F1619" s="70">
        <v>11066.08</v>
      </c>
      <c r="G1619" s="65">
        <f t="shared" si="50"/>
        <v>34249.517599999999</v>
      </c>
      <c r="H1619" s="65">
        <f t="shared" si="51"/>
        <v>68499.035199999998</v>
      </c>
      <c r="I1619" s="71">
        <v>6.19</v>
      </c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1"/>
      <c r="Z1619" s="22"/>
      <c r="AA1619" s="21"/>
    </row>
    <row r="1620" spans="1:27" customFormat="1" ht="36" hidden="1" x14ac:dyDescent="0.25">
      <c r="A1620" s="67" t="s">
        <v>1943</v>
      </c>
      <c r="B1620" s="68" t="s">
        <v>1946</v>
      </c>
      <c r="C1620" s="67" t="s">
        <v>12</v>
      </c>
      <c r="D1620" s="69">
        <v>2</v>
      </c>
      <c r="E1620" s="70">
        <v>4632.3100000000004</v>
      </c>
      <c r="F1620" s="70">
        <v>9264.6200000000008</v>
      </c>
      <c r="G1620" s="65">
        <f t="shared" si="50"/>
        <v>28673.998900000006</v>
      </c>
      <c r="H1620" s="65">
        <f t="shared" si="51"/>
        <v>57347.997800000012</v>
      </c>
      <c r="I1620" s="71">
        <v>6.19</v>
      </c>
      <c r="N1620" s="20"/>
      <c r="O1620" s="20"/>
      <c r="P1620" s="20"/>
      <c r="Q1620" s="20"/>
      <c r="R1620" s="20"/>
      <c r="S1620" s="20"/>
      <c r="T1620" s="20"/>
      <c r="U1620" s="20"/>
      <c r="V1620" s="20"/>
      <c r="W1620" s="20"/>
      <c r="X1620" s="20"/>
      <c r="Y1620" s="21"/>
      <c r="Z1620" s="22"/>
      <c r="AA1620" s="21"/>
    </row>
    <row r="1621" spans="1:27" customFormat="1" ht="36" hidden="1" x14ac:dyDescent="0.25">
      <c r="A1621" s="60" t="s">
        <v>1947</v>
      </c>
      <c r="B1621" s="61" t="s">
        <v>1948</v>
      </c>
      <c r="C1621" s="60" t="s">
        <v>12</v>
      </c>
      <c r="D1621" s="62">
        <v>4</v>
      </c>
      <c r="E1621" s="63" t="s">
        <v>11</v>
      </c>
      <c r="F1621" s="64"/>
      <c r="G1621" s="65"/>
      <c r="H1621" s="65"/>
      <c r="I1621" s="71"/>
      <c r="N1621" s="20"/>
      <c r="O1621" s="20"/>
      <c r="P1621" s="20"/>
      <c r="Q1621" s="20"/>
      <c r="R1621" s="20"/>
      <c r="S1621" s="20"/>
      <c r="T1621" s="20"/>
      <c r="U1621" s="20"/>
      <c r="V1621" s="20"/>
      <c r="W1621" s="20"/>
      <c r="X1621" s="20"/>
      <c r="Y1621" s="21"/>
      <c r="Z1621" s="22"/>
      <c r="AA1621" s="21"/>
    </row>
    <row r="1622" spans="1:27" customFormat="1" ht="36" hidden="1" x14ac:dyDescent="0.25">
      <c r="A1622" s="67" t="s">
        <v>1947</v>
      </c>
      <c r="B1622" s="68" t="s">
        <v>1949</v>
      </c>
      <c r="C1622" s="67" t="s">
        <v>12</v>
      </c>
      <c r="D1622" s="69">
        <v>2</v>
      </c>
      <c r="E1622" s="70">
        <v>5375.75</v>
      </c>
      <c r="F1622" s="70">
        <v>10751.5</v>
      </c>
      <c r="G1622" s="65">
        <f t="shared" si="50"/>
        <v>33275.892500000002</v>
      </c>
      <c r="H1622" s="65">
        <f t="shared" si="51"/>
        <v>66551.785000000003</v>
      </c>
      <c r="I1622" s="71">
        <v>6.19</v>
      </c>
      <c r="N1622" s="20"/>
      <c r="O1622" s="20"/>
      <c r="P1622" s="20"/>
      <c r="Q1622" s="20"/>
      <c r="R1622" s="20"/>
      <c r="S1622" s="20"/>
      <c r="T1622" s="20"/>
      <c r="U1622" s="20"/>
      <c r="V1622" s="20"/>
      <c r="W1622" s="20"/>
      <c r="X1622" s="20"/>
      <c r="Y1622" s="21"/>
      <c r="Z1622" s="22"/>
      <c r="AA1622" s="21"/>
    </row>
    <row r="1623" spans="1:27" customFormat="1" ht="36" hidden="1" x14ac:dyDescent="0.25">
      <c r="A1623" s="67" t="s">
        <v>1947</v>
      </c>
      <c r="B1623" s="68" t="s">
        <v>1950</v>
      </c>
      <c r="C1623" s="67" t="s">
        <v>12</v>
      </c>
      <c r="D1623" s="69">
        <v>2</v>
      </c>
      <c r="E1623" s="70">
        <v>5776.1</v>
      </c>
      <c r="F1623" s="70">
        <v>11552.2</v>
      </c>
      <c r="G1623" s="65">
        <f t="shared" si="50"/>
        <v>35754.059000000001</v>
      </c>
      <c r="H1623" s="65">
        <f t="shared" si="51"/>
        <v>71508.118000000002</v>
      </c>
      <c r="I1623" s="71">
        <v>6.19</v>
      </c>
      <c r="N1623" s="20"/>
      <c r="O1623" s="20"/>
      <c r="P1623" s="20"/>
      <c r="Q1623" s="20"/>
      <c r="R1623" s="20"/>
      <c r="S1623" s="20"/>
      <c r="T1623" s="20"/>
      <c r="U1623" s="20"/>
      <c r="V1623" s="20"/>
      <c r="W1623" s="20"/>
      <c r="X1623" s="20"/>
      <c r="Y1623" s="21"/>
      <c r="Z1623" s="22"/>
      <c r="AA1623" s="21"/>
    </row>
    <row r="1624" spans="1:27" customFormat="1" ht="36" hidden="1" x14ac:dyDescent="0.25">
      <c r="A1624" s="60" t="s">
        <v>1951</v>
      </c>
      <c r="B1624" s="61" t="s">
        <v>1952</v>
      </c>
      <c r="C1624" s="60" t="s">
        <v>12</v>
      </c>
      <c r="D1624" s="62">
        <v>8</v>
      </c>
      <c r="E1624" s="63" t="s">
        <v>11</v>
      </c>
      <c r="F1624" s="64"/>
      <c r="G1624" s="65"/>
      <c r="H1624" s="65"/>
      <c r="I1624" s="71"/>
      <c r="N1624" s="20"/>
      <c r="O1624" s="20"/>
      <c r="P1624" s="20"/>
      <c r="Q1624" s="20"/>
      <c r="R1624" s="20"/>
      <c r="S1624" s="20"/>
      <c r="T1624" s="20"/>
      <c r="U1624" s="20"/>
      <c r="V1624" s="20"/>
      <c r="W1624" s="20"/>
      <c r="X1624" s="20"/>
      <c r="Y1624" s="21"/>
      <c r="Z1624" s="22"/>
      <c r="AA1624" s="21"/>
    </row>
    <row r="1625" spans="1:27" customFormat="1" ht="36" hidden="1" x14ac:dyDescent="0.25">
      <c r="A1625" s="67" t="s">
        <v>1951</v>
      </c>
      <c r="B1625" s="68" t="s">
        <v>1953</v>
      </c>
      <c r="C1625" s="67" t="s">
        <v>12</v>
      </c>
      <c r="D1625" s="69">
        <v>2</v>
      </c>
      <c r="E1625" s="70">
        <v>3766.72</v>
      </c>
      <c r="F1625" s="70">
        <v>7533</v>
      </c>
      <c r="G1625" s="65">
        <f t="shared" si="50"/>
        <v>23315.996800000001</v>
      </c>
      <c r="H1625" s="65">
        <f t="shared" si="51"/>
        <v>46629.270000000004</v>
      </c>
      <c r="I1625" s="71">
        <v>6.19</v>
      </c>
      <c r="N1625" s="20"/>
      <c r="O1625" s="20"/>
      <c r="P1625" s="20"/>
      <c r="Q1625" s="20"/>
      <c r="R1625" s="20"/>
      <c r="S1625" s="20"/>
      <c r="T1625" s="20"/>
      <c r="U1625" s="20"/>
      <c r="V1625" s="20"/>
      <c r="W1625" s="20"/>
      <c r="X1625" s="20"/>
      <c r="Y1625" s="21"/>
      <c r="Z1625" s="22"/>
      <c r="AA1625" s="21"/>
    </row>
    <row r="1626" spans="1:27" customFormat="1" ht="36" hidden="1" x14ac:dyDescent="0.25">
      <c r="A1626" s="67" t="s">
        <v>1951</v>
      </c>
      <c r="B1626" s="68" t="s">
        <v>1954</v>
      </c>
      <c r="C1626" s="67" t="s">
        <v>12</v>
      </c>
      <c r="D1626" s="69">
        <v>1</v>
      </c>
      <c r="E1626" s="70">
        <v>6364.46</v>
      </c>
      <c r="F1626" s="70">
        <v>6364</v>
      </c>
      <c r="G1626" s="65">
        <f t="shared" si="50"/>
        <v>39396.007400000002</v>
      </c>
      <c r="H1626" s="65">
        <f t="shared" si="51"/>
        <v>39393.160000000003</v>
      </c>
      <c r="I1626" s="71">
        <v>6.19</v>
      </c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1"/>
      <c r="Z1626" s="22"/>
      <c r="AA1626" s="21"/>
    </row>
    <row r="1627" spans="1:27" customFormat="1" ht="36" hidden="1" x14ac:dyDescent="0.25">
      <c r="A1627" s="67" t="s">
        <v>1951</v>
      </c>
      <c r="B1627" s="68" t="s">
        <v>1955</v>
      </c>
      <c r="C1627" s="67" t="s">
        <v>12</v>
      </c>
      <c r="D1627" s="69">
        <v>1</v>
      </c>
      <c r="E1627" s="70">
        <v>6364.46</v>
      </c>
      <c r="F1627" s="70">
        <v>6364</v>
      </c>
      <c r="G1627" s="65">
        <f t="shared" si="50"/>
        <v>39396.007400000002</v>
      </c>
      <c r="H1627" s="65">
        <f t="shared" si="51"/>
        <v>39393.160000000003</v>
      </c>
      <c r="I1627" s="71">
        <v>6.19</v>
      </c>
      <c r="N1627" s="20"/>
      <c r="O1627" s="20"/>
      <c r="P1627" s="20"/>
      <c r="Q1627" s="20"/>
      <c r="R1627" s="20"/>
      <c r="S1627" s="20"/>
      <c r="T1627" s="20"/>
      <c r="U1627" s="20"/>
      <c r="V1627" s="20"/>
      <c r="W1627" s="20"/>
      <c r="X1627" s="20"/>
      <c r="Y1627" s="21"/>
      <c r="Z1627" s="22"/>
      <c r="AA1627" s="21"/>
    </row>
    <row r="1628" spans="1:27" customFormat="1" ht="36" hidden="1" x14ac:dyDescent="0.25">
      <c r="A1628" s="67" t="s">
        <v>1951</v>
      </c>
      <c r="B1628" s="68" t="s">
        <v>1956</v>
      </c>
      <c r="C1628" s="67" t="s">
        <v>12</v>
      </c>
      <c r="D1628" s="69">
        <v>2</v>
      </c>
      <c r="E1628" s="70">
        <v>7403.55</v>
      </c>
      <c r="F1628" s="70">
        <v>14807</v>
      </c>
      <c r="G1628" s="65">
        <f t="shared" si="50"/>
        <v>45827.974500000004</v>
      </c>
      <c r="H1628" s="65">
        <f t="shared" si="51"/>
        <v>91655.33</v>
      </c>
      <c r="I1628" s="71">
        <v>6.19</v>
      </c>
      <c r="N1628" s="20"/>
      <c r="O1628" s="20"/>
      <c r="P1628" s="20"/>
      <c r="Q1628" s="20"/>
      <c r="R1628" s="20"/>
      <c r="S1628" s="20"/>
      <c r="T1628" s="20"/>
      <c r="U1628" s="20"/>
      <c r="V1628" s="20"/>
      <c r="W1628" s="20"/>
      <c r="X1628" s="20"/>
      <c r="Y1628" s="21"/>
      <c r="Z1628" s="22"/>
      <c r="AA1628" s="21"/>
    </row>
    <row r="1629" spans="1:27" customFormat="1" ht="36" hidden="1" x14ac:dyDescent="0.25">
      <c r="A1629" s="67" t="s">
        <v>1951</v>
      </c>
      <c r="B1629" s="68" t="s">
        <v>1957</v>
      </c>
      <c r="C1629" s="67" t="s">
        <v>12</v>
      </c>
      <c r="D1629" s="69">
        <v>2</v>
      </c>
      <c r="E1629" s="70">
        <v>5642.85</v>
      </c>
      <c r="F1629" s="70">
        <v>11286</v>
      </c>
      <c r="G1629" s="65">
        <f t="shared" si="50"/>
        <v>34929.241500000004</v>
      </c>
      <c r="H1629" s="65">
        <f t="shared" si="51"/>
        <v>69860.340000000011</v>
      </c>
      <c r="I1629" s="71">
        <v>6.19</v>
      </c>
      <c r="N1629" s="20"/>
      <c r="O1629" s="20"/>
      <c r="P1629" s="20"/>
      <c r="Q1629" s="20"/>
      <c r="R1629" s="20"/>
      <c r="S1629" s="20"/>
      <c r="T1629" s="20"/>
      <c r="U1629" s="20"/>
      <c r="V1629" s="20"/>
      <c r="W1629" s="20"/>
      <c r="X1629" s="20"/>
      <c r="Y1629" s="21"/>
      <c r="Z1629" s="22"/>
      <c r="AA1629" s="21"/>
    </row>
    <row r="1630" spans="1:27" customFormat="1" ht="36" hidden="1" x14ac:dyDescent="0.25">
      <c r="A1630" s="67" t="s">
        <v>1958</v>
      </c>
      <c r="B1630" s="68" t="s">
        <v>1959</v>
      </c>
      <c r="C1630" s="67" t="s">
        <v>226</v>
      </c>
      <c r="D1630" s="69">
        <v>1</v>
      </c>
      <c r="E1630" s="70">
        <v>4483.04</v>
      </c>
      <c r="F1630" s="70">
        <v>4483</v>
      </c>
      <c r="G1630" s="65">
        <f t="shared" si="50"/>
        <v>27750.017600000003</v>
      </c>
      <c r="H1630" s="65">
        <f t="shared" si="51"/>
        <v>27749.77</v>
      </c>
      <c r="I1630" s="71">
        <v>6.19</v>
      </c>
      <c r="N1630" s="20"/>
      <c r="O1630" s="20"/>
      <c r="P1630" s="20"/>
      <c r="Q1630" s="20"/>
      <c r="R1630" s="20"/>
      <c r="S1630" s="20"/>
      <c r="T1630" s="20"/>
      <c r="U1630" s="20"/>
      <c r="V1630" s="20"/>
      <c r="W1630" s="20"/>
      <c r="X1630" s="20"/>
      <c r="Y1630" s="21"/>
      <c r="Z1630" s="22"/>
      <c r="AA1630" s="21"/>
    </row>
    <row r="1631" spans="1:27" customFormat="1" ht="36" hidden="1" x14ac:dyDescent="0.25">
      <c r="A1631" s="67" t="s">
        <v>1960</v>
      </c>
      <c r="B1631" s="68" t="s">
        <v>1694</v>
      </c>
      <c r="C1631" s="67" t="s">
        <v>12</v>
      </c>
      <c r="D1631" s="69">
        <v>2</v>
      </c>
      <c r="E1631" s="70">
        <v>1649.94</v>
      </c>
      <c r="F1631" s="70">
        <v>3299.88</v>
      </c>
      <c r="G1631" s="65">
        <f t="shared" si="50"/>
        <v>10213.128600000002</v>
      </c>
      <c r="H1631" s="65">
        <f t="shared" si="51"/>
        <v>20426.257200000004</v>
      </c>
      <c r="I1631" s="71">
        <v>6.19</v>
      </c>
      <c r="N1631" s="20"/>
      <c r="O1631" s="20"/>
      <c r="P1631" s="20"/>
      <c r="Q1631" s="20"/>
      <c r="R1631" s="20"/>
      <c r="S1631" s="20"/>
      <c r="T1631" s="20"/>
      <c r="U1631" s="20"/>
      <c r="V1631" s="20"/>
      <c r="W1631" s="20"/>
      <c r="X1631" s="20"/>
      <c r="Y1631" s="21"/>
      <c r="Z1631" s="22"/>
      <c r="AA1631" s="21"/>
    </row>
    <row r="1632" spans="1:27" customFormat="1" ht="36" hidden="1" x14ac:dyDescent="0.25">
      <c r="A1632" s="67" t="s">
        <v>1961</v>
      </c>
      <c r="B1632" s="68" t="s">
        <v>1962</v>
      </c>
      <c r="C1632" s="67" t="s">
        <v>226</v>
      </c>
      <c r="D1632" s="69">
        <v>12</v>
      </c>
      <c r="E1632" s="70">
        <v>1101460.42</v>
      </c>
      <c r="F1632" s="70">
        <v>13217525.039999999</v>
      </c>
      <c r="G1632" s="65">
        <f t="shared" si="50"/>
        <v>6818039.9998000003</v>
      </c>
      <c r="H1632" s="65">
        <f t="shared" si="51"/>
        <v>81816479.997600004</v>
      </c>
      <c r="I1632" s="71">
        <v>6.19</v>
      </c>
      <c r="N1632" s="20"/>
      <c r="O1632" s="20"/>
      <c r="P1632" s="20"/>
      <c r="Q1632" s="20"/>
      <c r="R1632" s="20"/>
      <c r="S1632" s="20"/>
      <c r="T1632" s="20"/>
      <c r="U1632" s="20"/>
      <c r="V1632" s="20"/>
      <c r="W1632" s="20"/>
      <c r="X1632" s="20"/>
      <c r="Y1632" s="21"/>
      <c r="Z1632" s="22"/>
      <c r="AA1632" s="21"/>
    </row>
    <row r="1633" spans="1:27" customFormat="1" ht="36" hidden="1" x14ac:dyDescent="0.25">
      <c r="A1633" s="67" t="s">
        <v>1961</v>
      </c>
      <c r="B1633" s="68" t="s">
        <v>1963</v>
      </c>
      <c r="C1633" s="67" t="s">
        <v>12</v>
      </c>
      <c r="D1633" s="69">
        <v>1</v>
      </c>
      <c r="E1633" s="70">
        <v>2459.11</v>
      </c>
      <c r="F1633" s="70">
        <v>2459.11</v>
      </c>
      <c r="G1633" s="65">
        <f t="shared" si="50"/>
        <v>15221.890900000002</v>
      </c>
      <c r="H1633" s="65">
        <f t="shared" si="51"/>
        <v>15221.890900000002</v>
      </c>
      <c r="I1633" s="71">
        <v>6.19</v>
      </c>
      <c r="N1633" s="20"/>
      <c r="O1633" s="20"/>
      <c r="P1633" s="20"/>
      <c r="Q1633" s="20"/>
      <c r="R1633" s="20"/>
      <c r="S1633" s="20"/>
      <c r="T1633" s="20"/>
      <c r="U1633" s="20"/>
      <c r="V1633" s="20"/>
      <c r="W1633" s="20"/>
      <c r="X1633" s="20"/>
      <c r="Y1633" s="21"/>
      <c r="Z1633" s="22"/>
      <c r="AA1633" s="21"/>
    </row>
    <row r="1634" spans="1:27" customFormat="1" ht="36" hidden="1" x14ac:dyDescent="0.25">
      <c r="A1634" s="67" t="s">
        <v>1964</v>
      </c>
      <c r="B1634" s="68" t="s">
        <v>1965</v>
      </c>
      <c r="C1634" s="67" t="s">
        <v>12</v>
      </c>
      <c r="D1634" s="69">
        <v>1</v>
      </c>
      <c r="E1634" s="70">
        <v>2736.28</v>
      </c>
      <c r="F1634" s="70">
        <v>2736.28</v>
      </c>
      <c r="G1634" s="65">
        <f t="shared" si="50"/>
        <v>16937.573200000003</v>
      </c>
      <c r="H1634" s="65">
        <f t="shared" si="51"/>
        <v>16937.573200000003</v>
      </c>
      <c r="I1634" s="71">
        <v>6.19</v>
      </c>
      <c r="N1634" s="20"/>
      <c r="O1634" s="20"/>
      <c r="P1634" s="20"/>
      <c r="Q1634" s="20"/>
      <c r="R1634" s="20"/>
      <c r="S1634" s="20"/>
      <c r="T1634" s="20"/>
      <c r="U1634" s="20"/>
      <c r="V1634" s="20"/>
      <c r="W1634" s="20"/>
      <c r="X1634" s="20"/>
      <c r="Y1634" s="21"/>
      <c r="Z1634" s="22"/>
      <c r="AA1634" s="21"/>
    </row>
    <row r="1635" spans="1:27" customFormat="1" ht="84" hidden="1" x14ac:dyDescent="0.25">
      <c r="A1635" s="67" t="s">
        <v>1966</v>
      </c>
      <c r="B1635" s="68" t="s">
        <v>1967</v>
      </c>
      <c r="C1635" s="67" t="s">
        <v>226</v>
      </c>
      <c r="D1635" s="69">
        <v>12</v>
      </c>
      <c r="E1635" s="70">
        <v>118210.12</v>
      </c>
      <c r="F1635" s="70">
        <v>1418521.44</v>
      </c>
      <c r="G1635" s="65">
        <f t="shared" si="50"/>
        <v>731720.64280000003</v>
      </c>
      <c r="H1635" s="65">
        <f t="shared" si="51"/>
        <v>8780647.7136000004</v>
      </c>
      <c r="I1635" s="71">
        <v>6.19</v>
      </c>
      <c r="N1635" s="20"/>
      <c r="O1635" s="20"/>
      <c r="P1635" s="20"/>
      <c r="Q1635" s="20"/>
      <c r="R1635" s="20"/>
      <c r="S1635" s="20"/>
      <c r="T1635" s="20"/>
      <c r="U1635" s="20"/>
      <c r="V1635" s="20"/>
      <c r="W1635" s="20"/>
      <c r="X1635" s="20"/>
      <c r="Y1635" s="21"/>
      <c r="Z1635" s="22"/>
      <c r="AA1635" s="21"/>
    </row>
    <row r="1636" spans="1:27" customFormat="1" ht="15" hidden="1" x14ac:dyDescent="0.25">
      <c r="A1636" s="23"/>
      <c r="B1636" s="27" t="s">
        <v>1968</v>
      </c>
      <c r="C1636" s="28"/>
      <c r="D1636" s="29"/>
      <c r="E1636" s="24"/>
      <c r="F1636" s="25">
        <v>24375609.109999999</v>
      </c>
      <c r="G1636" s="26"/>
      <c r="H1636" s="74">
        <f>SUM(H1411:H1635,)</f>
        <v>151825131.22150001</v>
      </c>
      <c r="I1636" s="26"/>
      <c r="N1636" s="20"/>
      <c r="O1636" s="20"/>
      <c r="P1636" s="20"/>
      <c r="Q1636" s="20"/>
      <c r="R1636" s="20"/>
      <c r="S1636" s="20"/>
      <c r="T1636" s="20"/>
      <c r="U1636" s="20"/>
      <c r="V1636" s="20"/>
      <c r="W1636" s="20"/>
      <c r="X1636" s="20"/>
      <c r="Y1636" s="21"/>
      <c r="Z1636" s="22"/>
      <c r="AA1636" s="21" t="s">
        <v>1968</v>
      </c>
    </row>
  </sheetData>
  <autoFilter ref="A7:I1636" xr:uid="{00000000-0009-0000-0000-000000000000}">
    <filterColumn colId="1">
      <colorFilter dxfId="1"/>
    </filterColumn>
    <filterColumn colId="8">
      <colorFilter dxfId="0"/>
    </filterColumn>
    <sortState ref="A9:I1407">
      <sortCondition descending="1" ref="H7:H1636"/>
    </sortState>
  </autoFilter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Ресурсная ведомость - Сводная 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Хатькова Ирина Владимировна \ Irina Khatkova</dc:creator>
  <cp:lastModifiedBy>Alexander</cp:lastModifiedBy>
  <cp:lastPrinted>2022-11-14T14:02:04Z</cp:lastPrinted>
  <dcterms:created xsi:type="dcterms:W3CDTF">2020-09-30T08:50:27Z</dcterms:created>
  <dcterms:modified xsi:type="dcterms:W3CDTF">2025-08-15T08:52:49Z</dcterms:modified>
</cp:coreProperties>
</file>