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urac\OneDrive\Desktop\Объекты\Усть Улуг\КОНКУРСЫ!!!\ОВ и К и Т\Переторжка 21.08.2025г\"/>
    </mc:Choice>
  </mc:AlternateContent>
  <xr:revisionPtr revIDLastSave="0" documentId="13_ncr:1_{3FAD9BB9-C817-4496-9BF4-4A14B346C71F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Лист1" sheetId="5" r:id="rId1"/>
    <sheet name="материалы" sheetId="4" r:id="rId2"/>
  </sheets>
  <definedNames>
    <definedName name="_xlnm.Print_Area" localSheetId="0">Лист1!$A$1:$H$107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56" i="5" l="1"/>
  <c r="F55" i="5"/>
  <c r="F56" i="5" l="1"/>
  <c r="F57" i="5" l="1"/>
  <c r="F58" i="5" s="1"/>
  <c r="H32" i="4"/>
  <c r="F32" i="4"/>
  <c r="H31" i="4"/>
  <c r="F31" i="4"/>
  <c r="H30" i="4"/>
  <c r="F30" i="4"/>
  <c r="H29" i="4"/>
  <c r="F29" i="4"/>
  <c r="H28" i="4"/>
  <c r="F28" i="4"/>
  <c r="H27" i="4"/>
  <c r="F27" i="4"/>
  <c r="H26" i="4"/>
  <c r="F26" i="4"/>
  <c r="H25" i="4"/>
  <c r="F25" i="4"/>
  <c r="H24" i="4"/>
  <c r="F24" i="4"/>
  <c r="H23" i="4"/>
  <c r="F23" i="4"/>
  <c r="H22" i="4"/>
  <c r="F22" i="4"/>
  <c r="H21" i="4"/>
  <c r="F21" i="4"/>
  <c r="H20" i="4"/>
  <c r="F20" i="4"/>
  <c r="H19" i="4"/>
  <c r="F19" i="4"/>
  <c r="H18" i="4"/>
  <c r="F18" i="4"/>
  <c r="H17" i="4"/>
  <c r="F17" i="4"/>
  <c r="H16" i="4"/>
  <c r="F16" i="4"/>
  <c r="H15" i="4"/>
  <c r="F15" i="4"/>
  <c r="H14" i="4"/>
  <c r="F14" i="4"/>
  <c r="H13" i="4"/>
  <c r="F13" i="4"/>
  <c r="H12" i="4"/>
  <c r="F12" i="4"/>
  <c r="H11" i="4"/>
  <c r="F11" i="4"/>
  <c r="H10" i="4"/>
  <c r="F10" i="4"/>
  <c r="H9" i="4"/>
  <c r="F9" i="4"/>
  <c r="H8" i="4"/>
  <c r="F8" i="4"/>
  <c r="H7" i="4"/>
  <c r="F7" i="4"/>
  <c r="H6" i="4"/>
  <c r="F6" i="4"/>
  <c r="H5" i="4"/>
  <c r="F5" i="4"/>
  <c r="F33" i="4" l="1"/>
  <c r="H33" i="4"/>
</calcChain>
</file>

<file path=xl/sharedStrings.xml><?xml version="1.0" encoding="utf-8"?>
<sst xmlns="http://schemas.openxmlformats.org/spreadsheetml/2006/main" count="250" uniqueCount="204">
  <si>
    <t>№ п/п</t>
  </si>
  <si>
    <t>Наименование</t>
  </si>
  <si>
    <t>(Подпись)</t>
  </si>
  <si>
    <t>Наименование Участника:</t>
  </si>
  <si>
    <t>(Должность уполномоченного представителя Участника)</t>
  </si>
  <si>
    <t xml:space="preserve">ИНН Участника </t>
  </si>
  <si>
    <t>Материалы</t>
  </si>
  <si>
    <t>Работы</t>
  </si>
  <si>
    <t>Итоговая стоимость СМР, руб с НДС</t>
  </si>
  <si>
    <t xml:space="preserve">Наименование закупки: </t>
  </si>
  <si>
    <t>Шифр РД</t>
  </si>
  <si>
    <t>Здание/сооружение отдельно</t>
  </si>
  <si>
    <t>1. 1632-2021-1.1-ТМ. Станция разгрузки вагонов. Индивидуальный тепловой пункт</t>
  </si>
  <si>
    <t>2. 1632-2021-1.1, 1.2, 2.1.0-АОВ. Станция разгрузки вагонов, здание трансбордера, тоннель. Автоматизация систем отопления, вентиляции и кондиционирования воздуха</t>
  </si>
  <si>
    <t>3. 1632-2021-1.1, 1.2, 2.1.0-ОВ. Станция разгрузки вагонов, здание трансбордера, тоннель. Отопление, вентиляция и кондиционирование</t>
  </si>
  <si>
    <t>4. 1632-2021-2.1.1-ОВ. Конвейерная галерея №1. Отопление, вентиляция и кондиционирование</t>
  </si>
  <si>
    <t>5. 1632-2021-2.1.2, 2.1.7-ОВ. Конвейерные галереи №2 и №7. Отопление, вентиляция и кондиционирование</t>
  </si>
  <si>
    <t>6. 1632-2021-2.1.2, 2.1.7-АОВ. Конвейерные галереи №2 и №7. Автоматизация систем отопления, вентиляции и кондиционирования воздуха</t>
  </si>
  <si>
    <t>7. 1632-2021-2.1.4-ОВ. Конвейерная галерея №4. Отопление, вентиляция и кондиционирование</t>
  </si>
  <si>
    <t>8. 1632-2021-2.1.5-ОВ. Конвейерная галерея №5. Отопление, вентиляция и кондиционирование</t>
  </si>
  <si>
    <t>9. 1632-2021-2.1.11-ОВ. Конвейерная галерея №11. Отопление, вентиляция и кондиционирование</t>
  </si>
  <si>
    <t>10. 1632-2021-2.1.12-ОВ. Конвейерная галерея №12. Отопление, вентиляция и кондиционирование</t>
  </si>
  <si>
    <t>11. 1632-2021-2.1.13-ОВ. Конвейерная галерея №13. Отопление, вентиляция и кондиционирование</t>
  </si>
  <si>
    <t>12. 1632-2021-2.2.1-АОВ. Пересыпная станция №1. Автоматизация систем отопления, вентиляции и кондиционирования воздуха</t>
  </si>
  <si>
    <t xml:space="preserve">13. 1632-2021-2.2.1-ОВ . Пересыпная станция №1. Отопление, вентиляция и кондиционирование </t>
  </si>
  <si>
    <t>14. 1632-2021-2.2.1-ТМ. Пересыпная станция№1. Индивидуальный тепловой пункт</t>
  </si>
  <si>
    <t>15. 1632-2021-2.2.2-АОВ. Пересыпная станция №2. Автоматизация систем отопления, вентиляции и кондиционирования воздуха</t>
  </si>
  <si>
    <t>16. 1632-2021-2.2.2-ОВ. Пересыпная станция №2. Отопление, вентиляция и кондиционирование</t>
  </si>
  <si>
    <t>17. 1632-2021-2.2.3-АОВ. Пересыпная станция №3. Автоматизация систем отопления, вентиляции и кондиционирования воздуха</t>
  </si>
  <si>
    <t xml:space="preserve">18. 1632-2021-2.2.3-ОВ. Пересыпная станция №3.Отопление, вентиляция и кондиционирование </t>
  </si>
  <si>
    <t>19. 1632-2021-2.2.4-АОВ. Пересыпная станция №4. Автоматизация систем отопления, вентиляции и кондиционирования воздуха</t>
  </si>
  <si>
    <t>20. 1632-2021-2.2.4, 2.1.6-ОВ. Пересыпная станция №4 и конвейерная галерея №6. Отопление, вентиляция и кондиционирование</t>
  </si>
  <si>
    <t>21. 1632-2021-2.2.5-АОВ. Пересыпная станция №5. Автоматизация систем отопления, вентиляции и кондиционирования воздуха</t>
  </si>
  <si>
    <t xml:space="preserve">22. 1632-2021-2.2.5-ОВ. Пересыпная станция №5. Отопление, вентиляция и кондиционирование </t>
  </si>
  <si>
    <t>23. 1632-2021-2.2.6-ОВ. Пересыпная станция №6. Отопление, вентиляция и кондиционирование</t>
  </si>
  <si>
    <t>24. 1632-2021-2.2.7-АОВ. Приводная станция. Автоматизация систем отопления, вентиляции и кондиционирования</t>
  </si>
  <si>
    <t>25. 1632-2021-2.2.7-ОВ. Приводная станция. Отопление, вентиляция и кондиционирование</t>
  </si>
  <si>
    <t>26. 1632-2021-3.1-ОВ. Крытый склад №1. Отопление, вентиляция и кондиционирование</t>
  </si>
  <si>
    <t>27. 1632-2021-3.2-ОВ. Крытый склад №2. Отопление, вентиляция и кондиционирование</t>
  </si>
  <si>
    <t>28. 1632-2021-3.3-АОВ. Купольный склад. Автоматизация систем отопления, вентиляции и кондиционирования воздуха</t>
  </si>
  <si>
    <t>29. 1632-2021-3.3-ОВ. Купольный склад. Отопление, вентиляция и кондиционирование</t>
  </si>
  <si>
    <t>30. 1632-2021-3.3.9-ОВ. Купольный склад. Электропомещение. Отопление, вентиляция и кондиционирование</t>
  </si>
  <si>
    <t>31. 1632-2021-3.4-ОВ. Ангар для временного накопления отходов. Отопление, вентиляция и кондиционирование</t>
  </si>
  <si>
    <t>1. 1632-2021-1.1-ТМ</t>
  </si>
  <si>
    <t>2. 1632-2021-1.1, 1.2, 2.1.0-АОВ</t>
  </si>
  <si>
    <t>3. 1632-2021-1.1, 1.2, 2.1.0-ОВ</t>
  </si>
  <si>
    <t>4. 1632-2021-2.1.1-ОВ</t>
  </si>
  <si>
    <t>5. 1632-2021-2.1.2, 2.1.7-ОВ</t>
  </si>
  <si>
    <t>6. 1632-2021-2.1.2, 2.1.7-АОВ</t>
  </si>
  <si>
    <t>7. 1632-2021-2.1.4-ОВ</t>
  </si>
  <si>
    <t>8. 1632-2021-2.1.5-ОВ</t>
  </si>
  <si>
    <t>9. 1632-2021-2.1.11-ОВ</t>
  </si>
  <si>
    <t>10. 1632-2021-2.1.12-ОВ</t>
  </si>
  <si>
    <t>11. 1632-2021-2.1.13-ОВ</t>
  </si>
  <si>
    <t>12. 1632-2021-2.2.1-АОВ</t>
  </si>
  <si>
    <t xml:space="preserve">13. 1632-2021-2.2.1-ОВ </t>
  </si>
  <si>
    <t>14. 1632-2021-2.2.1-ТМ</t>
  </si>
  <si>
    <t>15. 1632-2021-2.2.2-АОВ</t>
  </si>
  <si>
    <t>16. 1632-2021-2.2.2-ОВ</t>
  </si>
  <si>
    <t>17. 1632-2021-2.2.3-АОВ</t>
  </si>
  <si>
    <t>18. 1632-2021-2.2.3-ОВ</t>
  </si>
  <si>
    <t>19. 1632-2021-2.2.4-АОВ</t>
  </si>
  <si>
    <t>20. 1632-2021-2.2.4, 2.1.6-ОВ</t>
  </si>
  <si>
    <t>21. 1632-2021-2.2.5-АОВ</t>
  </si>
  <si>
    <t>22. 1632-2021-2.2.5-ОВ</t>
  </si>
  <si>
    <t>23. 1632-2021-2.2.6-ОВ</t>
  </si>
  <si>
    <t>24. 1632-2021-2.2.7-АОВ</t>
  </si>
  <si>
    <t>25. 1632-2021-2.2.7-ОВ</t>
  </si>
  <si>
    <t>26. 1632-2021-3.1-ОВ</t>
  </si>
  <si>
    <t>27. 1632-2021-3.2-ОВ</t>
  </si>
  <si>
    <t>28. 1632-2021-3.3-АОВ</t>
  </si>
  <si>
    <t>29. 1632-2021-3.3-ОВ</t>
  </si>
  <si>
    <t>30. 1632-2021-3.3.9-ОВ</t>
  </si>
  <si>
    <t>31. 1632-2021-3.4-ОВ</t>
  </si>
  <si>
    <t>1.1-АОВ</t>
  </si>
  <si>
    <t>1.2-АОВ</t>
  </si>
  <si>
    <t>2.1.0-АОВ</t>
  </si>
  <si>
    <t>1.1-ОВ</t>
  </si>
  <si>
    <t>1.2-ОВ</t>
  </si>
  <si>
    <t>2.1.0-ОВ</t>
  </si>
  <si>
    <t>2.1.1-ОВ</t>
  </si>
  <si>
    <t>2.1.2-ОВ</t>
  </si>
  <si>
    <t>2.1.7-ОВ</t>
  </si>
  <si>
    <t>2.1.2-АОВ</t>
  </si>
  <si>
    <t>2.1.7-АОВ</t>
  </si>
  <si>
    <t>2.1.4-ОВ</t>
  </si>
  <si>
    <t>2.1.5-ОВ</t>
  </si>
  <si>
    <t>2.1.11-ОВ</t>
  </si>
  <si>
    <t>2.1.12-ОВ</t>
  </si>
  <si>
    <t>2.1.13-ОВ</t>
  </si>
  <si>
    <t>2.2.1-АОВ</t>
  </si>
  <si>
    <t xml:space="preserve">2.2.1-ОВ </t>
  </si>
  <si>
    <t>2.2.1-ТМ</t>
  </si>
  <si>
    <t>2.2.2-АОВ</t>
  </si>
  <si>
    <t>2.2.2-ОВ</t>
  </si>
  <si>
    <t>2.2.3-АОВ</t>
  </si>
  <si>
    <t>2.2.3-ОВ</t>
  </si>
  <si>
    <t>2.2.4-АОВ</t>
  </si>
  <si>
    <t>2.2.4-ОВ</t>
  </si>
  <si>
    <t>2.1.6-ОВ</t>
  </si>
  <si>
    <t>2.2.5-АОВ</t>
  </si>
  <si>
    <t>2.2.5-ОВ</t>
  </si>
  <si>
    <t>2.2.6-ОВ</t>
  </si>
  <si>
    <t>2.2.7-АОВ</t>
  </si>
  <si>
    <t>2.2.7-ОВ</t>
  </si>
  <si>
    <t>3.1-ОВ</t>
  </si>
  <si>
    <t>3.2-ОВ</t>
  </si>
  <si>
    <t>3.3-АОВ</t>
  </si>
  <si>
    <t>3.3-ОВ</t>
  </si>
  <si>
    <t>3.3.9-ОВ</t>
  </si>
  <si>
    <t>3.4-ОВ</t>
  </si>
  <si>
    <t>1.1-ТМ</t>
  </si>
  <si>
    <t>Наименование раздела</t>
  </si>
  <si>
    <t>Выполнение комплекса строительно-монтажных работ по устройству отопления, вентиляции, кондиционирования, тепловых пунктов на объекте «Терминал по перевалке минеральных удобрений в МТП Усть-Луга. Береговые объекты терминала»</t>
  </si>
  <si>
    <t>Непредвиденные расходы 3%</t>
  </si>
  <si>
    <t>НДС 20%</t>
  </si>
  <si>
    <t>сметная стоимость</t>
  </si>
  <si>
    <t>№ смет/
Код ресурса</t>
  </si>
  <si>
    <t>Ед. изм.</t>
  </si>
  <si>
    <t>Кол-во/
К-т кратности</t>
  </si>
  <si>
    <t>Стоимость единицы в текущих ценах</t>
  </si>
  <si>
    <t>Общая стоимость в текущихх ценах</t>
  </si>
  <si>
    <t>Стоимость единицы без НДС</t>
  </si>
  <si>
    <t>Общая стоимость без НДС</t>
  </si>
  <si>
    <t>ТЦ_59.1.19.01_78_7814801080_09.01.2024_02</t>
  </si>
  <si>
    <t xml:space="preserve">     Воздуховод из нержавеющей стали AISI 316 толщиной 1.5мм 
(титан) Ø250</t>
  </si>
  <si>
    <t>м</t>
  </si>
  <si>
    <t xml:space="preserve">     Воздуховод из нержавеющей стали AISI 316 толщиной 1.5мм 
(титан) Ø315</t>
  </si>
  <si>
    <t xml:space="preserve">     Воздуховод из нержавеющей стали AISI 316 толщиной 1.5мм 
(титан) Ø400</t>
  </si>
  <si>
    <t>ТЦ_19.1.06.00_78_7814801080_09.01.2024_02</t>
  </si>
  <si>
    <t xml:space="preserve">     Узел прохода из нержавеющей стали AISI 316 толщиной 1.5мм 
(титан), Ø500</t>
  </si>
  <si>
    <t>шт</t>
  </si>
  <si>
    <t xml:space="preserve">     Воздуховод из нержавеющей стали AISI 316 толщиной 1.5мм 
(титан) Ø200</t>
  </si>
  <si>
    <t xml:space="preserve">     Воздуховод из нержавеющей стали AISI 316 толщиной 1.5мм 
(титан) Ø500</t>
  </si>
  <si>
    <t>ТЦ_19.1.04.00_78_7814801080_09.01.2024_02</t>
  </si>
  <si>
    <t>Дефлектор из нержавеющей стали AISI 316 толщиной 1.5мм (титан), 
Ø500</t>
  </si>
  <si>
    <t>ТЦ_59.1.19.01_78_7814801080_12.03.2024_02</t>
  </si>
  <si>
    <t xml:space="preserve">     Воздуховод из нержавеющей стали AISI 316 толщиной 1.5мм 
(титан) Ø500 (1.57 м2)</t>
  </si>
  <si>
    <t>ТЦ_19.1.01.00_78_7814801080_15.05.2024_02</t>
  </si>
  <si>
    <t xml:space="preserve">     Воздуховод из нержавеющей стали марки AISI316, толщиной δ=1,0
	  500х1000</t>
  </si>
  <si>
    <t>ТЦ_19.1.01.03_78_7814801080_25.03.2024_01</t>
  </si>
  <si>
    <t xml:space="preserve">     Воздуховод класса герметичности «В»  из нержавеющей стали марки AISI316, толщиной δ=1,0	    800х500</t>
  </si>
  <si>
    <t xml:space="preserve">     Воздуховод класса герметичности «В» из нержавеющей стали
марки AISI316, толщиной δ=1,0        	500х500</t>
  </si>
  <si>
    <t xml:space="preserve">     Воздуховод из нержавеющей стали марки AISI316,
толщиной δ=1,0	 600х500</t>
  </si>
  <si>
    <t xml:space="preserve">     Воздуховод из нержавеющей стали марки AISI316,
толщиной δ=1,0	 800х600</t>
  </si>
  <si>
    <t xml:space="preserve">     Воздуховод класса герметичности «В» из нержавеющей стали
марки AISI316, толщиной δ=1,5	  Ø800</t>
  </si>
  <si>
    <t xml:space="preserve">     Воздуховод класса герметичности «В» из оцинкованной стали
δ=1,0     	800х600</t>
  </si>
  <si>
    <t>ТЦ_19.1.01.00_78_7814801080_12.03.2024_02</t>
  </si>
  <si>
    <t xml:space="preserve">     Отвод 45º Ø500 из нержавеющей стали AISI 316 толщиной 1.5мм 
(титан) (0.774 м2)</t>
  </si>
  <si>
    <t>ТЦ_19.1.01.09_78_7814801080_25.03.2024_01</t>
  </si>
  <si>
    <t xml:space="preserve">     Отвод прямоугольного воздуховода 45° из нержавеющей стали марки AISI316, толщиной δ=2,0	 1900х2000   ( 7,67 м2)</t>
  </si>
  <si>
    <t xml:space="preserve">     Отвод круглого воздуховода 90° из нержавеющей стали марки
AISI316, толщиной δ=1,5	 Ø800
   S=3,56 м2</t>
  </si>
  <si>
    <t>ТЦ_19.1.01.00_78_7814801080_26.02.2024_02</t>
  </si>
  <si>
    <t xml:space="preserve">     Отвод из нержавеющей стали AISI 316 толщиной 1.5мм (титан)       45˚ 850х600      S=1,54 м2</t>
  </si>
  <si>
    <t xml:space="preserve">     Отвод прямоугольного воздуховода 90° из нержавеющей стали марки AISI316, толщиной δ=1,0      800х500 мм  ( 2,40 м2)</t>
  </si>
  <si>
    <t xml:space="preserve">     Отвод прямоугольного воздуховода 90° из нержавеющей стали марки AISI316, толщиной δ=1,0	  1000х500
      S=3,25 м2</t>
  </si>
  <si>
    <t xml:space="preserve">     Отвод прямоугольного воздуховода 90° из нержавеющей стали марки AISI316, толщиной δ=1,0     500х800 мм  ( 1,79 м2)</t>
  </si>
  <si>
    <t xml:space="preserve">     Отвод прямоугольного воздуховода 90° из нержавеющей стали марки AISI316, толщиной δ=1,0	   600х1200
      S=2,76 м2</t>
  </si>
  <si>
    <t xml:space="preserve">     Отвод круглого воздуховода 45° из нержавеющей стали марки
AISI316, толщиной δ=1,0	Ø400
      S=0,56 м2</t>
  </si>
  <si>
    <t>ТЦ_19.1.01.00_78_7814801080_09.04.2024_02</t>
  </si>
  <si>
    <t xml:space="preserve">     Отвод из нержавеющей стали AISI 316 толщиной 1,5мм (титан)  45˚ 700х400  S=1,04 м2</t>
  </si>
  <si>
    <t xml:space="preserve">     Отвод круглого воздуховода 45° из нержавеющей стали марки
AISI316, толщиной δ=1,5	 Ø800
   S=1,91 м2</t>
  </si>
  <si>
    <t xml:space="preserve">     Отвод круглого воздуховода 90° δ=0,6	 Ø315   S=0,65 м2</t>
  </si>
  <si>
    <t xml:space="preserve">     Отвод круглого воздуховода 90° δ=0,5	 Ø200    S=0,30 м2</t>
  </si>
  <si>
    <t>стоимость Участника</t>
  </si>
  <si>
    <t>заполнить ячейки, залитые желтым цветом</t>
  </si>
  <si>
    <t>Приложение 1 к Заявке 416-К от 21.07.2025</t>
  </si>
  <si>
    <t xml:space="preserve">Генеральный директор </t>
  </si>
  <si>
    <t>Кесслер Ю.Ф.</t>
  </si>
  <si>
    <t>Коммерческое предложение</t>
  </si>
  <si>
    <t>ООО "КиКГЕОСТРОЙ" (лидер коллективного участника)</t>
  </si>
  <si>
    <t>(член коллективного участника ООО "ИНЖСОЛЮШН", ИНН 9725046200</t>
  </si>
  <si>
    <t>Требование ООО «ЕТУ»</t>
  </si>
  <si>
    <t>Предложение Участника, руб без НДС</t>
  </si>
  <si>
    <t>Стоимость</t>
  </si>
  <si>
    <t>Оборудование</t>
  </si>
  <si>
    <t>Выполнение комплекса работ</t>
  </si>
  <si>
    <t>Прочее</t>
  </si>
  <si>
    <t>Указывается при необходимости</t>
  </si>
  <si>
    <t>Итоговая стоимость строительно-монтажных работ</t>
  </si>
  <si>
    <t>ИТОГО БЕЗ НДС (указывается на ЭТП):</t>
  </si>
  <si>
    <t xml:space="preserve">Договорной коэффициент к сметной стоимости* </t>
  </si>
  <si>
    <t>Определяется согласно п.12.3 ТЗ при согласовании итогового сметного расчета с Заказчиком и фиксируется на весь период действия договора</t>
  </si>
  <si>
    <t>Срок выполнения работ</t>
  </si>
  <si>
    <t>в соответствии п. 9.1 ТЗ
приложить график производства работ</t>
  </si>
  <si>
    <t>Согласны с указанными условиями</t>
  </si>
  <si>
    <t>Порядок оплаты</t>
  </si>
  <si>
    <t>Допускается авансирование работ в объеме до 50% стоимости договора. Авансирование осуществляется при предоставлении Подрядчиком Банковской гарантии возврата авансового платежа в размере аванса.  Текст банковской гарантии и банк согласовывается с Заказчиком заранее.
Если сумма аванса не превышает 5 000 000 руб. допускается авансирование без предоставления банковской гарантии, при согласовании Заказчика.
 В случае авансирования Заказчик оплачивает Подрядчику аванс в течении 10 (десяти) рабочих дней от даты подписания Договора при условии предоставления Подрядчиком счета и оригинала, согласованной с Заказчиком безотзывной банковской гарантии возврата авансового платежа.
Расчеты за фактически выполненный Подрядчиком и принятый Заказчиком объем Работ по договору осуществляется ежемесячно в установленном порядке в течение 10 (десяти) рабочих дней с момента получения от Подрядчика счета на оплату и подписанных Сторонами без замечаний Актов о приемке выполненных работ (Форма № КС-2), Справок о стоимости выполненных работ и затрат (Форма № КС-3), полного комплекта исполнительной документации и иных необходимых документов, предусмотренных Договором, при условии предоставления счета/счет-фактуры.
Оплата выполненных Работ осуществляется Заказчиком  с удержанием денежных средств в размере 5% от стоимости выполненных Работ (гарантийное удержание) и за вычетом авансового платежа в размере ___% от стоимости выполненных за месяц Работ.
Окончательный расчет за выполненные Работы по Объекту производится Заказчиком после завершения всех предусмотренных Договором Работ и устранения выявленных дефектов, передачи Заказчику по акту полного комплекта исполнительной документации, в срок не позднее 10 (десяти) банковских дней с момента подписания Сторонами акт приема-передачи результата выполненных работ.</t>
  </si>
  <si>
    <t>50% от стоимости Договора , из них:
сумма 15 000 000,00 руб., в том числе НДС 20%, без предоставления безотзывной банковской гарантии, 
сумма 220 181 534,75  руб., в том числе НДС 20% с предоставлением безотзывной банковской гарантии.</t>
  </si>
  <si>
    <t>Гарантия на выполненные работы</t>
  </si>
  <si>
    <t>Гарантийный срок на результат работы Подрядчика устанавливается не менее 36  месяцев предусмотренного Договором.</t>
  </si>
  <si>
    <t>Согласие с условиями договора</t>
  </si>
  <si>
    <t>В составе документов нашей заявки приложен протокол разногласий к Договору</t>
  </si>
  <si>
    <t>Контактное лицо (ФИО, должность, телефон, e-mail)</t>
  </si>
  <si>
    <t>Руководитель проекта Шевчук Кирилл Алексеевич,
тел. +7 968 889-16-65, kikgeo.fin@gmail.com, 
Руководитель проекта Липатов Владислав Евгеньевич, 
	тел. +7 903 738-77-88, kikgeo.fin@gmail.com.</t>
  </si>
  <si>
    <t>Настоящее Предложение имеет правовой статус оферты и действует до "18" ноября 2025г.</t>
  </si>
  <si>
    <t>Итоговая стоимость фиксируется в Договоре и должна включать весь комплекс работ "под ключ", при этом закрытие актов выполненных работ будет производиться по ценообразованию, закрепленному в Договоре</t>
  </si>
  <si>
    <t>* в случае, если при согласовании сметы будет выявлено, что Кд не соответствует итоговой стоимости СМР, Кд устанавливается по согласованной с Заказчиком смете по описанной в ТЗ и Договоре методике расчета</t>
  </si>
  <si>
    <t>Примечание - коммерческое предложение необходимо оформить:</t>
  </si>
  <si>
    <t>- на фирменном бланке;</t>
  </si>
  <si>
    <t>- присвоить ему номер;</t>
  </si>
  <si>
    <t>- указать дату;</t>
  </si>
  <si>
    <t>- за подписью уполномоченного лица;</t>
  </si>
  <si>
    <t>Исх. № 416-К/1_рев 2. от 21.08.2025г.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</si>
</sst>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0"/>
      <name val="Arial Cyr"/>
      <charset val="204"/>
    </font>
    <font>
      <b/>
      <sz val="12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.5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8"/>
      <color theme="4" tint="-0.499984740745262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1.5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Border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left" vertical="center"/>
    </xf>
    <xf numFmtId="0" fontId="3" fillId="0" borderId="0" xfId="0" applyFont="1" applyAlignment="1">
      <alignment horizontal="left" wrapText="1"/>
    </xf>
    <xf numFmtId="0" fontId="10" fillId="4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14" fillId="0" borderId="6" xfId="0" applyNumberFormat="1" applyFont="1" applyFill="1" applyBorder="1" applyAlignment="1" applyProtection="1">
      <alignment horizontal="center" vertical="center" wrapText="1"/>
    </xf>
    <xf numFmtId="0" fontId="14" fillId="0" borderId="6" xfId="0" applyNumberFormat="1" applyFont="1" applyFill="1" applyBorder="1" applyAlignment="1" applyProtection="1">
      <alignment horizontal="center" vertical="center" wrapText="1"/>
    </xf>
    <xf numFmtId="0" fontId="14" fillId="5" borderId="7" xfId="0" applyNumberFormat="1" applyFont="1" applyFill="1" applyBorder="1" applyAlignment="1" applyProtection="1">
      <alignment horizontal="center" vertical="center" wrapText="1"/>
    </xf>
    <xf numFmtId="0" fontId="14" fillId="5" borderId="1" xfId="0" applyNumberFormat="1" applyFont="1" applyFill="1" applyBorder="1" applyAlignment="1" applyProtection="1">
      <alignment horizontal="center" vertical="center" wrapText="1"/>
    </xf>
    <xf numFmtId="0" fontId="14" fillId="0" borderId="1" xfId="0" applyNumberFormat="1" applyFont="1" applyFill="1" applyBorder="1" applyAlignment="1" applyProtection="1">
      <alignment horizontal="center" vertical="center" wrapText="1"/>
    </xf>
    <xf numFmtId="0" fontId="15" fillId="0" borderId="1" xfId="0" applyNumberFormat="1" applyFont="1" applyFill="1" applyBorder="1" applyAlignment="1" applyProtection="1">
      <alignment horizontal="center" vertical="top" wrapText="1"/>
    </xf>
    <xf numFmtId="0" fontId="15" fillId="0" borderId="1" xfId="0" applyNumberFormat="1" applyFont="1" applyFill="1" applyBorder="1" applyAlignment="1" applyProtection="1">
      <alignment horizontal="left" vertical="top" wrapText="1"/>
    </xf>
    <xf numFmtId="0" fontId="15" fillId="0" borderId="1" xfId="0" applyNumberFormat="1" applyFont="1" applyFill="1" applyBorder="1" applyAlignment="1" applyProtection="1">
      <alignment horizontal="center" vertical="center" wrapText="1"/>
    </xf>
    <xf numFmtId="1" fontId="15" fillId="0" borderId="1" xfId="0" applyNumberFormat="1" applyFont="1" applyFill="1" applyBorder="1" applyAlignment="1" applyProtection="1">
      <alignment horizontal="center" vertical="center"/>
    </xf>
    <xf numFmtId="4" fontId="0" fillId="5" borderId="1" xfId="0" applyNumberFormat="1" applyFill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164" fontId="15" fillId="0" borderId="1" xfId="0" applyNumberFormat="1" applyFont="1" applyFill="1" applyBorder="1" applyAlignment="1" applyProtection="1">
      <alignment horizontal="center" vertical="center"/>
    </xf>
    <xf numFmtId="0" fontId="13" fillId="0" borderId="0" xfId="0" applyFont="1"/>
    <xf numFmtId="0" fontId="13" fillId="0" borderId="0" xfId="0" applyFont="1" applyAlignment="1">
      <alignment horizontal="center" vertical="center"/>
    </xf>
    <xf numFmtId="0" fontId="13" fillId="5" borderId="0" xfId="0" applyFont="1" applyFill="1"/>
    <xf numFmtId="4" fontId="13" fillId="5" borderId="0" xfId="0" applyNumberFormat="1" applyFont="1" applyFill="1"/>
    <xf numFmtId="4" fontId="13" fillId="0" borderId="0" xfId="0" applyNumberFormat="1" applyFont="1"/>
    <xf numFmtId="4" fontId="7" fillId="4" borderId="1" xfId="0" applyNumberFormat="1" applyFont="1" applyFill="1" applyBorder="1" applyAlignment="1">
      <alignment horizontal="center" vertical="center"/>
    </xf>
    <xf numFmtId="4" fontId="0" fillId="6" borderId="1" xfId="0" applyNumberFormat="1" applyFill="1" applyBorder="1" applyAlignment="1">
      <alignment horizontal="center" vertical="center"/>
    </xf>
    <xf numFmtId="0" fontId="0" fillId="6" borderId="0" xfId="0" applyFill="1"/>
    <xf numFmtId="0" fontId="15" fillId="0" borderId="0" xfId="0" applyNumberFormat="1" applyFont="1" applyFill="1" applyBorder="1" applyAlignment="1" applyProtection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wrapText="1"/>
    </xf>
    <xf numFmtId="0" fontId="1" fillId="0" borderId="0" xfId="0" applyFont="1" applyAlignment="1">
      <alignment horizontal="left" vertical="top" wrapText="1"/>
    </xf>
    <xf numFmtId="0" fontId="6" fillId="0" borderId="0" xfId="0" applyFont="1" applyAlignment="1">
      <alignment horizontal="left" wrapText="1"/>
    </xf>
    <xf numFmtId="0" fontId="3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vertical="top" wrapText="1"/>
    </xf>
    <xf numFmtId="0" fontId="4" fillId="0" borderId="0" xfId="0" applyFont="1" applyAlignment="1">
      <alignment horizontal="center"/>
    </xf>
    <xf numFmtId="0" fontId="7" fillId="0" borderId="2" xfId="0" applyFont="1" applyBorder="1"/>
    <xf numFmtId="0" fontId="1" fillId="0" borderId="0" xfId="0" applyFont="1" applyAlignment="1">
      <alignment vertical="top" wrapText="1"/>
    </xf>
    <xf numFmtId="0" fontId="7" fillId="0" borderId="2" xfId="0" applyFont="1" applyBorder="1" applyAlignment="1">
      <alignment horizontal="left"/>
    </xf>
    <xf numFmtId="0" fontId="17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7" fillId="7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justify" vertical="center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top" wrapText="1"/>
    </xf>
    <xf numFmtId="0" fontId="7" fillId="4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4" fontId="10" fillId="4" borderId="1" xfId="0" applyNumberFormat="1" applyFont="1" applyFill="1" applyBorder="1" applyAlignment="1">
      <alignment horizontal="center" vertical="center"/>
    </xf>
    <xf numFmtId="0" fontId="7" fillId="7" borderId="1" xfId="0" quotePrefix="1" applyFont="1" applyFill="1" applyBorder="1" applyAlignment="1">
      <alignment horizontal="center" vertical="center"/>
    </xf>
    <xf numFmtId="0" fontId="5" fillId="0" borderId="0" xfId="0" applyFont="1"/>
    <xf numFmtId="4" fontId="5" fillId="0" borderId="0" xfId="0" applyNumberFormat="1" applyFont="1" applyAlignment="1">
      <alignment horizontal="center" vertical="center"/>
    </xf>
    <xf numFmtId="0" fontId="7" fillId="3" borderId="1" xfId="0" applyFont="1" applyFill="1" applyBorder="1" applyAlignment="1">
      <alignment horizontal="left" wrapText="1"/>
    </xf>
    <xf numFmtId="0" fontId="7" fillId="3" borderId="1" xfId="0" applyFont="1" applyFill="1" applyBorder="1"/>
    <xf numFmtId="4" fontId="7" fillId="0" borderId="0" xfId="0" applyNumberFormat="1" applyFont="1"/>
    <xf numFmtId="0" fontId="7" fillId="3" borderId="1" xfId="0" applyFont="1" applyFill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6" fillId="0" borderId="0" xfId="0" applyFont="1" applyAlignment="1">
      <alignment horizontal="justify" vertical="center"/>
    </xf>
    <xf numFmtId="0" fontId="6" fillId="0" borderId="0" xfId="0" applyFont="1"/>
    <xf numFmtId="0" fontId="9" fillId="3" borderId="1" xfId="0" applyFont="1" applyFill="1" applyBorder="1" applyAlignment="1">
      <alignment horizontal="left" wrapText="1"/>
    </xf>
    <xf numFmtId="4" fontId="0" fillId="0" borderId="0" xfId="0" applyNumberFormat="1"/>
    <xf numFmtId="0" fontId="8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6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7" borderId="1" xfId="0" quotePrefix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4" fontId="10" fillId="4" borderId="6" xfId="0" applyNumberFormat="1" applyFont="1" applyFill="1" applyBorder="1" applyAlignment="1">
      <alignment horizontal="center" vertical="center"/>
    </xf>
    <xf numFmtId="4" fontId="10" fillId="4" borderId="8" xfId="0" applyNumberFormat="1" applyFont="1" applyFill="1" applyBorder="1" applyAlignment="1">
      <alignment horizontal="center" vertical="center"/>
    </xf>
    <xf numFmtId="4" fontId="10" fillId="4" borderId="9" xfId="0" applyNumberFormat="1" applyFont="1" applyFill="1" applyBorder="1" applyAlignment="1">
      <alignment horizontal="center" vertical="center"/>
    </xf>
    <xf numFmtId="4" fontId="7" fillId="4" borderId="6" xfId="0" applyNumberFormat="1" applyFont="1" applyFill="1" applyBorder="1" applyAlignment="1">
      <alignment horizontal="center" vertical="center"/>
    </xf>
    <xf numFmtId="4" fontId="7" fillId="4" borderId="8" xfId="0" applyNumberFormat="1" applyFont="1" applyFill="1" applyBorder="1" applyAlignment="1">
      <alignment horizontal="center" vertical="center"/>
    </xf>
    <xf numFmtId="4" fontId="7" fillId="4" borderId="9" xfId="0" applyNumberFormat="1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left" vertical="center"/>
    </xf>
    <xf numFmtId="0" fontId="6" fillId="4" borderId="3" xfId="0" applyFont="1" applyFill="1" applyBorder="1" applyAlignment="1">
      <alignment horizontal="left" vertical="center"/>
    </xf>
    <xf numFmtId="0" fontId="6" fillId="4" borderId="5" xfId="0" applyFont="1" applyFill="1" applyBorder="1" applyAlignment="1">
      <alignment horizontal="left" vertical="center"/>
    </xf>
    <xf numFmtId="0" fontId="18" fillId="4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4" fontId="7" fillId="3" borderId="1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4" fontId="7" fillId="3" borderId="4" xfId="0" applyNumberFormat="1" applyFont="1" applyFill="1" applyBorder="1" applyAlignment="1">
      <alignment horizontal="center" vertical="center"/>
    </xf>
    <xf numFmtId="4" fontId="7" fillId="3" borderId="3" xfId="0" applyNumberFormat="1" applyFont="1" applyFill="1" applyBorder="1" applyAlignment="1">
      <alignment horizontal="center" vertical="center"/>
    </xf>
    <xf numFmtId="4" fontId="7" fillId="3" borderId="5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top" wrapText="1"/>
    </xf>
    <xf numFmtId="0" fontId="19" fillId="3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13" fillId="5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1483360</xdr:colOff>
      <xdr:row>0</xdr:row>
      <xdr:rowOff>88900</xdr:rowOff>
    </xdr:from>
    <xdr:to>
      <xdr:col>4</xdr:col>
      <xdr:colOff>1326743</xdr:colOff>
      <xdr:row>2</xdr:row>
      <xdr:rowOff>136980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264BF8E4-23F8-48BA-A0CF-04384C3C85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29860" y="88900"/>
          <a:ext cx="5786983" cy="14323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5C874-65DD-4DEE-8468-99AB3B625751}">
  <sheetPr>
    <pageSetUpPr fitToPage="1"/>
  </sheetPr>
  <dimension ref="A1:O115"/>
  <sheetViews>
    <sheetView tabSelected="1" topLeftCell="A45" zoomScale="85" zoomScaleNormal="85" workbookViewId="0">
      <selection activeCell="F58" sqref="F58:H58"/>
    </sheetView>
  </sheetViews>
  <sheetFormatPr defaultColWidth="8.85546875" defaultRowHeight="12.75" x14ac:dyDescent="0.2"/>
  <cols>
    <col min="1" max="1" width="7" style="6" customWidth="1"/>
    <col min="2" max="2" width="47.5703125" style="40" customWidth="1"/>
    <col min="3" max="3" width="56" style="39" customWidth="1"/>
    <col min="4" max="4" width="30.7109375" style="39" customWidth="1"/>
    <col min="5" max="6" width="24.85546875" style="4" customWidth="1"/>
    <col min="7" max="7" width="21.42578125" style="4" customWidth="1"/>
    <col min="8" max="8" width="22.85546875" style="4" customWidth="1"/>
    <col min="9" max="9" width="19.7109375" style="4" customWidth="1"/>
    <col min="10" max="10" width="47.140625" style="4" customWidth="1"/>
    <col min="11" max="13" width="8.85546875" style="4"/>
    <col min="14" max="14" width="43.5703125" style="4" customWidth="1"/>
    <col min="15" max="16384" width="8.85546875" style="4"/>
  </cols>
  <sheetData>
    <row r="1" spans="1:15" ht="83.45" customHeight="1" x14ac:dyDescent="0.2"/>
    <row r="2" spans="1:15" ht="25.9" customHeight="1" x14ac:dyDescent="0.2"/>
    <row r="4" spans="1:15" ht="36" customHeight="1" x14ac:dyDescent="0.25">
      <c r="A4" s="76"/>
      <c r="B4" s="76"/>
      <c r="G4" s="77" t="s">
        <v>166</v>
      </c>
      <c r="H4" s="77"/>
      <c r="K4" s="41"/>
      <c r="L4" s="41"/>
      <c r="M4" s="41"/>
      <c r="N4" s="41"/>
    </row>
    <row r="5" spans="1:15" ht="18.75" x14ac:dyDescent="0.3">
      <c r="A5" s="42"/>
      <c r="B5" s="42"/>
      <c r="C5" s="78" t="s">
        <v>169</v>
      </c>
      <c r="D5" s="78"/>
      <c r="E5" s="78"/>
      <c r="F5" s="78"/>
      <c r="G5" s="78"/>
      <c r="H5" s="78"/>
      <c r="K5" s="41"/>
      <c r="L5" s="41"/>
      <c r="M5" s="41"/>
      <c r="N5" s="41"/>
    </row>
    <row r="6" spans="1:15" ht="45.75" customHeight="1" x14ac:dyDescent="0.2">
      <c r="A6" s="79" t="s">
        <v>9</v>
      </c>
      <c r="B6" s="79"/>
      <c r="C6" s="80" t="s">
        <v>113</v>
      </c>
      <c r="D6" s="80"/>
      <c r="E6" s="80"/>
      <c r="F6" s="80"/>
      <c r="G6" s="80"/>
      <c r="H6" s="80"/>
      <c r="K6" s="41"/>
      <c r="L6" s="41"/>
      <c r="M6" s="41"/>
      <c r="N6" s="41"/>
    </row>
    <row r="7" spans="1:15" ht="18.75" x14ac:dyDescent="0.3">
      <c r="A7" s="75" t="s">
        <v>203</v>
      </c>
      <c r="B7" s="75"/>
      <c r="C7" s="14"/>
      <c r="D7" s="14"/>
      <c r="E7" s="43"/>
      <c r="F7" s="43"/>
      <c r="G7" s="44"/>
      <c r="H7" s="44"/>
      <c r="I7" s="44"/>
      <c r="J7" s="45"/>
      <c r="K7" s="5"/>
      <c r="L7" s="46"/>
      <c r="M7" s="46"/>
      <c r="N7" s="46"/>
      <c r="O7" s="46"/>
    </row>
    <row r="8" spans="1:15" ht="18.75" x14ac:dyDescent="0.3">
      <c r="A8" s="3"/>
      <c r="B8" s="47"/>
      <c r="C8" s="14"/>
      <c r="D8" s="14"/>
      <c r="E8" s="2"/>
      <c r="F8" s="2"/>
      <c r="G8" s="1"/>
      <c r="H8" s="1"/>
      <c r="I8" s="1"/>
      <c r="J8" s="45"/>
      <c r="K8" s="5"/>
      <c r="L8" s="46"/>
      <c r="M8" s="46"/>
      <c r="N8" s="46"/>
      <c r="O8" s="46"/>
    </row>
    <row r="9" spans="1:15" ht="15.75" x14ac:dyDescent="0.25">
      <c r="A9" s="76" t="s">
        <v>3</v>
      </c>
      <c r="B9" s="76"/>
      <c r="C9" s="48" t="s">
        <v>170</v>
      </c>
      <c r="J9" s="45"/>
      <c r="K9" s="49"/>
      <c r="L9" s="49"/>
      <c r="M9" s="49"/>
      <c r="N9" s="49"/>
      <c r="O9" s="49"/>
    </row>
    <row r="10" spans="1:15" ht="18.75" x14ac:dyDescent="0.3">
      <c r="A10" s="76" t="s">
        <v>5</v>
      </c>
      <c r="B10" s="76"/>
      <c r="C10" s="50">
        <v>7709918820</v>
      </c>
      <c r="D10" s="14"/>
      <c r="E10" s="43"/>
      <c r="F10" s="43"/>
      <c r="H10" s="11"/>
      <c r="J10" s="45"/>
      <c r="K10" s="49"/>
      <c r="L10" s="49"/>
      <c r="M10" s="49"/>
      <c r="N10" s="49"/>
      <c r="O10" s="49"/>
    </row>
    <row r="11" spans="1:15" x14ac:dyDescent="0.2">
      <c r="C11" s="11" t="s">
        <v>171</v>
      </c>
    </row>
    <row r="12" spans="1:15" x14ac:dyDescent="0.2">
      <c r="C12" s="11"/>
    </row>
    <row r="13" spans="1:15" ht="27.75" customHeight="1" x14ac:dyDescent="0.2">
      <c r="A13" s="51" t="s">
        <v>0</v>
      </c>
      <c r="B13" s="52" t="s">
        <v>1</v>
      </c>
      <c r="C13" s="81" t="s">
        <v>172</v>
      </c>
      <c r="D13" s="81"/>
      <c r="E13" s="81"/>
      <c r="F13" s="81" t="s">
        <v>173</v>
      </c>
      <c r="G13" s="81"/>
      <c r="H13" s="81"/>
    </row>
    <row r="14" spans="1:15" ht="14.25" x14ac:dyDescent="0.2">
      <c r="A14" s="53">
        <v>1</v>
      </c>
      <c r="B14" s="54" t="s">
        <v>174</v>
      </c>
      <c r="C14" s="55"/>
      <c r="D14" s="55"/>
      <c r="E14" s="7"/>
      <c r="F14" s="56" t="s">
        <v>175</v>
      </c>
      <c r="G14" s="56" t="s">
        <v>6</v>
      </c>
      <c r="H14" s="56" t="s">
        <v>7</v>
      </c>
    </row>
    <row r="15" spans="1:15" ht="25.5" x14ac:dyDescent="0.2">
      <c r="A15" s="82">
        <v>1</v>
      </c>
      <c r="B15" s="83" t="s">
        <v>176</v>
      </c>
      <c r="C15" s="57" t="s">
        <v>112</v>
      </c>
      <c r="D15" s="57" t="s">
        <v>10</v>
      </c>
      <c r="E15" s="58" t="s">
        <v>11</v>
      </c>
      <c r="F15" s="58"/>
      <c r="G15" s="59"/>
      <c r="H15" s="59"/>
    </row>
    <row r="16" spans="1:15" ht="30" x14ac:dyDescent="0.2">
      <c r="A16" s="82"/>
      <c r="B16" s="83"/>
      <c r="C16" s="60" t="s">
        <v>12</v>
      </c>
      <c r="D16" s="61" t="s">
        <v>43</v>
      </c>
      <c r="E16" s="15" t="s">
        <v>111</v>
      </c>
      <c r="F16" s="62">
        <v>0</v>
      </c>
      <c r="G16" s="34">
        <v>777115.15</v>
      </c>
      <c r="H16" s="34">
        <v>2982922.3250000002</v>
      </c>
      <c r="I16" s="68"/>
    </row>
    <row r="17" spans="1:9" ht="15" x14ac:dyDescent="0.2">
      <c r="A17" s="82"/>
      <c r="B17" s="83"/>
      <c r="C17" s="84" t="s">
        <v>13</v>
      </c>
      <c r="D17" s="85" t="s">
        <v>44</v>
      </c>
      <c r="E17" s="15" t="s">
        <v>74</v>
      </c>
      <c r="F17" s="86">
        <v>0</v>
      </c>
      <c r="G17" s="89">
        <v>738266.375</v>
      </c>
      <c r="H17" s="89">
        <v>4804845.6666666698</v>
      </c>
      <c r="I17" s="68"/>
    </row>
    <row r="18" spans="1:9" ht="15" x14ac:dyDescent="0.2">
      <c r="A18" s="82"/>
      <c r="B18" s="83"/>
      <c r="C18" s="84"/>
      <c r="D18" s="85"/>
      <c r="E18" s="15" t="s">
        <v>75</v>
      </c>
      <c r="F18" s="87"/>
      <c r="G18" s="90"/>
      <c r="H18" s="90"/>
      <c r="I18" s="68"/>
    </row>
    <row r="19" spans="1:9" ht="15" x14ac:dyDescent="0.2">
      <c r="A19" s="82"/>
      <c r="B19" s="83"/>
      <c r="C19" s="84"/>
      <c r="D19" s="85"/>
      <c r="E19" s="15" t="s">
        <v>76</v>
      </c>
      <c r="F19" s="88"/>
      <c r="G19" s="91"/>
      <c r="H19" s="91"/>
      <c r="I19" s="68"/>
    </row>
    <row r="20" spans="1:9" ht="15" x14ac:dyDescent="0.2">
      <c r="A20" s="82"/>
      <c r="B20" s="83"/>
      <c r="C20" s="84" t="s">
        <v>14</v>
      </c>
      <c r="D20" s="85" t="s">
        <v>45</v>
      </c>
      <c r="E20" s="15" t="s">
        <v>77</v>
      </c>
      <c r="F20" s="86">
        <v>6106511.5</v>
      </c>
      <c r="G20" s="89">
        <v>41188350.857500002</v>
      </c>
      <c r="H20" s="89">
        <v>50936102.0666667</v>
      </c>
      <c r="I20" s="68"/>
    </row>
    <row r="21" spans="1:9" ht="15" x14ac:dyDescent="0.2">
      <c r="A21" s="82"/>
      <c r="B21" s="83"/>
      <c r="C21" s="84"/>
      <c r="D21" s="85"/>
      <c r="E21" s="15" t="s">
        <v>78</v>
      </c>
      <c r="F21" s="87"/>
      <c r="G21" s="90"/>
      <c r="H21" s="90"/>
      <c r="I21" s="68"/>
    </row>
    <row r="22" spans="1:9" ht="15" x14ac:dyDescent="0.2">
      <c r="A22" s="82"/>
      <c r="B22" s="83"/>
      <c r="C22" s="84"/>
      <c r="D22" s="85"/>
      <c r="E22" s="15" t="s">
        <v>79</v>
      </c>
      <c r="F22" s="88"/>
      <c r="G22" s="91"/>
      <c r="H22" s="91"/>
      <c r="I22" s="68"/>
    </row>
    <row r="23" spans="1:9" ht="30" x14ac:dyDescent="0.2">
      <c r="A23" s="82"/>
      <c r="B23" s="83"/>
      <c r="C23" s="60" t="s">
        <v>15</v>
      </c>
      <c r="D23" s="61" t="s">
        <v>46</v>
      </c>
      <c r="E23" s="15" t="s">
        <v>80</v>
      </c>
      <c r="F23" s="62">
        <v>0</v>
      </c>
      <c r="G23" s="34">
        <v>2250492.6062500007</v>
      </c>
      <c r="H23" s="34">
        <v>1652065.0833333335</v>
      </c>
      <c r="I23" s="68"/>
    </row>
    <row r="24" spans="1:9" ht="15" x14ac:dyDescent="0.2">
      <c r="A24" s="82"/>
      <c r="B24" s="83"/>
      <c r="C24" s="84" t="s">
        <v>16</v>
      </c>
      <c r="D24" s="85" t="s">
        <v>47</v>
      </c>
      <c r="E24" s="15" t="s">
        <v>81</v>
      </c>
      <c r="F24" s="86">
        <v>422389.25</v>
      </c>
      <c r="G24" s="89">
        <v>12107038.956250001</v>
      </c>
      <c r="H24" s="89">
        <v>14001274.1925926</v>
      </c>
      <c r="I24" s="68"/>
    </row>
    <row r="25" spans="1:9" ht="15" x14ac:dyDescent="0.2">
      <c r="A25" s="82"/>
      <c r="B25" s="83"/>
      <c r="C25" s="84"/>
      <c r="D25" s="85"/>
      <c r="E25" s="15" t="s">
        <v>82</v>
      </c>
      <c r="F25" s="88"/>
      <c r="G25" s="91"/>
      <c r="H25" s="91"/>
      <c r="I25" s="68"/>
    </row>
    <row r="26" spans="1:9" ht="21.6" customHeight="1" x14ac:dyDescent="0.2">
      <c r="A26" s="82"/>
      <c r="B26" s="83"/>
      <c r="C26" s="84" t="s">
        <v>17</v>
      </c>
      <c r="D26" s="85" t="s">
        <v>48</v>
      </c>
      <c r="E26" s="15" t="s">
        <v>83</v>
      </c>
      <c r="F26" s="86">
        <v>0</v>
      </c>
      <c r="G26" s="89">
        <v>428915.375</v>
      </c>
      <c r="H26" s="89">
        <v>3638715</v>
      </c>
      <c r="I26" s="68"/>
    </row>
    <row r="27" spans="1:9" ht="21.6" customHeight="1" x14ac:dyDescent="0.2">
      <c r="A27" s="82"/>
      <c r="B27" s="83"/>
      <c r="C27" s="84"/>
      <c r="D27" s="85"/>
      <c r="E27" s="15" t="s">
        <v>84</v>
      </c>
      <c r="F27" s="88"/>
      <c r="G27" s="91"/>
      <c r="H27" s="91"/>
      <c r="I27" s="68"/>
    </row>
    <row r="28" spans="1:9" ht="30" x14ac:dyDescent="0.2">
      <c r="A28" s="82"/>
      <c r="B28" s="83"/>
      <c r="C28" s="60" t="s">
        <v>18</v>
      </c>
      <c r="D28" s="61" t="s">
        <v>49</v>
      </c>
      <c r="E28" s="15" t="s">
        <v>85</v>
      </c>
      <c r="F28" s="62">
        <v>0</v>
      </c>
      <c r="G28" s="34">
        <v>668417.18125000002</v>
      </c>
      <c r="H28" s="34">
        <v>594016.59166666667</v>
      </c>
      <c r="I28" s="68"/>
    </row>
    <row r="29" spans="1:9" ht="30" x14ac:dyDescent="0.2">
      <c r="A29" s="82"/>
      <c r="B29" s="83"/>
      <c r="C29" s="60" t="s">
        <v>19</v>
      </c>
      <c r="D29" s="61" t="s">
        <v>50</v>
      </c>
      <c r="E29" s="15" t="s">
        <v>86</v>
      </c>
      <c r="F29" s="62">
        <v>0</v>
      </c>
      <c r="G29" s="34">
        <v>668417.18125000002</v>
      </c>
      <c r="H29" s="34">
        <v>594017.03250000009</v>
      </c>
      <c r="I29" s="68"/>
    </row>
    <row r="30" spans="1:9" ht="30" x14ac:dyDescent="0.2">
      <c r="A30" s="82"/>
      <c r="B30" s="83"/>
      <c r="C30" s="60" t="s">
        <v>20</v>
      </c>
      <c r="D30" s="61" t="s">
        <v>51</v>
      </c>
      <c r="E30" s="15" t="s">
        <v>87</v>
      </c>
      <c r="F30" s="62">
        <v>0</v>
      </c>
      <c r="G30" s="34">
        <v>913996.5625</v>
      </c>
      <c r="H30" s="34">
        <v>707906.13249999995</v>
      </c>
      <c r="I30" s="68"/>
    </row>
    <row r="31" spans="1:9" ht="30" x14ac:dyDescent="0.2">
      <c r="A31" s="82"/>
      <c r="B31" s="83"/>
      <c r="C31" s="60" t="s">
        <v>21</v>
      </c>
      <c r="D31" s="61" t="s">
        <v>52</v>
      </c>
      <c r="E31" s="15" t="s">
        <v>88</v>
      </c>
      <c r="F31" s="62">
        <v>0</v>
      </c>
      <c r="G31" s="34">
        <v>699271.69375000009</v>
      </c>
      <c r="H31" s="34">
        <v>607472.76083333336</v>
      </c>
      <c r="I31" s="68"/>
    </row>
    <row r="32" spans="1:9" ht="30" x14ac:dyDescent="0.2">
      <c r="A32" s="82"/>
      <c r="B32" s="83"/>
      <c r="C32" s="60" t="s">
        <v>22</v>
      </c>
      <c r="D32" s="61" t="s">
        <v>53</v>
      </c>
      <c r="E32" s="15" t="s">
        <v>89</v>
      </c>
      <c r="F32" s="62">
        <v>0</v>
      </c>
      <c r="G32" s="34">
        <v>301533.11562499998</v>
      </c>
      <c r="H32" s="34">
        <v>363430.8775</v>
      </c>
      <c r="I32" s="68"/>
    </row>
    <row r="33" spans="1:9" ht="45" x14ac:dyDescent="0.2">
      <c r="A33" s="82"/>
      <c r="B33" s="83"/>
      <c r="C33" s="60" t="s">
        <v>23</v>
      </c>
      <c r="D33" s="61" t="s">
        <v>54</v>
      </c>
      <c r="E33" s="15" t="s">
        <v>90</v>
      </c>
      <c r="F33" s="62">
        <v>0</v>
      </c>
      <c r="G33" s="34">
        <v>202934.375</v>
      </c>
      <c r="H33" s="34">
        <v>2533938.7499999995</v>
      </c>
      <c r="I33" s="68"/>
    </row>
    <row r="34" spans="1:9" ht="30" x14ac:dyDescent="0.2">
      <c r="A34" s="82"/>
      <c r="B34" s="83"/>
      <c r="C34" s="60" t="s">
        <v>24</v>
      </c>
      <c r="D34" s="61" t="s">
        <v>55</v>
      </c>
      <c r="E34" s="15" t="s">
        <v>91</v>
      </c>
      <c r="F34" s="62">
        <v>540963.83333333337</v>
      </c>
      <c r="G34" s="34">
        <v>13094000.565624999</v>
      </c>
      <c r="H34" s="34">
        <v>16760217.193518523</v>
      </c>
      <c r="I34" s="68"/>
    </row>
    <row r="35" spans="1:9" ht="30" x14ac:dyDescent="0.2">
      <c r="A35" s="82"/>
      <c r="B35" s="83"/>
      <c r="C35" s="60" t="s">
        <v>25</v>
      </c>
      <c r="D35" s="61" t="s">
        <v>56</v>
      </c>
      <c r="E35" s="15" t="s">
        <v>92</v>
      </c>
      <c r="F35" s="62">
        <v>0</v>
      </c>
      <c r="G35" s="34">
        <v>263542.82500000001</v>
      </c>
      <c r="H35" s="34">
        <v>1789349.4000000004</v>
      </c>
      <c r="I35" s="68"/>
    </row>
    <row r="36" spans="1:9" ht="45" x14ac:dyDescent="0.2">
      <c r="A36" s="82"/>
      <c r="B36" s="83"/>
      <c r="C36" s="60" t="s">
        <v>26</v>
      </c>
      <c r="D36" s="61" t="s">
        <v>57</v>
      </c>
      <c r="E36" s="15" t="s">
        <v>93</v>
      </c>
      <c r="F36" s="62">
        <v>0</v>
      </c>
      <c r="G36" s="34">
        <v>204008.87500000006</v>
      </c>
      <c r="H36" s="34">
        <v>2113439.333333333</v>
      </c>
      <c r="I36" s="68"/>
    </row>
    <row r="37" spans="1:9" ht="30" x14ac:dyDescent="0.2">
      <c r="A37" s="82"/>
      <c r="B37" s="83"/>
      <c r="C37" s="60" t="s">
        <v>27</v>
      </c>
      <c r="D37" s="61" t="s">
        <v>58</v>
      </c>
      <c r="E37" s="15" t="s">
        <v>94</v>
      </c>
      <c r="F37" s="62">
        <v>2263031.333333333</v>
      </c>
      <c r="G37" s="34">
        <v>3793392.225000001</v>
      </c>
      <c r="H37" s="34">
        <v>9482757.187037034</v>
      </c>
      <c r="I37" s="68"/>
    </row>
    <row r="38" spans="1:9" ht="45" x14ac:dyDescent="0.2">
      <c r="A38" s="82"/>
      <c r="B38" s="83"/>
      <c r="C38" s="60" t="s">
        <v>28</v>
      </c>
      <c r="D38" s="61" t="s">
        <v>59</v>
      </c>
      <c r="E38" s="15" t="s">
        <v>95</v>
      </c>
      <c r="F38" s="62">
        <v>0</v>
      </c>
      <c r="G38" s="34">
        <v>99808.625000000015</v>
      </c>
      <c r="H38" s="34">
        <v>1495632.4999999998</v>
      </c>
      <c r="I38" s="68"/>
    </row>
    <row r="39" spans="1:9" ht="30" x14ac:dyDescent="0.2">
      <c r="A39" s="82"/>
      <c r="B39" s="83"/>
      <c r="C39" s="60" t="s">
        <v>29</v>
      </c>
      <c r="D39" s="61" t="s">
        <v>60</v>
      </c>
      <c r="E39" s="15" t="s">
        <v>96</v>
      </c>
      <c r="F39" s="62">
        <v>457406.75</v>
      </c>
      <c r="G39" s="34">
        <v>1300122.6875000002</v>
      </c>
      <c r="H39" s="34">
        <v>2846340.3593333331</v>
      </c>
      <c r="I39" s="68"/>
    </row>
    <row r="40" spans="1:9" ht="45" x14ac:dyDescent="0.2">
      <c r="A40" s="82"/>
      <c r="B40" s="83"/>
      <c r="C40" s="60" t="s">
        <v>30</v>
      </c>
      <c r="D40" s="61" t="s">
        <v>61</v>
      </c>
      <c r="E40" s="15" t="s">
        <v>97</v>
      </c>
      <c r="F40" s="62">
        <v>0</v>
      </c>
      <c r="G40" s="34">
        <v>59679.375</v>
      </c>
      <c r="H40" s="34">
        <v>830031.66666666674</v>
      </c>
      <c r="I40" s="68"/>
    </row>
    <row r="41" spans="1:9" ht="19.149999999999999" customHeight="1" x14ac:dyDescent="0.2">
      <c r="A41" s="82"/>
      <c r="B41" s="83"/>
      <c r="C41" s="84" t="s">
        <v>31</v>
      </c>
      <c r="D41" s="85" t="s">
        <v>62</v>
      </c>
      <c r="E41" s="15" t="s">
        <v>98</v>
      </c>
      <c r="F41" s="86">
        <v>0</v>
      </c>
      <c r="G41" s="89">
        <v>2443759.3424999998</v>
      </c>
      <c r="H41" s="89">
        <v>5182122.0699833296</v>
      </c>
      <c r="I41" s="68"/>
    </row>
    <row r="42" spans="1:9" ht="19.149999999999999" customHeight="1" x14ac:dyDescent="0.2">
      <c r="A42" s="82"/>
      <c r="B42" s="83"/>
      <c r="C42" s="84"/>
      <c r="D42" s="85"/>
      <c r="E42" s="15" t="s">
        <v>99</v>
      </c>
      <c r="F42" s="88"/>
      <c r="G42" s="91"/>
      <c r="H42" s="91"/>
      <c r="I42" s="68"/>
    </row>
    <row r="43" spans="1:9" ht="45" x14ac:dyDescent="0.2">
      <c r="A43" s="82"/>
      <c r="B43" s="83"/>
      <c r="C43" s="60" t="s">
        <v>32</v>
      </c>
      <c r="D43" s="61" t="s">
        <v>63</v>
      </c>
      <c r="E43" s="15" t="s">
        <v>100</v>
      </c>
      <c r="F43" s="62">
        <v>0</v>
      </c>
      <c r="G43" s="34">
        <v>48116.25</v>
      </c>
      <c r="H43" s="34">
        <v>745468.33333333302</v>
      </c>
      <c r="I43" s="68"/>
    </row>
    <row r="44" spans="1:9" ht="30" x14ac:dyDescent="0.2">
      <c r="A44" s="82"/>
      <c r="B44" s="83"/>
      <c r="C44" s="60" t="s">
        <v>33</v>
      </c>
      <c r="D44" s="61" t="s">
        <v>64</v>
      </c>
      <c r="E44" s="15" t="s">
        <v>101</v>
      </c>
      <c r="F44" s="62">
        <v>4902984.75</v>
      </c>
      <c r="G44" s="34">
        <v>1178168.29375</v>
      </c>
      <c r="H44" s="34">
        <v>5911070.9124074075</v>
      </c>
      <c r="I44" s="68"/>
    </row>
    <row r="45" spans="1:9" ht="30" x14ac:dyDescent="0.2">
      <c r="A45" s="82"/>
      <c r="B45" s="83"/>
      <c r="C45" s="60" t="s">
        <v>34</v>
      </c>
      <c r="D45" s="61" t="s">
        <v>65</v>
      </c>
      <c r="E45" s="15" t="s">
        <v>102</v>
      </c>
      <c r="F45" s="62">
        <v>432859.99999999994</v>
      </c>
      <c r="G45" s="34">
        <v>31141.687500000004</v>
      </c>
      <c r="H45" s="34">
        <v>658920.15749999997</v>
      </c>
      <c r="I45" s="68"/>
    </row>
    <row r="46" spans="1:9" ht="45" x14ac:dyDescent="0.2">
      <c r="A46" s="82"/>
      <c r="B46" s="83"/>
      <c r="C46" s="60" t="s">
        <v>35</v>
      </c>
      <c r="D46" s="61" t="s">
        <v>66</v>
      </c>
      <c r="E46" s="15" t="s">
        <v>103</v>
      </c>
      <c r="F46" s="62">
        <v>0</v>
      </c>
      <c r="G46" s="34">
        <v>123969.12500000001</v>
      </c>
      <c r="H46" s="34">
        <v>1290568.3333333335</v>
      </c>
      <c r="I46" s="68"/>
    </row>
    <row r="47" spans="1:9" ht="30" x14ac:dyDescent="0.2">
      <c r="A47" s="82"/>
      <c r="B47" s="83"/>
      <c r="C47" s="60" t="s">
        <v>36</v>
      </c>
      <c r="D47" s="61" t="s">
        <v>67</v>
      </c>
      <c r="E47" s="15" t="s">
        <v>104</v>
      </c>
      <c r="F47" s="62">
        <v>1005755.4999999999</v>
      </c>
      <c r="G47" s="34">
        <v>348726.58625000011</v>
      </c>
      <c r="H47" s="34">
        <v>2390406.3158166665</v>
      </c>
      <c r="I47" s="68"/>
    </row>
    <row r="48" spans="1:9" ht="30" x14ac:dyDescent="0.2">
      <c r="A48" s="82"/>
      <c r="B48" s="83"/>
      <c r="C48" s="60" t="s">
        <v>37</v>
      </c>
      <c r="D48" s="61" t="s">
        <v>68</v>
      </c>
      <c r="E48" s="15" t="s">
        <v>105</v>
      </c>
      <c r="F48" s="62">
        <v>260133.83333333331</v>
      </c>
      <c r="G48" s="34">
        <v>9295657.7875000015</v>
      </c>
      <c r="H48" s="34">
        <v>12697649.374722222</v>
      </c>
      <c r="I48" s="68"/>
    </row>
    <row r="49" spans="1:10" ht="30" x14ac:dyDescent="0.2">
      <c r="A49" s="82"/>
      <c r="B49" s="83"/>
      <c r="C49" s="60" t="s">
        <v>38</v>
      </c>
      <c r="D49" s="61" t="s">
        <v>69</v>
      </c>
      <c r="E49" s="15" t="s">
        <v>106</v>
      </c>
      <c r="F49" s="62">
        <v>2471108.5</v>
      </c>
      <c r="G49" s="34">
        <v>3030708.5374999996</v>
      </c>
      <c r="H49" s="34">
        <v>12499329.191388888</v>
      </c>
      <c r="I49" s="68"/>
    </row>
    <row r="50" spans="1:10" ht="45" x14ac:dyDescent="0.2">
      <c r="A50" s="82"/>
      <c r="B50" s="83"/>
      <c r="C50" s="60" t="s">
        <v>39</v>
      </c>
      <c r="D50" s="61" t="s">
        <v>70</v>
      </c>
      <c r="E50" s="15" t="s">
        <v>107</v>
      </c>
      <c r="F50" s="62">
        <v>0</v>
      </c>
      <c r="G50" s="34">
        <v>202058.50000000003</v>
      </c>
      <c r="H50" s="34">
        <v>1205504.75</v>
      </c>
      <c r="I50" s="68"/>
    </row>
    <row r="51" spans="1:10" ht="30" x14ac:dyDescent="0.2">
      <c r="A51" s="82"/>
      <c r="B51" s="83"/>
      <c r="C51" s="60" t="s">
        <v>40</v>
      </c>
      <c r="D51" s="61" t="s">
        <v>71</v>
      </c>
      <c r="E51" s="15" t="s">
        <v>108</v>
      </c>
      <c r="F51" s="62">
        <v>0</v>
      </c>
      <c r="G51" s="34">
        <v>31472945.420000009</v>
      </c>
      <c r="H51" s="34">
        <v>20632583.507407412</v>
      </c>
      <c r="I51" s="68"/>
    </row>
    <row r="52" spans="1:10" ht="45" x14ac:dyDescent="0.2">
      <c r="A52" s="82"/>
      <c r="B52" s="83"/>
      <c r="C52" s="60" t="s">
        <v>41</v>
      </c>
      <c r="D52" s="61" t="s">
        <v>72</v>
      </c>
      <c r="E52" s="15" t="s">
        <v>109</v>
      </c>
      <c r="F52" s="62">
        <v>7963937.8333333321</v>
      </c>
      <c r="G52" s="34">
        <v>562126.16249999951</v>
      </c>
      <c r="H52" s="34">
        <v>7342093.6140740747</v>
      </c>
      <c r="I52" s="68"/>
    </row>
    <row r="53" spans="1:10" ht="30" x14ac:dyDescent="0.2">
      <c r="A53" s="82"/>
      <c r="B53" s="83"/>
      <c r="C53" s="60" t="s">
        <v>42</v>
      </c>
      <c r="D53" s="61" t="s">
        <v>73</v>
      </c>
      <c r="E53" s="15" t="s">
        <v>110</v>
      </c>
      <c r="F53" s="62">
        <v>0</v>
      </c>
      <c r="G53" s="34">
        <v>461076.17500000005</v>
      </c>
      <c r="H53" s="34">
        <v>1699815.1916666664</v>
      </c>
      <c r="I53" s="68"/>
    </row>
    <row r="54" spans="1:10" ht="15" x14ac:dyDescent="0.2">
      <c r="A54" s="63"/>
      <c r="B54" s="92" t="s">
        <v>177</v>
      </c>
      <c r="C54" s="93"/>
      <c r="D54" s="93"/>
      <c r="E54" s="94"/>
      <c r="F54" s="95" t="s">
        <v>178</v>
      </c>
      <c r="G54" s="95"/>
      <c r="H54" s="95"/>
    </row>
    <row r="55" spans="1:10" ht="30" customHeight="1" x14ac:dyDescent="0.2">
      <c r="A55" s="63"/>
      <c r="B55" s="96" t="s">
        <v>179</v>
      </c>
      <c r="C55" s="96"/>
      <c r="D55" s="96"/>
      <c r="E55" s="96"/>
      <c r="F55" s="97">
        <f>SUM(F16:H53)</f>
        <v>346774847.42911488</v>
      </c>
      <c r="G55" s="97"/>
      <c r="H55" s="97"/>
      <c r="J55" s="64" t="s">
        <v>180</v>
      </c>
    </row>
    <row r="56" spans="1:10" ht="30" customHeight="1" x14ac:dyDescent="0.2">
      <c r="A56" s="63"/>
      <c r="B56" s="98" t="s">
        <v>114</v>
      </c>
      <c r="C56" s="99"/>
      <c r="D56" s="99"/>
      <c r="E56" s="100"/>
      <c r="F56" s="97">
        <f>0.03*F55</f>
        <v>10403245.422873447</v>
      </c>
      <c r="G56" s="97"/>
      <c r="H56" s="97"/>
      <c r="J56" s="65">
        <f>F55+F56</f>
        <v>357178092.85198832</v>
      </c>
    </row>
    <row r="57" spans="1:10" ht="30" customHeight="1" x14ac:dyDescent="0.2">
      <c r="A57" s="63"/>
      <c r="B57" s="96" t="s">
        <v>115</v>
      </c>
      <c r="C57" s="96"/>
      <c r="D57" s="96"/>
      <c r="E57" s="96"/>
      <c r="F57" s="97">
        <f>0.2*J56</f>
        <v>71435618.57039766</v>
      </c>
      <c r="G57" s="97"/>
      <c r="H57" s="97"/>
    </row>
    <row r="58" spans="1:10" ht="30" customHeight="1" x14ac:dyDescent="0.2">
      <c r="A58" s="63"/>
      <c r="B58" s="38" t="s">
        <v>8</v>
      </c>
      <c r="C58" s="66"/>
      <c r="D58" s="66"/>
      <c r="E58" s="67"/>
      <c r="F58" s="101">
        <f>J56+F57</f>
        <v>428613711.42238599</v>
      </c>
      <c r="G58" s="102"/>
      <c r="H58" s="103"/>
      <c r="J58" s="68"/>
    </row>
    <row r="59" spans="1:10" ht="81" customHeight="1" x14ac:dyDescent="0.2">
      <c r="A59" s="63">
        <v>2</v>
      </c>
      <c r="B59" s="38" t="s">
        <v>181</v>
      </c>
      <c r="C59" s="69" t="s">
        <v>182</v>
      </c>
      <c r="D59" s="104"/>
      <c r="E59" s="104"/>
      <c r="F59" s="104"/>
      <c r="G59" s="104"/>
      <c r="H59" s="104"/>
      <c r="J59" s="70"/>
    </row>
    <row r="60" spans="1:10" ht="27" customHeight="1" x14ac:dyDescent="0.2">
      <c r="A60" s="63">
        <v>3</v>
      </c>
      <c r="B60" s="38" t="s">
        <v>183</v>
      </c>
      <c r="C60" s="55" t="s">
        <v>184</v>
      </c>
      <c r="D60" s="105" t="s">
        <v>185</v>
      </c>
      <c r="E60" s="105"/>
      <c r="F60" s="105"/>
      <c r="G60" s="105"/>
      <c r="H60" s="105"/>
    </row>
    <row r="61" spans="1:10" ht="12.75" customHeight="1" x14ac:dyDescent="0.2">
      <c r="A61" s="106">
        <v>4</v>
      </c>
      <c r="B61" s="96" t="s">
        <v>186</v>
      </c>
      <c r="C61" s="107" t="s">
        <v>187</v>
      </c>
      <c r="D61" s="105" t="s">
        <v>188</v>
      </c>
      <c r="E61" s="105"/>
      <c r="F61" s="105"/>
      <c r="G61" s="105"/>
      <c r="H61" s="105"/>
      <c r="J61" s="71"/>
    </row>
    <row r="62" spans="1:10" ht="12.75" customHeight="1" x14ac:dyDescent="0.2">
      <c r="A62" s="106"/>
      <c r="B62" s="96"/>
      <c r="C62" s="107"/>
      <c r="D62" s="105"/>
      <c r="E62" s="105"/>
      <c r="F62" s="105"/>
      <c r="G62" s="105"/>
      <c r="H62" s="105"/>
      <c r="J62" s="71"/>
    </row>
    <row r="63" spans="1:10" ht="12.75" customHeight="1" x14ac:dyDescent="0.2">
      <c r="A63" s="106"/>
      <c r="B63" s="96"/>
      <c r="C63" s="107"/>
      <c r="D63" s="105"/>
      <c r="E63" s="105"/>
      <c r="F63" s="105"/>
      <c r="G63" s="105"/>
      <c r="H63" s="105"/>
      <c r="J63" s="71"/>
    </row>
    <row r="64" spans="1:10" ht="12.75" customHeight="1" x14ac:dyDescent="0.2">
      <c r="A64" s="106"/>
      <c r="B64" s="96"/>
      <c r="C64" s="107"/>
      <c r="D64" s="105"/>
      <c r="E64" s="105"/>
      <c r="F64" s="105"/>
      <c r="G64" s="105"/>
      <c r="H64" s="105"/>
      <c r="J64" s="71"/>
    </row>
    <row r="65" spans="1:10" ht="12.75" customHeight="1" x14ac:dyDescent="0.2">
      <c r="A65" s="106"/>
      <c r="B65" s="96"/>
      <c r="C65" s="107"/>
      <c r="D65" s="105"/>
      <c r="E65" s="105"/>
      <c r="F65" s="105"/>
      <c r="G65" s="105"/>
      <c r="H65" s="105"/>
      <c r="J65" s="71"/>
    </row>
    <row r="66" spans="1:10" ht="12.75" customHeight="1" x14ac:dyDescent="0.2">
      <c r="A66" s="106"/>
      <c r="B66" s="96"/>
      <c r="C66" s="107"/>
      <c r="D66" s="105"/>
      <c r="E66" s="105"/>
      <c r="F66" s="105"/>
      <c r="G66" s="105"/>
      <c r="H66" s="105"/>
      <c r="J66" s="71"/>
    </row>
    <row r="67" spans="1:10" ht="12.75" customHeight="1" x14ac:dyDescent="0.25">
      <c r="A67" s="106"/>
      <c r="B67" s="96"/>
      <c r="C67" s="107"/>
      <c r="D67" s="105"/>
      <c r="E67" s="105"/>
      <c r="F67" s="105"/>
      <c r="G67" s="105"/>
      <c r="H67" s="105"/>
      <c r="J67" s="72"/>
    </row>
    <row r="68" spans="1:10" x14ac:dyDescent="0.2">
      <c r="A68" s="106"/>
      <c r="B68" s="96"/>
      <c r="C68" s="107"/>
      <c r="D68" s="105"/>
      <c r="E68" s="105"/>
      <c r="F68" s="105"/>
      <c r="G68" s="105"/>
      <c r="H68" s="105"/>
    </row>
    <row r="69" spans="1:10" x14ac:dyDescent="0.2">
      <c r="A69" s="106"/>
      <c r="B69" s="96"/>
      <c r="C69" s="107"/>
      <c r="D69" s="105"/>
      <c r="E69" s="105"/>
      <c r="F69" s="105"/>
      <c r="G69" s="105"/>
      <c r="H69" s="105"/>
    </row>
    <row r="70" spans="1:10" x14ac:dyDescent="0.2">
      <c r="A70" s="106"/>
      <c r="B70" s="96"/>
      <c r="C70" s="107"/>
      <c r="D70" s="105"/>
      <c r="E70" s="105"/>
      <c r="F70" s="105"/>
      <c r="G70" s="105"/>
      <c r="H70" s="105"/>
    </row>
    <row r="71" spans="1:10" x14ac:dyDescent="0.2">
      <c r="A71" s="106"/>
      <c r="B71" s="96"/>
      <c r="C71" s="107"/>
      <c r="D71" s="105"/>
      <c r="E71" s="105"/>
      <c r="F71" s="105"/>
      <c r="G71" s="105"/>
      <c r="H71" s="105"/>
    </row>
    <row r="72" spans="1:10" x14ac:dyDescent="0.2">
      <c r="A72" s="106"/>
      <c r="B72" s="96"/>
      <c r="C72" s="107"/>
      <c r="D72" s="105"/>
      <c r="E72" s="105"/>
      <c r="F72" s="105"/>
      <c r="G72" s="105"/>
      <c r="H72" s="105"/>
    </row>
    <row r="73" spans="1:10" x14ac:dyDescent="0.2">
      <c r="A73" s="106"/>
      <c r="B73" s="96"/>
      <c r="C73" s="107"/>
      <c r="D73" s="105"/>
      <c r="E73" s="105"/>
      <c r="F73" s="105"/>
      <c r="G73" s="105"/>
      <c r="H73" s="105"/>
    </row>
    <row r="74" spans="1:10" x14ac:dyDescent="0.2">
      <c r="A74" s="106"/>
      <c r="B74" s="96"/>
      <c r="C74" s="107"/>
      <c r="D74" s="105"/>
      <c r="E74" s="105"/>
      <c r="F74" s="105"/>
      <c r="G74" s="105"/>
      <c r="H74" s="105"/>
    </row>
    <row r="75" spans="1:10" x14ac:dyDescent="0.2">
      <c r="A75" s="106"/>
      <c r="B75" s="96"/>
      <c r="C75" s="107"/>
      <c r="D75" s="105"/>
      <c r="E75" s="105"/>
      <c r="F75" s="105"/>
      <c r="G75" s="105"/>
      <c r="H75" s="105"/>
    </row>
    <row r="76" spans="1:10" x14ac:dyDescent="0.2">
      <c r="A76" s="106"/>
      <c r="B76" s="96"/>
      <c r="C76" s="107"/>
      <c r="D76" s="105"/>
      <c r="E76" s="105"/>
      <c r="F76" s="105"/>
      <c r="G76" s="105"/>
      <c r="H76" s="105"/>
    </row>
    <row r="77" spans="1:10" x14ac:dyDescent="0.2">
      <c r="A77" s="106"/>
      <c r="B77" s="96"/>
      <c r="C77" s="107"/>
      <c r="D77" s="105"/>
      <c r="E77" s="105"/>
      <c r="F77" s="105"/>
      <c r="G77" s="105"/>
      <c r="H77" s="105"/>
    </row>
    <row r="78" spans="1:10" x14ac:dyDescent="0.2">
      <c r="A78" s="106"/>
      <c r="B78" s="96"/>
      <c r="C78" s="107"/>
      <c r="D78" s="105"/>
      <c r="E78" s="105"/>
      <c r="F78" s="105"/>
      <c r="G78" s="105"/>
      <c r="H78" s="105"/>
    </row>
    <row r="79" spans="1:10" ht="3" customHeight="1" x14ac:dyDescent="0.2">
      <c r="A79" s="106"/>
      <c r="B79" s="96"/>
      <c r="C79" s="107"/>
      <c r="D79" s="105"/>
      <c r="E79" s="105"/>
      <c r="F79" s="105"/>
      <c r="G79" s="105"/>
      <c r="H79" s="105"/>
    </row>
    <row r="80" spans="1:10" ht="12.75" hidden="1" customHeight="1" x14ac:dyDescent="0.2">
      <c r="A80" s="106"/>
      <c r="B80" s="96"/>
      <c r="C80" s="107"/>
      <c r="D80" s="105"/>
      <c r="E80" s="105"/>
      <c r="F80" s="105"/>
      <c r="G80" s="105"/>
      <c r="H80" s="105"/>
    </row>
    <row r="81" spans="1:8" ht="3.75" customHeight="1" x14ac:dyDescent="0.2">
      <c r="A81" s="106"/>
      <c r="B81" s="96"/>
      <c r="C81" s="107"/>
      <c r="D81" s="105"/>
      <c r="E81" s="105"/>
      <c r="F81" s="105"/>
      <c r="G81" s="105"/>
      <c r="H81" s="105"/>
    </row>
    <row r="82" spans="1:8" ht="12.75" hidden="1" customHeight="1" x14ac:dyDescent="0.2">
      <c r="A82" s="106"/>
      <c r="B82" s="96"/>
      <c r="C82" s="107"/>
      <c r="D82" s="105"/>
      <c r="E82" s="105"/>
      <c r="F82" s="105"/>
      <c r="G82" s="105"/>
      <c r="H82" s="105"/>
    </row>
    <row r="83" spans="1:8" ht="12.75" hidden="1" customHeight="1" x14ac:dyDescent="0.2">
      <c r="A83" s="106"/>
      <c r="B83" s="96"/>
      <c r="C83" s="107"/>
      <c r="D83" s="105"/>
      <c r="E83" s="105"/>
      <c r="F83" s="105"/>
      <c r="G83" s="105"/>
      <c r="H83" s="105"/>
    </row>
    <row r="84" spans="1:8" ht="12.75" hidden="1" customHeight="1" x14ac:dyDescent="0.2">
      <c r="A84" s="106"/>
      <c r="B84" s="96"/>
      <c r="C84" s="107"/>
      <c r="D84" s="105"/>
      <c r="E84" s="105"/>
      <c r="F84" s="105"/>
      <c r="G84" s="105"/>
      <c r="H84" s="105"/>
    </row>
    <row r="85" spans="1:8" ht="12.75" hidden="1" customHeight="1" x14ac:dyDescent="0.2">
      <c r="A85" s="106"/>
      <c r="B85" s="96"/>
      <c r="C85" s="107"/>
      <c r="D85" s="105"/>
      <c r="E85" s="105"/>
      <c r="F85" s="105"/>
      <c r="G85" s="105"/>
      <c r="H85" s="105"/>
    </row>
    <row r="86" spans="1:8" ht="12.75" hidden="1" customHeight="1" x14ac:dyDescent="0.2">
      <c r="A86" s="106"/>
      <c r="B86" s="96"/>
      <c r="C86" s="107"/>
      <c r="D86" s="105"/>
      <c r="E86" s="105"/>
      <c r="F86" s="105"/>
      <c r="G86" s="105"/>
      <c r="H86" s="105"/>
    </row>
    <row r="87" spans="1:8" ht="12.75" hidden="1" customHeight="1" x14ac:dyDescent="0.2">
      <c r="A87" s="106"/>
      <c r="B87" s="96"/>
      <c r="C87" s="107"/>
      <c r="D87" s="105"/>
      <c r="E87" s="105"/>
      <c r="F87" s="105"/>
      <c r="G87" s="105"/>
      <c r="H87" s="105"/>
    </row>
    <row r="88" spans="1:8" ht="4.5" hidden="1" customHeight="1" x14ac:dyDescent="0.2">
      <c r="A88" s="106"/>
      <c r="B88" s="96"/>
      <c r="C88" s="107"/>
      <c r="D88" s="105"/>
      <c r="E88" s="105"/>
      <c r="F88" s="105"/>
      <c r="G88" s="105"/>
      <c r="H88" s="105"/>
    </row>
    <row r="89" spans="1:8" ht="12.75" hidden="1" customHeight="1" x14ac:dyDescent="0.2">
      <c r="A89" s="106"/>
      <c r="B89" s="96"/>
      <c r="C89" s="107"/>
      <c r="D89" s="105"/>
      <c r="E89" s="105"/>
      <c r="F89" s="105"/>
      <c r="G89" s="105"/>
      <c r="H89" s="105"/>
    </row>
    <row r="90" spans="1:8" ht="12.75" hidden="1" customHeight="1" x14ac:dyDescent="0.2">
      <c r="A90" s="106"/>
      <c r="B90" s="96"/>
      <c r="C90" s="107"/>
      <c r="D90" s="105"/>
      <c r="E90" s="105"/>
      <c r="F90" s="105"/>
      <c r="G90" s="105"/>
      <c r="H90" s="105"/>
    </row>
    <row r="91" spans="1:8" ht="12.75" hidden="1" customHeight="1" x14ac:dyDescent="0.2">
      <c r="A91" s="106"/>
      <c r="B91" s="96"/>
      <c r="C91" s="107"/>
      <c r="D91" s="105"/>
      <c r="E91" s="105"/>
      <c r="F91" s="105"/>
      <c r="G91" s="105"/>
      <c r="H91" s="105"/>
    </row>
    <row r="92" spans="1:8" ht="12.75" hidden="1" customHeight="1" x14ac:dyDescent="0.2">
      <c r="A92" s="106"/>
      <c r="B92" s="96"/>
      <c r="C92" s="107"/>
      <c r="D92" s="105"/>
      <c r="E92" s="105"/>
      <c r="F92" s="105"/>
      <c r="G92" s="105"/>
      <c r="H92" s="105"/>
    </row>
    <row r="93" spans="1:8" ht="12.75" hidden="1" customHeight="1" x14ac:dyDescent="0.2">
      <c r="A93" s="106"/>
      <c r="B93" s="96"/>
      <c r="C93" s="107"/>
      <c r="D93" s="105"/>
      <c r="E93" s="105"/>
      <c r="F93" s="105"/>
      <c r="G93" s="105"/>
      <c r="H93" s="105"/>
    </row>
    <row r="94" spans="1:8" ht="27.75" hidden="1" customHeight="1" x14ac:dyDescent="0.2">
      <c r="A94" s="106"/>
      <c r="B94" s="96"/>
      <c r="C94" s="107"/>
      <c r="D94" s="105"/>
      <c r="E94" s="105"/>
      <c r="F94" s="105"/>
      <c r="G94" s="105"/>
      <c r="H94" s="105"/>
    </row>
    <row r="95" spans="1:8" ht="205.9" customHeight="1" x14ac:dyDescent="0.2">
      <c r="A95" s="106"/>
      <c r="B95" s="96"/>
      <c r="C95" s="107"/>
      <c r="D95" s="105"/>
      <c r="E95" s="105"/>
      <c r="F95" s="105"/>
      <c r="G95" s="105"/>
      <c r="H95" s="105"/>
    </row>
    <row r="96" spans="1:8" ht="42.75" customHeight="1" x14ac:dyDescent="0.2">
      <c r="A96" s="53">
        <v>5</v>
      </c>
      <c r="B96" s="38" t="s">
        <v>189</v>
      </c>
      <c r="C96" s="66" t="s">
        <v>190</v>
      </c>
      <c r="D96" s="105" t="s">
        <v>185</v>
      </c>
      <c r="E96" s="105"/>
      <c r="F96" s="105"/>
      <c r="G96" s="105"/>
      <c r="H96" s="105"/>
    </row>
    <row r="97" spans="1:8" x14ac:dyDescent="0.2">
      <c r="A97" s="53">
        <v>6</v>
      </c>
      <c r="B97" s="38" t="s">
        <v>191</v>
      </c>
      <c r="C97" s="66"/>
      <c r="D97" s="105" t="s">
        <v>192</v>
      </c>
      <c r="E97" s="105"/>
      <c r="F97" s="105"/>
      <c r="G97" s="105"/>
      <c r="H97" s="105"/>
    </row>
    <row r="98" spans="1:8" ht="67.900000000000006" customHeight="1" x14ac:dyDescent="0.2">
      <c r="A98" s="53">
        <v>7</v>
      </c>
      <c r="B98" s="38" t="s">
        <v>193</v>
      </c>
      <c r="C98" s="73"/>
      <c r="D98" s="108" t="s">
        <v>194</v>
      </c>
      <c r="E98" s="108"/>
      <c r="F98" s="108"/>
      <c r="G98" s="108"/>
      <c r="H98" s="108"/>
    </row>
    <row r="99" spans="1:8" x14ac:dyDescent="0.2">
      <c r="G99" s="12"/>
      <c r="H99" s="12"/>
    </row>
    <row r="100" spans="1:8" x14ac:dyDescent="0.2">
      <c r="A100" s="109" t="s">
        <v>195</v>
      </c>
      <c r="B100" s="109"/>
      <c r="C100" s="109"/>
      <c r="D100" s="109"/>
      <c r="E100" s="109"/>
      <c r="F100" s="109"/>
      <c r="G100" s="109"/>
      <c r="H100" s="109"/>
    </row>
    <row r="101" spans="1:8" x14ac:dyDescent="0.2">
      <c r="A101" s="109" t="s">
        <v>196</v>
      </c>
      <c r="B101" s="109"/>
      <c r="C101" s="109"/>
      <c r="D101" s="109"/>
      <c r="E101" s="109"/>
      <c r="F101" s="109"/>
      <c r="G101" s="109"/>
      <c r="H101" s="109"/>
    </row>
    <row r="102" spans="1:8" x14ac:dyDescent="0.2">
      <c r="A102" s="109" t="s">
        <v>197</v>
      </c>
      <c r="B102" s="109"/>
      <c r="C102" s="109"/>
      <c r="D102" s="109"/>
      <c r="E102" s="109"/>
      <c r="F102" s="109"/>
      <c r="G102" s="109"/>
      <c r="H102" s="109"/>
    </row>
    <row r="105" spans="1:8" ht="13.15" customHeight="1" x14ac:dyDescent="0.2"/>
    <row r="106" spans="1:8" ht="13.9" customHeight="1" x14ac:dyDescent="0.25">
      <c r="A106" s="8"/>
      <c r="B106" s="48" t="s">
        <v>167</v>
      </c>
      <c r="F106" s="9"/>
      <c r="G106" s="4" t="s">
        <v>168</v>
      </c>
      <c r="H106" s="72"/>
    </row>
    <row r="107" spans="1:8" ht="14.45" customHeight="1" x14ac:dyDescent="0.2">
      <c r="A107" s="10" t="s">
        <v>4</v>
      </c>
      <c r="E107" s="11"/>
      <c r="F107" s="12" t="s">
        <v>2</v>
      </c>
      <c r="G107" s="11"/>
      <c r="H107" s="12"/>
    </row>
    <row r="108" spans="1:8" ht="13.15" customHeight="1" x14ac:dyDescent="0.2">
      <c r="A108" s="10"/>
      <c r="B108" s="39"/>
      <c r="E108" s="11"/>
      <c r="F108" s="11"/>
      <c r="G108" s="11"/>
    </row>
    <row r="109" spans="1:8" ht="14.45" customHeight="1" x14ac:dyDescent="0.2">
      <c r="A109" s="10"/>
      <c r="B109" s="39"/>
      <c r="E109" s="11"/>
      <c r="F109" s="11"/>
      <c r="G109" s="11"/>
    </row>
    <row r="110" spans="1:8" ht="13.15" customHeight="1" x14ac:dyDescent="0.2">
      <c r="A110" s="13" t="s">
        <v>198</v>
      </c>
      <c r="B110" s="39"/>
      <c r="E110" s="11"/>
      <c r="F110" s="11"/>
      <c r="G110" s="11"/>
    </row>
    <row r="111" spans="1:8" ht="14.45" customHeight="1" x14ac:dyDescent="0.2">
      <c r="A111" s="13" t="s">
        <v>199</v>
      </c>
      <c r="B111" s="39"/>
      <c r="E111" s="11"/>
      <c r="F111" s="11"/>
      <c r="G111" s="11"/>
    </row>
    <row r="112" spans="1:8" ht="13.15" customHeight="1" x14ac:dyDescent="0.2">
      <c r="A112" s="13" t="s">
        <v>200</v>
      </c>
      <c r="B112" s="39"/>
      <c r="E112" s="11"/>
      <c r="F112" s="11"/>
      <c r="G112" s="11"/>
    </row>
    <row r="113" spans="1:7" ht="14.45" customHeight="1" x14ac:dyDescent="0.2">
      <c r="A113" s="13" t="s">
        <v>201</v>
      </c>
      <c r="B113" s="39"/>
      <c r="E113" s="11"/>
      <c r="F113" s="11"/>
      <c r="G113" s="11"/>
    </row>
    <row r="114" spans="1:7" ht="13.15" customHeight="1" x14ac:dyDescent="0.2">
      <c r="A114" s="13" t="s">
        <v>202</v>
      </c>
      <c r="B114" s="39"/>
      <c r="E114" s="11"/>
      <c r="F114" s="11"/>
      <c r="G114" s="11"/>
    </row>
    <row r="115" spans="1:7" ht="14.45" customHeight="1" x14ac:dyDescent="0.2">
      <c r="A115" s="10"/>
      <c r="B115" s="39"/>
      <c r="E115" s="11"/>
      <c r="F115" s="11"/>
      <c r="G115" s="11"/>
    </row>
  </sheetData>
  <mergeCells count="58">
    <mergeCell ref="D97:H97"/>
    <mergeCell ref="D98:H98"/>
    <mergeCell ref="A100:H100"/>
    <mergeCell ref="A101:H101"/>
    <mergeCell ref="A102:H102"/>
    <mergeCell ref="A61:A95"/>
    <mergeCell ref="B61:B95"/>
    <mergeCell ref="C61:C95"/>
    <mergeCell ref="D61:H95"/>
    <mergeCell ref="D96:H96"/>
    <mergeCell ref="B57:E57"/>
    <mergeCell ref="F57:H57"/>
    <mergeCell ref="F58:H58"/>
    <mergeCell ref="D59:H59"/>
    <mergeCell ref="D60:H60"/>
    <mergeCell ref="H41:H42"/>
    <mergeCell ref="B55:E55"/>
    <mergeCell ref="F55:H55"/>
    <mergeCell ref="B56:E56"/>
    <mergeCell ref="F56:H56"/>
    <mergeCell ref="B54:E54"/>
    <mergeCell ref="F54:H54"/>
    <mergeCell ref="C24:C25"/>
    <mergeCell ref="D24:D25"/>
    <mergeCell ref="F24:F25"/>
    <mergeCell ref="G24:G25"/>
    <mergeCell ref="H24:H25"/>
    <mergeCell ref="C26:C27"/>
    <mergeCell ref="D26:D27"/>
    <mergeCell ref="F26:F27"/>
    <mergeCell ref="G26:G27"/>
    <mergeCell ref="H26:H27"/>
    <mergeCell ref="C41:C42"/>
    <mergeCell ref="D41:D42"/>
    <mergeCell ref="F41:F42"/>
    <mergeCell ref="G41:G42"/>
    <mergeCell ref="A9:B9"/>
    <mergeCell ref="A10:B10"/>
    <mergeCell ref="C13:E13"/>
    <mergeCell ref="F13:H13"/>
    <mergeCell ref="A15:A53"/>
    <mergeCell ref="B15:B53"/>
    <mergeCell ref="C17:C19"/>
    <mergeCell ref="D17:D19"/>
    <mergeCell ref="F17:F19"/>
    <mergeCell ref="G17:G19"/>
    <mergeCell ref="H17:H19"/>
    <mergeCell ref="C20:C22"/>
    <mergeCell ref="D20:D22"/>
    <mergeCell ref="F20:F22"/>
    <mergeCell ref="G20:G22"/>
    <mergeCell ref="H20:H22"/>
    <mergeCell ref="A7:B7"/>
    <mergeCell ref="A4:B4"/>
    <mergeCell ref="G4:H4"/>
    <mergeCell ref="C5:H5"/>
    <mergeCell ref="A6:B6"/>
    <mergeCell ref="C6:H6"/>
  </mergeCells>
  <pageMargins left="0.7" right="0.7" top="0.75" bottom="0.75" header="0.3" footer="0.3"/>
  <pageSetup paperSize="9" scale="5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H35"/>
  <sheetViews>
    <sheetView workbookViewId="0">
      <selection activeCell="H33" sqref="H33"/>
    </sheetView>
  </sheetViews>
  <sheetFormatPr defaultRowHeight="12.75" x14ac:dyDescent="0.2"/>
  <cols>
    <col min="1" max="1" width="22" customWidth="1"/>
    <col min="2" max="2" width="37.140625" customWidth="1"/>
    <col min="3" max="3" width="7.85546875" customWidth="1"/>
    <col min="4" max="4" width="9.28515625" customWidth="1"/>
    <col min="5" max="5" width="13.5703125" customWidth="1"/>
    <col min="6" max="6" width="16.28515625" customWidth="1"/>
    <col min="7" max="7" width="15" customWidth="1"/>
    <col min="8" max="8" width="16" customWidth="1"/>
  </cols>
  <sheetData>
    <row r="3" spans="1:8" ht="15" x14ac:dyDescent="0.2">
      <c r="C3" s="16"/>
      <c r="D3" s="16"/>
      <c r="E3" s="110" t="s">
        <v>116</v>
      </c>
      <c r="F3" s="110"/>
      <c r="G3" s="111" t="s">
        <v>164</v>
      </c>
      <c r="H3" s="111"/>
    </row>
    <row r="4" spans="1:8" ht="33.75" x14ac:dyDescent="0.2">
      <c r="A4" s="17" t="s">
        <v>117</v>
      </c>
      <c r="B4" s="18" t="s">
        <v>1</v>
      </c>
      <c r="C4" s="18" t="s">
        <v>118</v>
      </c>
      <c r="D4" s="17" t="s">
        <v>119</v>
      </c>
      <c r="E4" s="19" t="s">
        <v>120</v>
      </c>
      <c r="F4" s="20" t="s">
        <v>121</v>
      </c>
      <c r="G4" s="21" t="s">
        <v>122</v>
      </c>
      <c r="H4" s="21" t="s">
        <v>123</v>
      </c>
    </row>
    <row r="5" spans="1:8" ht="36" x14ac:dyDescent="0.2">
      <c r="A5" s="22" t="s">
        <v>124</v>
      </c>
      <c r="B5" s="23" t="s">
        <v>125</v>
      </c>
      <c r="C5" s="24" t="s">
        <v>126</v>
      </c>
      <c r="D5" s="25">
        <v>208</v>
      </c>
      <c r="E5" s="26">
        <v>41332.967599999996</v>
      </c>
      <c r="F5" s="26">
        <f>D5*E5</f>
        <v>8597257.2607999984</v>
      </c>
      <c r="G5" s="35">
        <v>44019.61</v>
      </c>
      <c r="H5" s="27">
        <f>D5*G5</f>
        <v>9156078.8800000008</v>
      </c>
    </row>
    <row r="6" spans="1:8" ht="36" x14ac:dyDescent="0.2">
      <c r="A6" s="22" t="s">
        <v>124</v>
      </c>
      <c r="B6" s="23" t="s">
        <v>127</v>
      </c>
      <c r="C6" s="24" t="s">
        <v>126</v>
      </c>
      <c r="D6" s="25">
        <v>182</v>
      </c>
      <c r="E6" s="26">
        <v>46503.074200000003</v>
      </c>
      <c r="F6" s="26">
        <f t="shared" ref="F6:F32" si="0">D6*E6</f>
        <v>8463559.5044</v>
      </c>
      <c r="G6" s="35">
        <v>51153.38</v>
      </c>
      <c r="H6" s="27">
        <f t="shared" ref="H6:H32" si="1">D6*G6</f>
        <v>9309915.1600000001</v>
      </c>
    </row>
    <row r="7" spans="1:8" ht="36" x14ac:dyDescent="0.2">
      <c r="A7" s="22" t="s">
        <v>124</v>
      </c>
      <c r="B7" s="23" t="s">
        <v>128</v>
      </c>
      <c r="C7" s="24" t="s">
        <v>126</v>
      </c>
      <c r="D7" s="28">
        <v>86.5</v>
      </c>
      <c r="E7" s="26">
        <v>59063.884600000005</v>
      </c>
      <c r="F7" s="26">
        <f t="shared" si="0"/>
        <v>5109026.0179000003</v>
      </c>
      <c r="G7" s="35">
        <v>64674.95</v>
      </c>
      <c r="H7" s="27">
        <f t="shared" si="1"/>
        <v>5594383.1749999998</v>
      </c>
    </row>
    <row r="8" spans="1:8" ht="36" x14ac:dyDescent="0.2">
      <c r="A8" s="22" t="s">
        <v>129</v>
      </c>
      <c r="B8" s="23" t="s">
        <v>130</v>
      </c>
      <c r="C8" s="24" t="s">
        <v>131</v>
      </c>
      <c r="D8" s="25">
        <v>17</v>
      </c>
      <c r="E8" s="26">
        <v>175215.87479999999</v>
      </c>
      <c r="F8" s="26">
        <f t="shared" si="0"/>
        <v>2978669.8715999997</v>
      </c>
      <c r="G8" s="35">
        <v>192737.46</v>
      </c>
      <c r="H8" s="27">
        <f t="shared" si="1"/>
        <v>3276536.82</v>
      </c>
    </row>
    <row r="9" spans="1:8" ht="36" x14ac:dyDescent="0.2">
      <c r="A9" s="22" t="s">
        <v>124</v>
      </c>
      <c r="B9" s="23" t="s">
        <v>132</v>
      </c>
      <c r="C9" s="24" t="s">
        <v>126</v>
      </c>
      <c r="D9" s="25">
        <v>80</v>
      </c>
      <c r="E9" s="26">
        <v>32416.4584</v>
      </c>
      <c r="F9" s="26">
        <f t="shared" si="0"/>
        <v>2593316.6719999998</v>
      </c>
      <c r="G9" s="35">
        <v>34523.53</v>
      </c>
      <c r="H9" s="27">
        <f t="shared" si="1"/>
        <v>2761882.4</v>
      </c>
    </row>
    <row r="10" spans="1:8" ht="36" x14ac:dyDescent="0.2">
      <c r="A10" s="22" t="s">
        <v>124</v>
      </c>
      <c r="B10" s="23" t="s">
        <v>133</v>
      </c>
      <c r="C10" s="24" t="s">
        <v>126</v>
      </c>
      <c r="D10" s="25">
        <v>34</v>
      </c>
      <c r="E10" s="26">
        <v>74074.695600000006</v>
      </c>
      <c r="F10" s="26">
        <f t="shared" si="0"/>
        <v>2518539.6504000002</v>
      </c>
      <c r="G10" s="35">
        <v>80000.66</v>
      </c>
      <c r="H10" s="27">
        <f t="shared" si="1"/>
        <v>2720022.44</v>
      </c>
    </row>
    <row r="11" spans="1:8" ht="36" x14ac:dyDescent="0.2">
      <c r="A11" s="22" t="s">
        <v>134</v>
      </c>
      <c r="B11" s="23" t="s">
        <v>135</v>
      </c>
      <c r="C11" s="24" t="s">
        <v>131</v>
      </c>
      <c r="D11" s="25">
        <v>17</v>
      </c>
      <c r="E11" s="26">
        <v>141026.4546</v>
      </c>
      <c r="F11" s="26">
        <f t="shared" si="0"/>
        <v>2397449.7281999998</v>
      </c>
      <c r="G11" s="35">
        <v>152308.57</v>
      </c>
      <c r="H11" s="27">
        <f t="shared" si="1"/>
        <v>2589245.69</v>
      </c>
    </row>
    <row r="12" spans="1:8" ht="36" x14ac:dyDescent="0.2">
      <c r="A12" s="22" t="s">
        <v>136</v>
      </c>
      <c r="B12" s="23" t="s">
        <v>137</v>
      </c>
      <c r="C12" s="24" t="s">
        <v>126</v>
      </c>
      <c r="D12" s="25">
        <v>29</v>
      </c>
      <c r="E12" s="26">
        <v>74074.695600000006</v>
      </c>
      <c r="F12" s="26">
        <f t="shared" si="0"/>
        <v>2148166.1724</v>
      </c>
      <c r="G12" s="35">
        <v>74963.59</v>
      </c>
      <c r="H12" s="27">
        <f t="shared" si="1"/>
        <v>2173944.11</v>
      </c>
    </row>
    <row r="13" spans="1:8" ht="36" x14ac:dyDescent="0.2">
      <c r="A13" s="22" t="s">
        <v>138</v>
      </c>
      <c r="B13" s="23" t="s">
        <v>139</v>
      </c>
      <c r="C13" s="24" t="s">
        <v>126</v>
      </c>
      <c r="D13" s="25">
        <v>39</v>
      </c>
      <c r="E13" s="26">
        <v>48043.948000000004</v>
      </c>
      <c r="F13" s="26">
        <f t="shared" si="0"/>
        <v>1873713.9720000001</v>
      </c>
      <c r="G13" s="35">
        <v>51166.8</v>
      </c>
      <c r="H13" s="27">
        <f t="shared" si="1"/>
        <v>1995505.2000000002</v>
      </c>
    </row>
    <row r="14" spans="1:8" ht="36" x14ac:dyDescent="0.2">
      <c r="A14" s="22" t="s">
        <v>140</v>
      </c>
      <c r="B14" s="23" t="s">
        <v>141</v>
      </c>
      <c r="C14" s="24" t="s">
        <v>126</v>
      </c>
      <c r="D14" s="25">
        <v>24</v>
      </c>
      <c r="E14" s="26">
        <v>76633.638999999996</v>
      </c>
      <c r="F14" s="26">
        <f t="shared" si="0"/>
        <v>1839207.3359999999</v>
      </c>
      <c r="G14" s="35">
        <v>83530.66</v>
      </c>
      <c r="H14" s="27">
        <f t="shared" si="1"/>
        <v>2004735.84</v>
      </c>
    </row>
    <row r="15" spans="1:8" ht="48" x14ac:dyDescent="0.2">
      <c r="A15" s="22" t="s">
        <v>140</v>
      </c>
      <c r="B15" s="23" t="s">
        <v>142</v>
      </c>
      <c r="C15" s="24" t="s">
        <v>126</v>
      </c>
      <c r="D15" s="28">
        <v>27.5</v>
      </c>
      <c r="E15" s="26">
        <v>58741.126400000001</v>
      </c>
      <c r="F15" s="26">
        <f t="shared" si="0"/>
        <v>1615380.976</v>
      </c>
      <c r="G15" s="35">
        <v>63616.63</v>
      </c>
      <c r="H15" s="27">
        <f t="shared" si="1"/>
        <v>1749457.325</v>
      </c>
    </row>
    <row r="16" spans="1:8" ht="36" x14ac:dyDescent="0.2">
      <c r="A16" s="22" t="s">
        <v>138</v>
      </c>
      <c r="B16" s="23" t="s">
        <v>143</v>
      </c>
      <c r="C16" s="24" t="s">
        <v>126</v>
      </c>
      <c r="D16" s="25">
        <v>48</v>
      </c>
      <c r="E16" s="26">
        <v>33359.012799999997</v>
      </c>
      <c r="F16" s="26">
        <f t="shared" si="0"/>
        <v>1601232.6143999998</v>
      </c>
      <c r="G16" s="35">
        <v>36461.4</v>
      </c>
      <c r="H16" s="27">
        <f t="shared" si="1"/>
        <v>1750147.2000000002</v>
      </c>
    </row>
    <row r="17" spans="1:8" ht="36" x14ac:dyDescent="0.2">
      <c r="A17" s="22" t="s">
        <v>138</v>
      </c>
      <c r="B17" s="23" t="s">
        <v>144</v>
      </c>
      <c r="C17" s="24" t="s">
        <v>126</v>
      </c>
      <c r="D17" s="28">
        <v>28.5</v>
      </c>
      <c r="E17" s="26">
        <v>42608.758800000003</v>
      </c>
      <c r="F17" s="26">
        <f t="shared" si="0"/>
        <v>1214349.6258</v>
      </c>
      <c r="G17" s="35">
        <v>45804.41</v>
      </c>
      <c r="H17" s="27">
        <f t="shared" si="1"/>
        <v>1305425.6850000001</v>
      </c>
    </row>
    <row r="18" spans="1:8" ht="36" x14ac:dyDescent="0.2">
      <c r="A18" s="22" t="s">
        <v>138</v>
      </c>
      <c r="B18" s="23" t="s">
        <v>145</v>
      </c>
      <c r="C18" s="24" t="s">
        <v>126</v>
      </c>
      <c r="D18" s="25">
        <v>22</v>
      </c>
      <c r="E18" s="26">
        <v>52865.316400000003</v>
      </c>
      <c r="F18" s="26">
        <f t="shared" si="0"/>
        <v>1163036.9608</v>
      </c>
      <c r="G18" s="35">
        <v>57623.19</v>
      </c>
      <c r="H18" s="27">
        <f t="shared" si="1"/>
        <v>1267710.1800000002</v>
      </c>
    </row>
    <row r="19" spans="1:8" ht="36" x14ac:dyDescent="0.2">
      <c r="A19" s="22" t="s">
        <v>138</v>
      </c>
      <c r="B19" s="23" t="s">
        <v>146</v>
      </c>
      <c r="C19" s="24" t="s">
        <v>126</v>
      </c>
      <c r="D19" s="28">
        <v>17.5</v>
      </c>
      <c r="E19" s="26">
        <v>42608.758800000003</v>
      </c>
      <c r="F19" s="26">
        <f t="shared" si="0"/>
        <v>745653.2790000001</v>
      </c>
      <c r="G19" s="35">
        <v>46017.45</v>
      </c>
      <c r="H19" s="27">
        <f t="shared" si="1"/>
        <v>805305.375</v>
      </c>
    </row>
    <row r="20" spans="1:8" ht="36" x14ac:dyDescent="0.2">
      <c r="A20" s="22" t="s">
        <v>147</v>
      </c>
      <c r="B20" s="23" t="s">
        <v>148</v>
      </c>
      <c r="C20" s="24" t="s">
        <v>131</v>
      </c>
      <c r="D20" s="25">
        <v>12</v>
      </c>
      <c r="E20" s="26">
        <v>45826.988000000005</v>
      </c>
      <c r="F20" s="26">
        <f t="shared" si="0"/>
        <v>549923.85600000003</v>
      </c>
      <c r="G20" s="35">
        <v>49951.41</v>
      </c>
      <c r="H20" s="27">
        <f t="shared" si="1"/>
        <v>599416.92000000004</v>
      </c>
    </row>
    <row r="21" spans="1:8" ht="36" x14ac:dyDescent="0.2">
      <c r="A21" s="22" t="s">
        <v>149</v>
      </c>
      <c r="B21" s="23" t="s">
        <v>150</v>
      </c>
      <c r="C21" s="24" t="s">
        <v>131</v>
      </c>
      <c r="D21" s="25">
        <v>1</v>
      </c>
      <c r="E21" s="26">
        <v>458401.51199999999</v>
      </c>
      <c r="F21" s="26">
        <f t="shared" si="0"/>
        <v>458401.51199999999</v>
      </c>
      <c r="G21" s="35">
        <v>488197.61</v>
      </c>
      <c r="H21" s="27">
        <f t="shared" si="1"/>
        <v>488197.61</v>
      </c>
    </row>
    <row r="22" spans="1:8" ht="48" x14ac:dyDescent="0.2">
      <c r="A22" s="22" t="s">
        <v>138</v>
      </c>
      <c r="B22" s="23" t="s">
        <v>151</v>
      </c>
      <c r="C22" s="24" t="s">
        <v>131</v>
      </c>
      <c r="D22" s="25">
        <v>5</v>
      </c>
      <c r="E22" s="26">
        <v>72792.322799999994</v>
      </c>
      <c r="F22" s="26">
        <f t="shared" si="0"/>
        <v>363961.61399999994</v>
      </c>
      <c r="G22" s="35">
        <v>77451.031000000003</v>
      </c>
      <c r="H22" s="27">
        <f t="shared" si="1"/>
        <v>387255.15500000003</v>
      </c>
    </row>
    <row r="23" spans="1:8" ht="36" x14ac:dyDescent="0.2">
      <c r="A23" s="22" t="s">
        <v>152</v>
      </c>
      <c r="B23" s="23" t="s">
        <v>153</v>
      </c>
      <c r="C23" s="24" t="s">
        <v>131</v>
      </c>
      <c r="D23" s="25">
        <v>1</v>
      </c>
      <c r="E23" s="26">
        <v>77686.868200000012</v>
      </c>
      <c r="F23" s="26">
        <f t="shared" si="0"/>
        <v>77686.868200000012</v>
      </c>
      <c r="G23" s="35">
        <v>82115.019</v>
      </c>
      <c r="H23" s="27">
        <f t="shared" si="1"/>
        <v>82115.019</v>
      </c>
    </row>
    <row r="24" spans="1:8" ht="36" x14ac:dyDescent="0.2">
      <c r="A24" s="22" t="s">
        <v>149</v>
      </c>
      <c r="B24" s="23" t="s">
        <v>154</v>
      </c>
      <c r="C24" s="24" t="s">
        <v>131</v>
      </c>
      <c r="D24" s="25">
        <v>1</v>
      </c>
      <c r="E24" s="26">
        <v>69851.386799999993</v>
      </c>
      <c r="F24" s="26">
        <f t="shared" si="0"/>
        <v>69851.386799999993</v>
      </c>
      <c r="G24" s="35">
        <v>76138.009999999995</v>
      </c>
      <c r="H24" s="27">
        <f t="shared" si="1"/>
        <v>76138.009999999995</v>
      </c>
    </row>
    <row r="25" spans="1:8" ht="48" x14ac:dyDescent="0.2">
      <c r="A25" s="22" t="s">
        <v>138</v>
      </c>
      <c r="B25" s="23" t="s">
        <v>155</v>
      </c>
      <c r="C25" s="24" t="s">
        <v>131</v>
      </c>
      <c r="D25" s="25">
        <v>1</v>
      </c>
      <c r="E25" s="26">
        <v>54881.364399999999</v>
      </c>
      <c r="F25" s="26">
        <f t="shared" si="0"/>
        <v>54881.364399999999</v>
      </c>
      <c r="G25" s="35">
        <v>58448.65</v>
      </c>
      <c r="H25" s="27">
        <f t="shared" si="1"/>
        <v>58448.65</v>
      </c>
    </row>
    <row r="26" spans="1:8" ht="36" x14ac:dyDescent="0.2">
      <c r="A26" s="22" t="s">
        <v>149</v>
      </c>
      <c r="B26" s="23" t="s">
        <v>156</v>
      </c>
      <c r="C26" s="24" t="s">
        <v>131</v>
      </c>
      <c r="D26" s="25">
        <v>1</v>
      </c>
      <c r="E26" s="26">
        <v>54212.033000000003</v>
      </c>
      <c r="F26" s="26">
        <f t="shared" si="0"/>
        <v>54212.033000000003</v>
      </c>
      <c r="G26" s="35">
        <v>59091.11</v>
      </c>
      <c r="H26" s="27">
        <f t="shared" si="1"/>
        <v>59091.11</v>
      </c>
    </row>
    <row r="27" spans="1:8" ht="48" x14ac:dyDescent="0.2">
      <c r="A27" s="22" t="s">
        <v>138</v>
      </c>
      <c r="B27" s="23" t="s">
        <v>157</v>
      </c>
      <c r="C27" s="24" t="s">
        <v>131</v>
      </c>
      <c r="D27" s="25">
        <v>1</v>
      </c>
      <c r="E27" s="26">
        <v>51404.547599999998</v>
      </c>
      <c r="F27" s="26">
        <f t="shared" si="0"/>
        <v>51404.547599999998</v>
      </c>
      <c r="G27" s="35">
        <v>55516.91</v>
      </c>
      <c r="H27" s="27">
        <f t="shared" si="1"/>
        <v>55516.91</v>
      </c>
    </row>
    <row r="28" spans="1:8" ht="48" x14ac:dyDescent="0.2">
      <c r="A28" s="22" t="s">
        <v>138</v>
      </c>
      <c r="B28" s="23" t="s">
        <v>158</v>
      </c>
      <c r="C28" s="24" t="s">
        <v>131</v>
      </c>
      <c r="D28" s="25">
        <v>4</v>
      </c>
      <c r="E28" s="26">
        <v>11058.387000000001</v>
      </c>
      <c r="F28" s="26">
        <f t="shared" si="0"/>
        <v>44233.548000000003</v>
      </c>
      <c r="G28" s="35">
        <v>12053.64</v>
      </c>
      <c r="H28" s="27">
        <f t="shared" si="1"/>
        <v>48214.559999999998</v>
      </c>
    </row>
    <row r="29" spans="1:8" ht="36" x14ac:dyDescent="0.2">
      <c r="A29" s="22" t="s">
        <v>159</v>
      </c>
      <c r="B29" s="23" t="s">
        <v>160</v>
      </c>
      <c r="C29" s="24" t="s">
        <v>131</v>
      </c>
      <c r="D29" s="25">
        <v>1</v>
      </c>
      <c r="E29" s="26">
        <v>38453.950599999996</v>
      </c>
      <c r="F29" s="26">
        <f t="shared" si="0"/>
        <v>38453.950599999996</v>
      </c>
      <c r="G29" s="35">
        <v>40953.449999999997</v>
      </c>
      <c r="H29" s="27">
        <f t="shared" si="1"/>
        <v>40953.449999999997</v>
      </c>
    </row>
    <row r="30" spans="1:8" ht="48" x14ac:dyDescent="0.2">
      <c r="A30" s="22" t="s">
        <v>138</v>
      </c>
      <c r="B30" s="23" t="s">
        <v>161</v>
      </c>
      <c r="C30" s="24" t="s">
        <v>131</v>
      </c>
      <c r="D30" s="25">
        <v>1</v>
      </c>
      <c r="E30" s="26">
        <v>11058.387000000001</v>
      </c>
      <c r="F30" s="26">
        <f t="shared" si="0"/>
        <v>11058.387000000001</v>
      </c>
      <c r="G30" s="35">
        <v>12053.64</v>
      </c>
      <c r="H30" s="27">
        <f t="shared" si="1"/>
        <v>12053.64</v>
      </c>
    </row>
    <row r="31" spans="1:8" ht="24" x14ac:dyDescent="0.2">
      <c r="A31" s="22" t="s">
        <v>138</v>
      </c>
      <c r="B31" s="23" t="s">
        <v>162</v>
      </c>
      <c r="C31" s="24" t="s">
        <v>131</v>
      </c>
      <c r="D31" s="25">
        <v>4</v>
      </c>
      <c r="E31" s="26">
        <v>646.55560000000003</v>
      </c>
      <c r="F31" s="26">
        <f t="shared" si="0"/>
        <v>2586.2224000000001</v>
      </c>
      <c r="G31" s="35">
        <v>698.28</v>
      </c>
      <c r="H31" s="27">
        <f t="shared" si="1"/>
        <v>2793.12</v>
      </c>
    </row>
    <row r="32" spans="1:8" ht="24" x14ac:dyDescent="0.2">
      <c r="A32" s="22" t="s">
        <v>138</v>
      </c>
      <c r="B32" s="23" t="s">
        <v>163</v>
      </c>
      <c r="C32" s="24" t="s">
        <v>131</v>
      </c>
      <c r="D32" s="25">
        <v>5</v>
      </c>
      <c r="E32" s="26">
        <v>272.8766</v>
      </c>
      <c r="F32" s="26">
        <f t="shared" si="0"/>
        <v>1364.383</v>
      </c>
      <c r="G32" s="35">
        <v>297.43</v>
      </c>
      <c r="H32" s="27">
        <f t="shared" si="1"/>
        <v>1487.15</v>
      </c>
    </row>
    <row r="33" spans="1:8" ht="15" x14ac:dyDescent="0.25">
      <c r="A33" s="29"/>
      <c r="B33" s="29"/>
      <c r="C33" s="30"/>
      <c r="D33" s="30"/>
      <c r="E33" s="31"/>
      <c r="F33" s="32">
        <f>SUM(F5:F32)</f>
        <v>46636579.3147</v>
      </c>
      <c r="G33" s="29"/>
      <c r="H33" s="33">
        <f>SUM(H5:H32)</f>
        <v>50371976.784000009</v>
      </c>
    </row>
    <row r="35" spans="1:8" ht="24" x14ac:dyDescent="0.2">
      <c r="A35" s="36"/>
      <c r="B35" s="37" t="s">
        <v>165</v>
      </c>
      <c r="G35" s="74"/>
    </row>
  </sheetData>
  <mergeCells count="2">
    <mergeCell ref="E3:F3"/>
    <mergeCell ref="G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материалы</vt:lpstr>
      <vt:lpstr>Лист1!Область_печати</vt:lpstr>
    </vt:vector>
  </TitlesOfParts>
  <Company>sibur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BelayaEI</dc:creator>
  <cp:lastModifiedBy>Ivanov Andrey</cp:lastModifiedBy>
  <cp:lastPrinted>2025-08-19T08:56:08Z</cp:lastPrinted>
  <dcterms:created xsi:type="dcterms:W3CDTF">2010-07-21T15:31:22Z</dcterms:created>
  <dcterms:modified xsi:type="dcterms:W3CDTF">2025-08-21T09:12:09Z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 reqver=&quot;16160&quot;&gt;&lt;version val=&quot;17973&quot;/&gt;&lt;CXlWorkbook id=&quot;1&quot;&gt;&lt;m_cxllink/&gt;&lt;/CXlWorkbook&gt;&lt;/root&gt;">
    <vt:bool>false</vt:bool>
  </property>
</Properties>
</file>