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urac\OneDrive\Desktop\Объекты\Усть Улуг\КОНКУРСЫ!!!\Отделка\"/>
    </mc:Choice>
  </mc:AlternateContent>
  <xr:revisionPtr revIDLastSave="0" documentId="8_{445C914B-3A60-4116-B8FC-EBDF3E217029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Лист3" sheetId="3" r:id="rId1"/>
  </sheets>
  <definedNames>
    <definedName name="_xlnm.Print_Area" localSheetId="0">Лист3!$A$1:$E$103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5" i="3" l="1"/>
  <c r="D36" i="3" l="1"/>
  <c r="G36" i="3" l="1"/>
  <c r="D37" i="3" s="1"/>
  <c r="D38" i="3" s="1"/>
</calcChain>
</file>

<file path=xl/sharedStrings.xml><?xml version="1.0" encoding="utf-8"?>
<sst xmlns="http://schemas.openxmlformats.org/spreadsheetml/2006/main" count="81" uniqueCount="81">
  <si>
    <t>№ п/п</t>
  </si>
  <si>
    <t>Наименование</t>
  </si>
  <si>
    <t>(Подпись)</t>
  </si>
  <si>
    <t>Срок выполнения работ</t>
  </si>
  <si>
    <t>Наименование Участника:</t>
  </si>
  <si>
    <t>(Должность уполномоченного представителя Участника)</t>
  </si>
  <si>
    <t xml:space="preserve">ИНН Участника </t>
  </si>
  <si>
    <t>Материалы</t>
  </si>
  <si>
    <t>Работы</t>
  </si>
  <si>
    <t>Итоговая стоимость строительно-монтажных работ</t>
  </si>
  <si>
    <t>Порядок оплаты</t>
  </si>
  <si>
    <t>Гарантия на выполненные работы</t>
  </si>
  <si>
    <t>Контактное лицо (ФИО, должность, телефон, e-mail)</t>
  </si>
  <si>
    <t xml:space="preserve">Договорной коэффициент к сметной стоимости* </t>
  </si>
  <si>
    <t>Итоговая стоимость фиксируется в Договоре и должна включать весь комплекс работ "под ключ", при этом закрытие актов выполненных работ будет производиться по ценообразованию, закрепленному в Договоре</t>
  </si>
  <si>
    <t>* в случае, если при согласовании сметы будет выявлено, что Кд не соответствует итоговой стоимости СМР, Кд устанавливается по согласованной с Заказчиком смете по описанной в ТЗ и Договоре методике расчета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</si>
  <si>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</si>
  <si>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</si>
  <si>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</si>
  <si>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</si>
  <si>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</si>
  <si>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Итоговая стоимость СМР, руб с НДС</t>
  </si>
  <si>
    <t xml:space="preserve">Наименование закупки: </t>
  </si>
  <si>
    <t>Требование ООО «ЕТУ»</t>
  </si>
  <si>
    <t>Выполнение комплекса работ</t>
  </si>
  <si>
    <t>Допускается авансирование работ в объеме до 50% стоимости договора. Авансирование осуществляется при предоставлении Подрядчиком Банковской гарантии возврата авансового платежа в размере аванса.  Текст банковской гарантии и банк согласовывается с Заказчиком заранее.
Если сумма аванса не превышает 5 000 000 руб. допускается авансирование без предоставления банковской гарантии, при согласовании Заказчика.
 В случае авансирования Заказчик оплачивает Подрядчику аванс в течении 10 (десяти) рабочих дней от даты подписания Договора при условии предоставления Подрядчиком счета и оригинала, согласованной с Заказчиком безотзывной банковской гарантии возврата авансового платежа.
Расчеты за фактически выполненный Подрядчиком и принятый Заказчиком объем Работ по договору осуществляется ежемесячно в установленном порядке в течение 10 (десяти) рабочих дней с момента получения от Подрядчика счета на оплату и подписанных Сторонами без замечаний Актов о приемке выполненных работ (Форма № КС-2), Справок о стоимости выполненных работ и затрат (Форма № КС-3), полного комплекта исполнительной документации и иных необходимых документов, предусмотренных Договором, при условии предоставления счета/счет-фактуры.
Оплата выполненных Работ осуществляется Заказчиком  с удержанием денежных средств в размере 5% от стоимости выполненных Работ (гарантийное удержание) и за вычетом авансового платежа в размере ___% от стоимости выполненных за месяц Работ.
Окончательный расчет за выполненные Работы по Объекту производится Заказчиком после завершения всех предусмотренных Договором Работ и устранения выявленных дефектов, передачи Заказчику по акту полного комплекта исполнительной документации, в срок не позднее 10 (десяти) банковских дней с момента подписания Сторонами акт приема-передачи результата выполненных работ.</t>
  </si>
  <si>
    <t>в соответствии п. 9.1 ТЗ
приложить график производства работ</t>
  </si>
  <si>
    <t>Наименование раздела</t>
  </si>
  <si>
    <t>Согласие с условиями договора</t>
  </si>
  <si>
    <t>Прочее</t>
  </si>
  <si>
    <t>Непредвиденные расходы 3%</t>
  </si>
  <si>
    <t>НДС 20%</t>
  </si>
  <si>
    <t>Стоимость</t>
  </si>
  <si>
    <t>Коммерческое предложение</t>
  </si>
  <si>
    <t>1632-2021-1.1, 1.2, 2.1.0-АР Станция разгрузки вагонов, здание трансбордера, тоннель.</t>
  </si>
  <si>
    <t xml:space="preserve">1632-2021-2.2.1-АР Пересыпная станция №1. </t>
  </si>
  <si>
    <t xml:space="preserve">1632-2021-2.2.2-АР Пересыпная станция №2. </t>
  </si>
  <si>
    <t xml:space="preserve">1632-2021-2.2.3-АР Пересыпная станция №3. </t>
  </si>
  <si>
    <t>1632-2021-2.2.4,2.1.6-АР Пересыпная станция №4 и Конвейерная галерея 6.</t>
  </si>
  <si>
    <t>1632-2021-2.2.5,2.1.13 - АР Пересыпная станция №5, конвейерные галереи №6 и №13</t>
  </si>
  <si>
    <t>1632-2021-2.2.6-АР Пересыпная станция №6</t>
  </si>
  <si>
    <t>1632-2021-2.2.7-АР Приводная станция.</t>
  </si>
  <si>
    <t>1632-2021-2.1.1-АР Конвейерная галерея №1</t>
  </si>
  <si>
    <t>1632-2021-2.1.2, 2.1.7-АР1 Конвейерная галерея №2/№7 в осях 1-7.</t>
  </si>
  <si>
    <t xml:space="preserve">1632-2021-2.1.2, 2.1.7-АР2 Конвейерная галерея №2/№7 в осях 8-14. </t>
  </si>
  <si>
    <t>1632-2021-2.1.2, 2.1.7-АР3 Конвейерная галерея №2/№7 в осях 15-23.</t>
  </si>
  <si>
    <t xml:space="preserve">1632-2021-2.1.3-АР Конвейерная галерея №3. </t>
  </si>
  <si>
    <t>1632-2021-2.1.4-АР Конвейерная галерея №4.</t>
  </si>
  <si>
    <t xml:space="preserve">1632-2021-2.1.5-АР Конвейерная галерея №5. </t>
  </si>
  <si>
    <t>1632-2021-2.1.11-АР Конвейерная галерея №11</t>
  </si>
  <si>
    <t xml:space="preserve">1632-2021-2.1.12-АР Конвейерная галерея №12. </t>
  </si>
  <si>
    <t xml:space="preserve">1632-2021-3.1-АР Крытый склад №1. </t>
  </si>
  <si>
    <t xml:space="preserve">1632-2021-3.3.9-АР Купольный склад. Электропомещение. </t>
  </si>
  <si>
    <t xml:space="preserve">1632-2021-3.3-АР.СУБ Купольный склад. </t>
  </si>
  <si>
    <t>Гарантийный срок на результат работы Подрядчика устанавливается не менее 24 месяцев</t>
  </si>
  <si>
    <t>Определяется согласно п.12.2 ТЗ при согласовании итогового сметного расчета с Заказчиком и фиксируется на весь период действия договора</t>
  </si>
  <si>
    <t>указывается при необходимости</t>
  </si>
  <si>
    <t xml:space="preserve">выполнение комплекса работ по устройству полов, внутренних перегородок, кровли, водосточной системы, внутреннюю отделку помещений, заполнение оконных и дверных проемов на объектах Транспортно-конвейерной системы, Купольного склада и Крытого слада №1 в рамках реализации проекта «Терминал по перевалке минеральных удобрений в МТП Усть-Луга. Береговые объекты терминала»
</t>
  </si>
  <si>
    <t>ООО "КиКГЕОСТРОЙ"</t>
  </si>
  <si>
    <t>Руководитель проекта Шевчук Кирилл Алексеевич,
тел. +7 968 889-16-65, kikgeo.fin@gmail.com, 
Руководитель проекта Липатов Владислав Евгеньевич, 
	тел. +7 903 738-77-88, kikgeo.fin@gmail.com.</t>
  </si>
  <si>
    <t>Генеральный директор</t>
  </si>
  <si>
    <t>Кесслер Ю.Ф.</t>
  </si>
  <si>
    <t>Согласны с указанным условием гарантийного срока</t>
  </si>
  <si>
    <t>В составе документов заявки приложен протокол разногласий к проекту договора</t>
  </si>
  <si>
    <t>Приложение 1 к Заявке № 451-К от 22.08.2025</t>
  </si>
  <si>
    <t>Исх. № 451-К/1 от 22.08.2025г.</t>
  </si>
  <si>
    <t>ИТОГО БЕЗ НДС (указывается на ЭТП):</t>
  </si>
  <si>
    <t>не более 135 календарных дней с даты заключения договора с момента строительной готовности к производству работ и подписания акта прие-передачи площадки</t>
  </si>
  <si>
    <t>50% от стоимости Договора , из них:
сумма 15 000 000,00 руб., в том числе НДС 20%, без предоставления безотзывной банковской гарантии, 
сумма 491 538 342,54  руб., в том числе НДС 20% с предоставлением безотзывной банковской гарантии.</t>
  </si>
  <si>
    <t>Примечание</t>
  </si>
  <si>
    <t xml:space="preserve">1. </t>
  </si>
  <si>
    <t xml:space="preserve">2. </t>
  </si>
  <si>
    <t>3.</t>
  </si>
  <si>
    <t>4.</t>
  </si>
  <si>
    <t>5.</t>
  </si>
  <si>
    <t>1632-2021-2.1.2, 2.1.7-АР1 Конвейерная галерея №2/№7 в осях 1-7. - сумма двух смет 1632-2021-2.1.2, 2.1.7-АР1-07.04.046-П-00-00 и 1632-2021-2.1.2, 2.1.7-АР1_07.04.041-П-00-00</t>
  </si>
  <si>
    <t>1632-2021-2.1.2, 2.1.7-АР2 Конвейерная галерея №2/№7 в осях 8-14. – сумма двух смет 1632-2021-2.1.2, 2.1.7-АР2-07.04.041-П-00-00 и 1632-2021-2.1.2, 2.1.7-АР2-07.04.046-П-00-02</t>
  </si>
  <si>
    <t>1632-2021-2.1.2, 2.1.7-АР3 Конвейерная галерея №2/№7 в осях 15-23. – сумма двух смет 1632-2021-2.1.2, 2.1.7-АР3_07.04.041-П-00-00 и 1632-2021-2.1.2, 2.1.7-АР3_07.04.046-П-00-00</t>
  </si>
  <si>
    <t>Расчёт стоимости выполнен исходя из следующих исходных данных по приложенным к конкурсу сметам и объемам:</t>
  </si>
  <si>
    <t>5.	1632-2021-3.1-АР Крытый склад №1. – сумма двух смет 1632-2021-3.1-АР_07.03.010-П-00-00 и 1632-2021-3.1-АС_07.03.010-П-00-00</t>
  </si>
  <si>
    <t>1632-2021-1.1, 1.2, 2.1.0-АР Станция разгрузки вагонов, здание трансбордера, тоннель. – сумма двух смет 1632-2021-1.1,1.2,2.1.0-АР_07.02.010_07.04.030-П-00-00  и 1632-2021-1.1,1.2,2.1.0-АР_07.02.011_П-00-01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</si>
</sst>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8" fillId="0" borderId="0" xfId="0" applyFont="1" applyAlignment="1">
      <alignment horizontal="justify"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wrapText="1"/>
    </xf>
    <xf numFmtId="0" fontId="6" fillId="4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wrapText="1"/>
    </xf>
    <xf numFmtId="0" fontId="9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Fill="1" applyBorder="1"/>
    <xf numFmtId="0" fontId="8" fillId="0" borderId="2" xfId="0" applyFont="1" applyBorder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left" wrapText="1"/>
    </xf>
    <xf numFmtId="0" fontId="11" fillId="0" borderId="0" xfId="0" applyFont="1" applyAlignment="1">
      <alignment horizontal="left" vertic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Alignment="1">
      <alignment horizontal="left" wrapText="1"/>
    </xf>
    <xf numFmtId="0" fontId="9" fillId="5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9" fillId="4" borderId="1" xfId="0" applyFont="1" applyFill="1" applyBorder="1" applyAlignment="1">
      <alignment horizontal="center"/>
    </xf>
    <xf numFmtId="0" fontId="8" fillId="0" borderId="4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2" fillId="0" borderId="0" xfId="0" applyNumberFormat="1" applyFont="1" applyFill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quotePrefix="1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wrapText="1"/>
    </xf>
    <xf numFmtId="0" fontId="13" fillId="0" borderId="1" xfId="0" applyFont="1" applyBorder="1" applyAlignment="1">
      <alignment horizontal="justify" vertical="center"/>
    </xf>
    <xf numFmtId="0" fontId="2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2" fillId="0" borderId="0" xfId="0" applyNumberFormat="1" applyFont="1" applyFill="1" applyAlignment="1">
      <alignment horizontal="left" vertical="top" wrapText="1"/>
    </xf>
    <xf numFmtId="0" fontId="8" fillId="0" borderId="4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8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9" fillId="3" borderId="1" xfId="0" quotePrefix="1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9" fillId="4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wrapText="1"/>
    </xf>
    <xf numFmtId="0" fontId="12" fillId="6" borderId="7" xfId="0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2" fillId="6" borderId="9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12" fillId="6" borderId="11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9" fillId="4" borderId="6" xfId="0" applyFont="1" applyFill="1" applyBorder="1" applyAlignment="1">
      <alignment horizontal="center" vertical="top" wrapText="1"/>
    </xf>
    <xf numFmtId="0" fontId="2" fillId="0" borderId="0" xfId="0" applyNumberFormat="1" applyFont="1" applyFill="1" applyAlignment="1">
      <alignment horizontal="left" vertical="top" wrapText="1"/>
    </xf>
    <xf numFmtId="0" fontId="8" fillId="0" borderId="4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10" fillId="0" borderId="4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14" fillId="0" borderId="0" xfId="0" applyFont="1" applyAlignment="1">
      <alignment horizontal="center" wrapText="1"/>
    </xf>
    <xf numFmtId="0" fontId="2" fillId="0" borderId="0" xfId="0" applyNumberFormat="1" applyFont="1" applyFill="1" applyAlignment="1">
      <alignment horizontal="right" vertical="top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4" fontId="9" fillId="4" borderId="1" xfId="0" applyNumberFormat="1" applyFont="1" applyFill="1" applyBorder="1" applyAlignment="1">
      <alignment horizontal="center" vertical="center"/>
    </xf>
    <xf numFmtId="0" fontId="6" fillId="0" borderId="0" xfId="0" applyFont="1"/>
    <xf numFmtId="4" fontId="6" fillId="0" borderId="0" xfId="0" applyNumberFormat="1" applyFont="1" applyAlignment="1">
      <alignment horizontal="center" vertical="center"/>
    </xf>
    <xf numFmtId="0" fontId="9" fillId="6" borderId="5" xfId="0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4" fontId="9" fillId="5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5" fillId="0" borderId="0" xfId="0" applyFont="1" applyAlignment="1"/>
    <xf numFmtId="0" fontId="9" fillId="0" borderId="0" xfId="0" applyFont="1" applyAlignment="1">
      <alignment vertical="center" wrapText="1"/>
    </xf>
    <xf numFmtId="0" fontId="0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2184918</xdr:colOff>
      <xdr:row>0</xdr:row>
      <xdr:rowOff>0</xdr:rowOff>
    </xdr:from>
    <xdr:to>
      <xdr:col>3</xdr:col>
      <xdr:colOff>293190</xdr:colOff>
      <xdr:row>0</xdr:row>
      <xdr:rowOff>1438785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9C49BA3-C168-4325-95C4-61D3FE31B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0" y="0"/>
          <a:ext cx="5790476" cy="1438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"/>
  <sheetViews>
    <sheetView tabSelected="1" view="pageBreakPreview" topLeftCell="A26" zoomScale="85" zoomScaleNormal="80" zoomScaleSheetLayoutView="85" workbookViewId="0">
      <selection activeCell="H36" sqref="H36"/>
    </sheetView>
  </sheetViews>
  <sheetFormatPr defaultColWidth="8.85546875" defaultRowHeight="12.75" x14ac:dyDescent="0.2"/>
  <cols>
    <col min="1" max="1" width="7" style="15" customWidth="1"/>
    <col min="2" max="2" width="47.5703125" style="16" customWidth="1"/>
    <col min="3" max="3" width="64.5703125" style="31" customWidth="1"/>
    <col min="4" max="4" width="21.42578125" style="11" customWidth="1"/>
    <col min="5" max="5" width="22.85546875" style="11" customWidth="1"/>
    <col min="6" max="6" width="8.85546875" style="11"/>
    <col min="7" max="7" width="38.5703125" style="11" customWidth="1"/>
    <col min="8" max="10" width="8.85546875" style="11"/>
    <col min="11" max="11" width="43.5703125" style="11" customWidth="1"/>
    <col min="12" max="16384" width="8.85546875" style="11"/>
  </cols>
  <sheetData>
    <row r="1" spans="1:12" ht="118.9" customHeight="1" x14ac:dyDescent="0.25">
      <c r="A1" s="79"/>
      <c r="B1" s="80"/>
      <c r="D1" s="78"/>
      <c r="E1" s="78"/>
      <c r="H1" s="4"/>
      <c r="I1" s="4"/>
      <c r="J1" s="4"/>
      <c r="K1" s="4"/>
    </row>
    <row r="2" spans="1:12" ht="15.75" x14ac:dyDescent="0.25">
      <c r="A2" s="51"/>
      <c r="B2" s="52"/>
      <c r="C2" s="49"/>
      <c r="D2" s="50"/>
      <c r="E2" s="50"/>
      <c r="H2" s="50"/>
      <c r="I2" s="50"/>
      <c r="J2" s="50"/>
      <c r="K2" s="50"/>
    </row>
    <row r="3" spans="1:12" ht="15.6" customHeight="1" x14ac:dyDescent="0.25">
      <c r="A3" s="51"/>
      <c r="B3" s="52"/>
      <c r="C3" s="84" t="s">
        <v>64</v>
      </c>
      <c r="D3" s="84"/>
      <c r="E3" s="84"/>
      <c r="H3" s="50"/>
      <c r="I3" s="50"/>
      <c r="J3" s="50"/>
      <c r="K3" s="50"/>
    </row>
    <row r="4" spans="1:12" ht="42" customHeight="1" x14ac:dyDescent="0.3">
      <c r="A4" s="39"/>
      <c r="B4" s="40"/>
      <c r="C4" s="83" t="s">
        <v>33</v>
      </c>
      <c r="D4" s="83"/>
      <c r="E4" s="83"/>
      <c r="H4" s="41"/>
      <c r="I4" s="41"/>
      <c r="J4" s="41"/>
      <c r="K4" s="41"/>
    </row>
    <row r="5" spans="1:12" ht="62.25" customHeight="1" x14ac:dyDescent="0.2">
      <c r="A5" s="56" t="s">
        <v>22</v>
      </c>
      <c r="B5" s="57"/>
      <c r="C5" s="58" t="s">
        <v>57</v>
      </c>
      <c r="D5" s="58"/>
      <c r="E5" s="58"/>
      <c r="H5" s="4"/>
      <c r="I5" s="4"/>
      <c r="J5" s="4"/>
      <c r="K5" s="4"/>
    </row>
    <row r="6" spans="1:12" ht="18.75" x14ac:dyDescent="0.3">
      <c r="A6" s="81" t="s">
        <v>65</v>
      </c>
      <c r="B6" s="82"/>
      <c r="C6" s="35"/>
      <c r="D6" s="6"/>
      <c r="E6" s="6"/>
      <c r="F6" s="6"/>
      <c r="G6" s="3"/>
      <c r="H6" s="12"/>
      <c r="I6" s="1"/>
      <c r="J6" s="1"/>
      <c r="K6" s="1"/>
      <c r="L6" s="1"/>
    </row>
    <row r="7" spans="1:12" ht="18.75" x14ac:dyDescent="0.3">
      <c r="A7" s="7"/>
      <c r="B7" s="8"/>
      <c r="C7" s="35"/>
      <c r="D7" s="5"/>
      <c r="E7" s="5"/>
      <c r="F7" s="5"/>
      <c r="G7" s="3"/>
      <c r="H7" s="12"/>
      <c r="I7" s="1"/>
      <c r="J7" s="1"/>
      <c r="K7" s="1"/>
      <c r="L7" s="1"/>
    </row>
    <row r="8" spans="1:12" ht="15.75" x14ac:dyDescent="0.25">
      <c r="A8" s="79" t="s">
        <v>4</v>
      </c>
      <c r="B8" s="80"/>
      <c r="C8" s="36" t="s">
        <v>58</v>
      </c>
      <c r="E8" s="13"/>
      <c r="F8" s="13"/>
      <c r="G8" s="3"/>
      <c r="H8" s="2"/>
      <c r="I8" s="2"/>
      <c r="J8" s="2"/>
      <c r="K8" s="2"/>
      <c r="L8" s="2"/>
    </row>
    <row r="9" spans="1:12" ht="15.75" x14ac:dyDescent="0.25">
      <c r="A9" s="79" t="s">
        <v>6</v>
      </c>
      <c r="B9" s="80"/>
      <c r="C9" s="36">
        <v>7709918820</v>
      </c>
      <c r="E9" s="14"/>
      <c r="F9" s="13"/>
      <c r="G9" s="3"/>
      <c r="H9" s="2"/>
      <c r="I9" s="2"/>
      <c r="J9" s="2"/>
      <c r="K9" s="2"/>
      <c r="L9" s="2"/>
    </row>
    <row r="11" spans="1:12" ht="27.75" customHeight="1" x14ac:dyDescent="0.2">
      <c r="A11" s="42" t="s">
        <v>0</v>
      </c>
      <c r="B11" s="43" t="s">
        <v>1</v>
      </c>
      <c r="C11" s="48" t="s">
        <v>23</v>
      </c>
      <c r="D11" s="55"/>
      <c r="E11" s="55"/>
    </row>
    <row r="12" spans="1:12" ht="14.25" x14ac:dyDescent="0.2">
      <c r="A12" s="44">
        <v>1</v>
      </c>
      <c r="B12" s="47" t="s">
        <v>32</v>
      </c>
      <c r="C12" s="33"/>
      <c r="D12" s="38" t="s">
        <v>7</v>
      </c>
      <c r="E12" s="38" t="s">
        <v>8</v>
      </c>
    </row>
    <row r="13" spans="1:12" x14ac:dyDescent="0.2">
      <c r="A13" s="59">
        <v>1</v>
      </c>
      <c r="B13" s="54" t="s">
        <v>24</v>
      </c>
      <c r="C13" s="32" t="s">
        <v>27</v>
      </c>
      <c r="D13" s="30"/>
      <c r="E13" s="30"/>
    </row>
    <row r="14" spans="1:12" ht="25.5" x14ac:dyDescent="0.2">
      <c r="A14" s="59"/>
      <c r="B14" s="54"/>
      <c r="C14" s="33" t="s">
        <v>34</v>
      </c>
      <c r="D14" s="95">
        <v>62439516.481019996</v>
      </c>
      <c r="E14" s="95">
        <v>88315395.300480008</v>
      </c>
    </row>
    <row r="15" spans="1:12" ht="15" customHeight="1" x14ac:dyDescent="0.2">
      <c r="A15" s="59"/>
      <c r="B15" s="54"/>
      <c r="C15" s="33" t="s">
        <v>35</v>
      </c>
      <c r="D15" s="95">
        <v>13431241.513409998</v>
      </c>
      <c r="E15" s="95">
        <v>45227039.68</v>
      </c>
    </row>
    <row r="16" spans="1:12" x14ac:dyDescent="0.2">
      <c r="A16" s="59"/>
      <c r="B16" s="54"/>
      <c r="C16" s="33" t="s">
        <v>36</v>
      </c>
      <c r="D16" s="95">
        <v>2486296.7438399997</v>
      </c>
      <c r="E16" s="95">
        <v>4286095.3798399996</v>
      </c>
    </row>
    <row r="17" spans="1:5" x14ac:dyDescent="0.2">
      <c r="A17" s="59"/>
      <c r="B17" s="54"/>
      <c r="C17" s="33" t="s">
        <v>37</v>
      </c>
      <c r="D17" s="95">
        <v>13915822.93206</v>
      </c>
      <c r="E17" s="95">
        <v>50116413.583999999</v>
      </c>
    </row>
    <row r="18" spans="1:5" ht="14.25" customHeight="1" x14ac:dyDescent="0.2">
      <c r="A18" s="59"/>
      <c r="B18" s="54"/>
      <c r="C18" s="33" t="s">
        <v>38</v>
      </c>
      <c r="D18" s="95">
        <v>2637823.9053599997</v>
      </c>
      <c r="E18" s="95">
        <v>6035455.24768</v>
      </c>
    </row>
    <row r="19" spans="1:5" ht="25.5" x14ac:dyDescent="0.2">
      <c r="A19" s="59"/>
      <c r="B19" s="54"/>
      <c r="C19" s="33" t="s">
        <v>39</v>
      </c>
      <c r="D19" s="95">
        <v>1305445.6799999997</v>
      </c>
      <c r="E19" s="95">
        <v>1467370.1702400001</v>
      </c>
    </row>
    <row r="20" spans="1:5" x14ac:dyDescent="0.2">
      <c r="A20" s="59"/>
      <c r="B20" s="54"/>
      <c r="C20" s="33" t="s">
        <v>40</v>
      </c>
      <c r="D20" s="95">
        <v>2085081.5202000001</v>
      </c>
      <c r="E20" s="95">
        <v>9279259.5116800014</v>
      </c>
    </row>
    <row r="21" spans="1:5" x14ac:dyDescent="0.2">
      <c r="A21" s="59"/>
      <c r="B21" s="54"/>
      <c r="C21" s="33" t="s">
        <v>41</v>
      </c>
      <c r="D21" s="95">
        <v>20537898.666390002</v>
      </c>
      <c r="E21" s="95">
        <v>97536237.887999997</v>
      </c>
    </row>
    <row r="22" spans="1:5" ht="15" customHeight="1" x14ac:dyDescent="0.2">
      <c r="A22" s="59"/>
      <c r="B22" s="54"/>
      <c r="C22" s="33" t="s">
        <v>42</v>
      </c>
      <c r="D22" s="95">
        <v>9354805.6018199995</v>
      </c>
      <c r="E22" s="95">
        <v>14839563.544320002</v>
      </c>
    </row>
    <row r="23" spans="1:5" x14ac:dyDescent="0.2">
      <c r="A23" s="59"/>
      <c r="B23" s="54"/>
      <c r="C23" s="33" t="s">
        <v>43</v>
      </c>
      <c r="D23" s="95">
        <v>4077322.3560299999</v>
      </c>
      <c r="E23" s="95">
        <v>26559507.623360001</v>
      </c>
    </row>
    <row r="24" spans="1:5" ht="18.75" customHeight="1" x14ac:dyDescent="0.2">
      <c r="A24" s="59"/>
      <c r="B24" s="54"/>
      <c r="C24" s="33" t="s">
        <v>44</v>
      </c>
      <c r="D24" s="95">
        <v>7378042.6631100001</v>
      </c>
      <c r="E24" s="95">
        <v>18602163.84</v>
      </c>
    </row>
    <row r="25" spans="1:5" ht="12" customHeight="1" x14ac:dyDescent="0.2">
      <c r="A25" s="59"/>
      <c r="B25" s="54"/>
      <c r="C25" s="33" t="s">
        <v>45</v>
      </c>
      <c r="D25" s="95">
        <v>3432280.7843099991</v>
      </c>
      <c r="E25" s="95">
        <v>17731528.56064</v>
      </c>
    </row>
    <row r="26" spans="1:5" x14ac:dyDescent="0.2">
      <c r="A26" s="59"/>
      <c r="B26" s="54"/>
      <c r="C26" s="33" t="s">
        <v>46</v>
      </c>
      <c r="D26" s="95">
        <v>1444740.99</v>
      </c>
      <c r="E26" s="95">
        <v>1232820.03168</v>
      </c>
    </row>
    <row r="27" spans="1:5" x14ac:dyDescent="0.2">
      <c r="A27" s="59"/>
      <c r="B27" s="54"/>
      <c r="C27" s="33" t="s">
        <v>47</v>
      </c>
      <c r="D27" s="95">
        <v>33685615.536929995</v>
      </c>
      <c r="E27" s="95">
        <v>43496774.581120007</v>
      </c>
    </row>
    <row r="28" spans="1:5" x14ac:dyDescent="0.2">
      <c r="A28" s="59"/>
      <c r="B28" s="54"/>
      <c r="C28" s="33" t="s">
        <v>48</v>
      </c>
      <c r="D28" s="95">
        <v>704481.93920999987</v>
      </c>
      <c r="E28" s="95">
        <v>1200059.7232000004</v>
      </c>
    </row>
    <row r="29" spans="1:5" x14ac:dyDescent="0.2">
      <c r="A29" s="59"/>
      <c r="B29" s="54"/>
      <c r="C29" s="33" t="s">
        <v>49</v>
      </c>
      <c r="D29" s="95">
        <v>954608.30829000007</v>
      </c>
      <c r="E29" s="95">
        <v>15106069.47168</v>
      </c>
    </row>
    <row r="30" spans="1:5" x14ac:dyDescent="0.2">
      <c r="A30" s="59"/>
      <c r="B30" s="54"/>
      <c r="C30" s="33" t="s">
        <v>50</v>
      </c>
      <c r="D30" s="95">
        <v>822128.84522999998</v>
      </c>
      <c r="E30" s="95">
        <v>2704889.6003199997</v>
      </c>
    </row>
    <row r="31" spans="1:5" x14ac:dyDescent="0.2">
      <c r="A31" s="59"/>
      <c r="B31" s="54"/>
      <c r="C31" s="33" t="s">
        <v>51</v>
      </c>
      <c r="D31" s="95">
        <v>33599770.313759997</v>
      </c>
      <c r="E31" s="95">
        <v>107724282.49631999</v>
      </c>
    </row>
    <row r="32" spans="1:5" x14ac:dyDescent="0.2">
      <c r="A32" s="59"/>
      <c r="B32" s="54"/>
      <c r="C32" s="33" t="s">
        <v>52</v>
      </c>
      <c r="D32" s="95">
        <v>16946313.357960001</v>
      </c>
      <c r="E32" s="95">
        <v>25195459.049600005</v>
      </c>
    </row>
    <row r="33" spans="1:7" ht="21" customHeight="1" x14ac:dyDescent="0.2">
      <c r="A33" s="59"/>
      <c r="B33" s="54"/>
      <c r="C33" s="33" t="s">
        <v>53</v>
      </c>
      <c r="D33" s="95">
        <v>8248880.4814499989</v>
      </c>
      <c r="E33" s="95">
        <v>3496827.0720000002</v>
      </c>
    </row>
    <row r="34" spans="1:7" ht="15" x14ac:dyDescent="0.2">
      <c r="A34" s="45"/>
      <c r="B34" s="88" t="s">
        <v>29</v>
      </c>
      <c r="C34" s="89"/>
      <c r="D34" s="87" t="s">
        <v>56</v>
      </c>
      <c r="E34" s="87"/>
    </row>
    <row r="35" spans="1:7" ht="30" customHeight="1" x14ac:dyDescent="0.2">
      <c r="A35" s="45"/>
      <c r="B35" s="60" t="s">
        <v>9</v>
      </c>
      <c r="C35" s="60"/>
      <c r="D35" s="90">
        <f>SUM(D14:E33)</f>
        <v>819641330.97653997</v>
      </c>
      <c r="E35" s="90"/>
      <c r="G35" s="94" t="s">
        <v>66</v>
      </c>
    </row>
    <row r="36" spans="1:7" ht="30" customHeight="1" x14ac:dyDescent="0.2">
      <c r="A36" s="45"/>
      <c r="B36" s="85" t="s">
        <v>30</v>
      </c>
      <c r="C36" s="86"/>
      <c r="D36" s="90">
        <f>D35*0.03</f>
        <v>24589239.929296199</v>
      </c>
      <c r="E36" s="90"/>
      <c r="G36" s="92">
        <f>D35+D36</f>
        <v>844230570.90583622</v>
      </c>
    </row>
    <row r="37" spans="1:7" ht="30" customHeight="1" x14ac:dyDescent="0.2">
      <c r="A37" s="45"/>
      <c r="B37" s="60" t="s">
        <v>31</v>
      </c>
      <c r="C37" s="60"/>
      <c r="D37" s="90">
        <f>G36*0.2</f>
        <v>168846114.18116724</v>
      </c>
      <c r="E37" s="90"/>
    </row>
    <row r="38" spans="1:7" ht="30" customHeight="1" x14ac:dyDescent="0.2">
      <c r="A38" s="45"/>
      <c r="B38" s="17" t="s">
        <v>21</v>
      </c>
      <c r="C38" s="34"/>
      <c r="D38" s="90">
        <f>D35+D36+D37</f>
        <v>1013076685.0870035</v>
      </c>
      <c r="E38" s="90"/>
    </row>
    <row r="39" spans="1:7" ht="45.75" customHeight="1" x14ac:dyDescent="0.2">
      <c r="A39" s="45">
        <v>2</v>
      </c>
      <c r="B39" s="17" t="s">
        <v>13</v>
      </c>
      <c r="C39" s="75" t="s">
        <v>55</v>
      </c>
      <c r="D39" s="76"/>
      <c r="E39" s="77"/>
      <c r="G39" s="18"/>
    </row>
    <row r="40" spans="1:7" ht="53.25" customHeight="1" x14ac:dyDescent="0.2">
      <c r="A40" s="45">
        <v>3</v>
      </c>
      <c r="B40" s="17" t="s">
        <v>3</v>
      </c>
      <c r="C40" s="33" t="s">
        <v>26</v>
      </c>
      <c r="D40" s="93" t="s">
        <v>67</v>
      </c>
      <c r="E40" s="64"/>
    </row>
    <row r="41" spans="1:7" ht="12.75" customHeight="1" x14ac:dyDescent="0.2">
      <c r="A41" s="63">
        <v>4</v>
      </c>
      <c r="B41" s="60" t="s">
        <v>10</v>
      </c>
      <c r="C41" s="62" t="s">
        <v>25</v>
      </c>
      <c r="D41" s="65" t="s">
        <v>68</v>
      </c>
      <c r="E41" s="66"/>
      <c r="G41" s="9"/>
    </row>
    <row r="42" spans="1:7" ht="12.75" customHeight="1" x14ac:dyDescent="0.2">
      <c r="A42" s="63"/>
      <c r="B42" s="60"/>
      <c r="C42" s="62"/>
      <c r="D42" s="67"/>
      <c r="E42" s="68"/>
      <c r="G42" s="9"/>
    </row>
    <row r="43" spans="1:7" ht="12.75" customHeight="1" x14ac:dyDescent="0.2">
      <c r="A43" s="63"/>
      <c r="B43" s="60"/>
      <c r="C43" s="62"/>
      <c r="D43" s="67"/>
      <c r="E43" s="68"/>
      <c r="G43" s="9"/>
    </row>
    <row r="44" spans="1:7" ht="12.75" customHeight="1" x14ac:dyDescent="0.2">
      <c r="A44" s="63"/>
      <c r="B44" s="60"/>
      <c r="C44" s="62"/>
      <c r="D44" s="67"/>
      <c r="E44" s="68"/>
      <c r="G44" s="9"/>
    </row>
    <row r="45" spans="1:7" ht="12.75" customHeight="1" x14ac:dyDescent="0.2">
      <c r="A45" s="63"/>
      <c r="B45" s="60"/>
      <c r="C45" s="62"/>
      <c r="D45" s="67"/>
      <c r="E45" s="68"/>
      <c r="G45" s="9"/>
    </row>
    <row r="46" spans="1:7" ht="12.75" customHeight="1" x14ac:dyDescent="0.2">
      <c r="A46" s="63"/>
      <c r="B46" s="60"/>
      <c r="C46" s="62"/>
      <c r="D46" s="67"/>
      <c r="E46" s="68"/>
      <c r="G46" s="9"/>
    </row>
    <row r="47" spans="1:7" ht="12.75" customHeight="1" x14ac:dyDescent="0.25">
      <c r="A47" s="63"/>
      <c r="B47" s="60"/>
      <c r="C47" s="62"/>
      <c r="D47" s="67"/>
      <c r="E47" s="68"/>
      <c r="G47" s="10"/>
    </row>
    <row r="48" spans="1:7" x14ac:dyDescent="0.2">
      <c r="A48" s="63"/>
      <c r="B48" s="60"/>
      <c r="C48" s="62"/>
      <c r="D48" s="67"/>
      <c r="E48" s="68"/>
    </row>
    <row r="49" spans="1:5" x14ac:dyDescent="0.2">
      <c r="A49" s="63"/>
      <c r="B49" s="60"/>
      <c r="C49" s="62"/>
      <c r="D49" s="67"/>
      <c r="E49" s="68"/>
    </row>
    <row r="50" spans="1:5" x14ac:dyDescent="0.2">
      <c r="A50" s="63"/>
      <c r="B50" s="60"/>
      <c r="C50" s="62"/>
      <c r="D50" s="67"/>
      <c r="E50" s="68"/>
    </row>
    <row r="51" spans="1:5" x14ac:dyDescent="0.2">
      <c r="A51" s="63"/>
      <c r="B51" s="60"/>
      <c r="C51" s="62"/>
      <c r="D51" s="67"/>
      <c r="E51" s="68"/>
    </row>
    <row r="52" spans="1:5" x14ac:dyDescent="0.2">
      <c r="A52" s="63"/>
      <c r="B52" s="60"/>
      <c r="C52" s="62"/>
      <c r="D52" s="67"/>
      <c r="E52" s="68"/>
    </row>
    <row r="53" spans="1:5" x14ac:dyDescent="0.2">
      <c r="A53" s="63"/>
      <c r="B53" s="60"/>
      <c r="C53" s="62"/>
      <c r="D53" s="67"/>
      <c r="E53" s="68"/>
    </row>
    <row r="54" spans="1:5" x14ac:dyDescent="0.2">
      <c r="A54" s="63"/>
      <c r="B54" s="60"/>
      <c r="C54" s="62"/>
      <c r="D54" s="67"/>
      <c r="E54" s="68"/>
    </row>
    <row r="55" spans="1:5" x14ac:dyDescent="0.2">
      <c r="A55" s="63"/>
      <c r="B55" s="60"/>
      <c r="C55" s="62"/>
      <c r="D55" s="67"/>
      <c r="E55" s="68"/>
    </row>
    <row r="56" spans="1:5" x14ac:dyDescent="0.2">
      <c r="A56" s="63"/>
      <c r="B56" s="60"/>
      <c r="C56" s="62"/>
      <c r="D56" s="67"/>
      <c r="E56" s="68"/>
    </row>
    <row r="57" spans="1:5" x14ac:dyDescent="0.2">
      <c r="A57" s="63"/>
      <c r="B57" s="60"/>
      <c r="C57" s="62"/>
      <c r="D57" s="67"/>
      <c r="E57" s="68"/>
    </row>
    <row r="58" spans="1:5" x14ac:dyDescent="0.2">
      <c r="A58" s="63"/>
      <c r="B58" s="60"/>
      <c r="C58" s="62"/>
      <c r="D58" s="67"/>
      <c r="E58" s="68"/>
    </row>
    <row r="59" spans="1:5" ht="3" customHeight="1" x14ac:dyDescent="0.2">
      <c r="A59" s="63"/>
      <c r="B59" s="60"/>
      <c r="C59" s="62"/>
      <c r="D59" s="67"/>
      <c r="E59" s="68"/>
    </row>
    <row r="60" spans="1:5" ht="12.75" hidden="1" customHeight="1" x14ac:dyDescent="0.2">
      <c r="A60" s="63"/>
      <c r="B60" s="60"/>
      <c r="C60" s="62"/>
      <c r="D60" s="67"/>
      <c r="E60" s="68"/>
    </row>
    <row r="61" spans="1:5" ht="3.75" customHeight="1" x14ac:dyDescent="0.2">
      <c r="A61" s="63"/>
      <c r="B61" s="60"/>
      <c r="C61" s="62"/>
      <c r="D61" s="67"/>
      <c r="E61" s="68"/>
    </row>
    <row r="62" spans="1:5" ht="12.75" hidden="1" customHeight="1" x14ac:dyDescent="0.2">
      <c r="A62" s="63"/>
      <c r="B62" s="60"/>
      <c r="C62" s="62"/>
      <c r="D62" s="67"/>
      <c r="E62" s="68"/>
    </row>
    <row r="63" spans="1:5" ht="12.75" hidden="1" customHeight="1" x14ac:dyDescent="0.2">
      <c r="A63" s="63"/>
      <c r="B63" s="60"/>
      <c r="C63" s="62"/>
      <c r="D63" s="67"/>
      <c r="E63" s="68"/>
    </row>
    <row r="64" spans="1:5" ht="12.75" hidden="1" customHeight="1" x14ac:dyDescent="0.2">
      <c r="A64" s="63"/>
      <c r="B64" s="60"/>
      <c r="C64" s="62"/>
      <c r="D64" s="67"/>
      <c r="E64" s="68"/>
    </row>
    <row r="65" spans="1:5" ht="12.75" hidden="1" customHeight="1" x14ac:dyDescent="0.2">
      <c r="A65" s="63"/>
      <c r="B65" s="60"/>
      <c r="C65" s="62"/>
      <c r="D65" s="67"/>
      <c r="E65" s="68"/>
    </row>
    <row r="66" spans="1:5" ht="12.75" hidden="1" customHeight="1" x14ac:dyDescent="0.2">
      <c r="A66" s="63"/>
      <c r="B66" s="60"/>
      <c r="C66" s="62"/>
      <c r="D66" s="67"/>
      <c r="E66" s="68"/>
    </row>
    <row r="67" spans="1:5" ht="12.75" hidden="1" customHeight="1" x14ac:dyDescent="0.2">
      <c r="A67" s="63"/>
      <c r="B67" s="60"/>
      <c r="C67" s="62"/>
      <c r="D67" s="67"/>
      <c r="E67" s="68"/>
    </row>
    <row r="68" spans="1:5" ht="4.5" hidden="1" customHeight="1" x14ac:dyDescent="0.2">
      <c r="A68" s="63"/>
      <c r="B68" s="60"/>
      <c r="C68" s="62"/>
      <c r="D68" s="67"/>
      <c r="E68" s="68"/>
    </row>
    <row r="69" spans="1:5" ht="12.75" hidden="1" customHeight="1" x14ac:dyDescent="0.2">
      <c r="A69" s="63"/>
      <c r="B69" s="60"/>
      <c r="C69" s="62"/>
      <c r="D69" s="67"/>
      <c r="E69" s="68"/>
    </row>
    <row r="70" spans="1:5" ht="12.75" hidden="1" customHeight="1" x14ac:dyDescent="0.2">
      <c r="A70" s="63"/>
      <c r="B70" s="60"/>
      <c r="C70" s="62"/>
      <c r="D70" s="67"/>
      <c r="E70" s="68"/>
    </row>
    <row r="71" spans="1:5" ht="12.75" hidden="1" customHeight="1" x14ac:dyDescent="0.2">
      <c r="A71" s="63"/>
      <c r="B71" s="60"/>
      <c r="C71" s="62"/>
      <c r="D71" s="67"/>
      <c r="E71" s="68"/>
    </row>
    <row r="72" spans="1:5" ht="12.75" hidden="1" customHeight="1" x14ac:dyDescent="0.2">
      <c r="A72" s="63"/>
      <c r="B72" s="60"/>
      <c r="C72" s="62"/>
      <c r="D72" s="67"/>
      <c r="E72" s="68"/>
    </row>
    <row r="73" spans="1:5" ht="12.75" hidden="1" customHeight="1" x14ac:dyDescent="0.2">
      <c r="A73" s="63"/>
      <c r="B73" s="60"/>
      <c r="C73" s="62"/>
      <c r="D73" s="67"/>
      <c r="E73" s="68"/>
    </row>
    <row r="74" spans="1:5" ht="27.75" hidden="1" customHeight="1" x14ac:dyDescent="0.2">
      <c r="A74" s="63"/>
      <c r="B74" s="60"/>
      <c r="C74" s="62"/>
      <c r="D74" s="67"/>
      <c r="E74" s="68"/>
    </row>
    <row r="75" spans="1:5" ht="136.9" customHeight="1" x14ac:dyDescent="0.2">
      <c r="A75" s="63"/>
      <c r="B75" s="60"/>
      <c r="C75" s="62"/>
      <c r="D75" s="69"/>
      <c r="E75" s="70"/>
    </row>
    <row r="76" spans="1:5" ht="42.75" customHeight="1" x14ac:dyDescent="0.2">
      <c r="A76" s="44">
        <v>5</v>
      </c>
      <c r="B76" s="17" t="s">
        <v>11</v>
      </c>
      <c r="C76" s="33" t="s">
        <v>54</v>
      </c>
      <c r="D76" s="71" t="s">
        <v>62</v>
      </c>
      <c r="E76" s="72"/>
    </row>
    <row r="77" spans="1:5" ht="64.900000000000006" customHeight="1" x14ac:dyDescent="0.2">
      <c r="A77" s="44">
        <v>6</v>
      </c>
      <c r="B77" s="17" t="s">
        <v>28</v>
      </c>
      <c r="C77" s="34"/>
      <c r="D77" s="71" t="s">
        <v>63</v>
      </c>
      <c r="E77" s="72"/>
    </row>
    <row r="78" spans="1:5" ht="74.45" customHeight="1" x14ac:dyDescent="0.2">
      <c r="A78" s="44">
        <v>7</v>
      </c>
      <c r="B78" s="17" t="s">
        <v>12</v>
      </c>
      <c r="C78" s="46"/>
      <c r="D78" s="73" t="s">
        <v>59</v>
      </c>
      <c r="E78" s="74"/>
    </row>
    <row r="79" spans="1:5" x14ac:dyDescent="0.2">
      <c r="A79" s="19"/>
      <c r="B79" s="20"/>
      <c r="C79" s="37"/>
      <c r="D79" s="21"/>
      <c r="E79" s="21"/>
    </row>
    <row r="80" spans="1:5" ht="32.25" customHeight="1" x14ac:dyDescent="0.2">
      <c r="A80" s="61" t="s">
        <v>14</v>
      </c>
      <c r="B80" s="61"/>
      <c r="C80" s="61"/>
      <c r="D80" s="61"/>
      <c r="E80" s="61"/>
    </row>
    <row r="81" spans="1:8" ht="31.5" customHeight="1" x14ac:dyDescent="0.2">
      <c r="A81" s="61" t="s">
        <v>15</v>
      </c>
      <c r="B81" s="61"/>
      <c r="C81" s="61"/>
      <c r="D81" s="61"/>
      <c r="E81" s="61"/>
    </row>
    <row r="82" spans="1:8" x14ac:dyDescent="0.2">
      <c r="B82" s="96" t="s">
        <v>69</v>
      </c>
      <c r="C82" s="53"/>
      <c r="D82" s="53"/>
    </row>
    <row r="83" spans="1:8" x14ac:dyDescent="0.2">
      <c r="B83" s="97" t="s">
        <v>78</v>
      </c>
      <c r="C83" s="98"/>
      <c r="D83" s="53"/>
    </row>
    <row r="84" spans="1:8" ht="29.25" customHeight="1" x14ac:dyDescent="0.2">
      <c r="A84" s="99" t="s">
        <v>70</v>
      </c>
      <c r="B84" s="100" t="s">
        <v>80</v>
      </c>
      <c r="C84" s="100"/>
      <c r="D84" s="100"/>
      <c r="E84" s="100"/>
      <c r="F84" s="91"/>
      <c r="G84" s="91"/>
      <c r="H84" s="91"/>
    </row>
    <row r="85" spans="1:8" ht="21" customHeight="1" x14ac:dyDescent="0.2">
      <c r="A85" s="99" t="s">
        <v>71</v>
      </c>
      <c r="B85" s="100" t="s">
        <v>75</v>
      </c>
      <c r="C85" s="100"/>
      <c r="D85" s="100"/>
      <c r="E85" s="100"/>
      <c r="F85" s="101"/>
      <c r="G85" s="101"/>
      <c r="H85" s="101"/>
    </row>
    <row r="86" spans="1:8" ht="22.5" customHeight="1" x14ac:dyDescent="0.2">
      <c r="A86" s="99" t="s">
        <v>72</v>
      </c>
      <c r="B86" s="102" t="s">
        <v>76</v>
      </c>
      <c r="C86" s="103"/>
      <c r="D86" s="103"/>
      <c r="E86" s="103"/>
      <c r="F86" s="103"/>
      <c r="G86" s="103"/>
      <c r="H86" s="103"/>
    </row>
    <row r="87" spans="1:8" x14ac:dyDescent="0.2">
      <c r="A87" s="99" t="s">
        <v>73</v>
      </c>
      <c r="B87" s="97" t="s">
        <v>77</v>
      </c>
      <c r="C87" s="97"/>
      <c r="D87" s="97"/>
      <c r="E87" s="97"/>
      <c r="F87" s="97"/>
      <c r="G87" s="97"/>
      <c r="H87" s="97"/>
    </row>
    <row r="88" spans="1:8" x14ac:dyDescent="0.2">
      <c r="A88" s="99" t="s">
        <v>74</v>
      </c>
      <c r="B88" s="100" t="s">
        <v>79</v>
      </c>
      <c r="C88" s="100"/>
      <c r="D88" s="100"/>
      <c r="E88" s="100"/>
      <c r="F88" s="100"/>
      <c r="G88" s="100"/>
      <c r="H88" s="100"/>
    </row>
    <row r="91" spans="1:8" ht="15" x14ac:dyDescent="0.25">
      <c r="A91" s="22"/>
      <c r="B91" s="23" t="s">
        <v>60</v>
      </c>
      <c r="C91" s="37"/>
      <c r="D91" s="13" t="s">
        <v>61</v>
      </c>
      <c r="E91" s="24"/>
    </row>
    <row r="92" spans="1:8" x14ac:dyDescent="0.2">
      <c r="A92" s="25" t="s">
        <v>5</v>
      </c>
      <c r="D92" s="26"/>
      <c r="E92" s="27" t="s">
        <v>2</v>
      </c>
    </row>
    <row r="93" spans="1:8" x14ac:dyDescent="0.2">
      <c r="A93" s="25"/>
      <c r="B93" s="28"/>
      <c r="D93" s="26"/>
    </row>
    <row r="94" spans="1:8" x14ac:dyDescent="0.2">
      <c r="A94" s="25"/>
      <c r="B94" s="28"/>
      <c r="D94" s="26"/>
    </row>
    <row r="95" spans="1:8" x14ac:dyDescent="0.2">
      <c r="A95" s="29" t="s">
        <v>16</v>
      </c>
      <c r="B95" s="28"/>
      <c r="D95" s="26"/>
    </row>
    <row r="96" spans="1:8" x14ac:dyDescent="0.2">
      <c r="A96" s="29" t="s">
        <v>17</v>
      </c>
      <c r="B96" s="28"/>
      <c r="D96" s="26"/>
    </row>
    <row r="97" spans="1:4" x14ac:dyDescent="0.2">
      <c r="A97" s="29" t="s">
        <v>18</v>
      </c>
      <c r="B97" s="28"/>
      <c r="D97" s="26"/>
    </row>
    <row r="98" spans="1:4" x14ac:dyDescent="0.2">
      <c r="A98" s="29" t="s">
        <v>19</v>
      </c>
      <c r="B98" s="28"/>
      <c r="D98" s="26"/>
    </row>
    <row r="99" spans="1:4" x14ac:dyDescent="0.2">
      <c r="A99" s="29" t="s">
        <v>20</v>
      </c>
      <c r="B99" s="28"/>
      <c r="D99" s="26"/>
    </row>
    <row r="100" spans="1:4" x14ac:dyDescent="0.2">
      <c r="A100" s="25"/>
      <c r="B100" s="28"/>
      <c r="D100" s="26"/>
    </row>
  </sheetData>
  <mergeCells count="38">
    <mergeCell ref="B84:E84"/>
    <mergeCell ref="B85:E85"/>
    <mergeCell ref="B87:H87"/>
    <mergeCell ref="B88:H88"/>
    <mergeCell ref="B83:C83"/>
    <mergeCell ref="B86:H86"/>
    <mergeCell ref="B35:C35"/>
    <mergeCell ref="B36:C36"/>
    <mergeCell ref="D35:E35"/>
    <mergeCell ref="D34:E34"/>
    <mergeCell ref="D36:E36"/>
    <mergeCell ref="B34:C34"/>
    <mergeCell ref="D1:E1"/>
    <mergeCell ref="A1:B1"/>
    <mergeCell ref="A6:B6"/>
    <mergeCell ref="A8:B8"/>
    <mergeCell ref="A9:B9"/>
    <mergeCell ref="C4:E4"/>
    <mergeCell ref="C3:E3"/>
    <mergeCell ref="B37:C37"/>
    <mergeCell ref="D37:E37"/>
    <mergeCell ref="A81:E81"/>
    <mergeCell ref="C41:C75"/>
    <mergeCell ref="B41:B75"/>
    <mergeCell ref="A41:A75"/>
    <mergeCell ref="D38:E38"/>
    <mergeCell ref="A80:E80"/>
    <mergeCell ref="D40:E40"/>
    <mergeCell ref="D41:E75"/>
    <mergeCell ref="D76:E76"/>
    <mergeCell ref="D77:E77"/>
    <mergeCell ref="D78:E78"/>
    <mergeCell ref="C39:E39"/>
    <mergeCell ref="B13:B33"/>
    <mergeCell ref="D11:E11"/>
    <mergeCell ref="A5:B5"/>
    <mergeCell ref="C5:E5"/>
    <mergeCell ref="A13:A33"/>
  </mergeCells>
  <phoneticPr fontId="1" type="noConversion"/>
  <pageMargins left="0.75" right="0.75" top="1" bottom="1" header="0.5" footer="0.5"/>
  <pageSetup scale="3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Ivanov Andrey</cp:lastModifiedBy>
  <cp:lastPrinted>2012-06-15T03:00:35Z</cp:lastPrinted>
  <dcterms:created xsi:type="dcterms:W3CDTF">2010-07-21T15:31:22Z</dcterms:created>
  <dcterms:modified xsi:type="dcterms:W3CDTF">2025-08-21T17:39:20Z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