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"/>
    </mc:Choice>
  </mc:AlternateContent>
  <xr:revisionPtr revIDLastSave="0" documentId="13_ncr:1_{31292DC4-A64C-49D8-B556-C7C77F27CFC6}" xr6:coauthVersionLast="47" xr6:coauthVersionMax="47" xr10:uidLastSave="{00000000-0000-0000-0000-000000000000}"/>
  <bookViews>
    <workbookView xWindow="-120" yWindow="-120" windowWidth="51840" windowHeight="21240" activeTab="6" xr2:uid="{EFC34F14-E9B0-4A5B-893E-10D37D04E7A8}"/>
  </bookViews>
  <sheets>
    <sheet name="1632-2021-2.1.3-КМ_07.04.042-П-" sheetId="8" r:id="rId1"/>
    <sheet name="СВОД" sheetId="1" r:id="rId2"/>
    <sheet name="че надо" sheetId="3" r:id="rId3"/>
    <sheet name="ЦТ РММ" sheetId="4" r:id="rId4"/>
    <sheet name="АСУИ" sheetId="9" r:id="rId5"/>
    <sheet name="Лист1" sheetId="10" r:id="rId6"/>
    <sheet name="Лист2" sheetId="11" r:id="rId7"/>
  </sheets>
  <definedNames>
    <definedName name="_xlnm._FilterDatabase" localSheetId="0" hidden="1">'1632-2021-2.1.3-КМ_07.04.042-П-'!$A$2:$H$179</definedName>
    <definedName name="_xlnm.Print_Titles" localSheetId="0">'1632-2021-2.1.3-КМ_07.04.042-П-'!$5:$5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24" i="4" l="1"/>
  <c r="F524" i="4"/>
  <c r="I524" i="4" s="1"/>
  <c r="K3" i="10" l="1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114" i="10"/>
  <c r="K115" i="10"/>
  <c r="K116" i="10"/>
  <c r="K117" i="10"/>
  <c r="K118" i="10"/>
  <c r="K119" i="10"/>
  <c r="K120" i="10"/>
  <c r="K121" i="10"/>
  <c r="K122" i="10"/>
  <c r="K123" i="10"/>
  <c r="K124" i="10"/>
  <c r="K125" i="10"/>
  <c r="K126" i="10"/>
  <c r="K127" i="10"/>
  <c r="K128" i="10"/>
  <c r="K129" i="10"/>
  <c r="K130" i="10"/>
  <c r="K131" i="10"/>
  <c r="K132" i="10"/>
  <c r="K133" i="10"/>
  <c r="K134" i="10"/>
  <c r="K135" i="10"/>
  <c r="K136" i="10"/>
  <c r="K137" i="10"/>
  <c r="K138" i="10"/>
  <c r="K139" i="10"/>
  <c r="K140" i="10"/>
  <c r="K141" i="10"/>
  <c r="K142" i="10"/>
  <c r="K143" i="10"/>
  <c r="K144" i="10"/>
  <c r="K145" i="10"/>
  <c r="K146" i="10"/>
  <c r="K147" i="10"/>
  <c r="K148" i="10"/>
  <c r="K149" i="10"/>
  <c r="K150" i="10"/>
  <c r="K151" i="10"/>
  <c r="K152" i="10"/>
  <c r="K153" i="10"/>
  <c r="K154" i="10"/>
  <c r="K155" i="10"/>
  <c r="K156" i="10"/>
  <c r="K157" i="10"/>
  <c r="K158" i="10"/>
  <c r="K159" i="10"/>
  <c r="K160" i="10"/>
  <c r="K161" i="10"/>
  <c r="K162" i="10"/>
  <c r="K163" i="10"/>
  <c r="K164" i="10"/>
  <c r="K165" i="10"/>
  <c r="K166" i="10"/>
  <c r="K167" i="10"/>
  <c r="K168" i="10"/>
  <c r="K169" i="10"/>
  <c r="K170" i="10"/>
  <c r="K171" i="10"/>
  <c r="K172" i="10"/>
  <c r="K173" i="10"/>
  <c r="K174" i="10"/>
  <c r="K175" i="10"/>
  <c r="K176" i="10"/>
  <c r="K177" i="10"/>
  <c r="K178" i="10"/>
  <c r="K179" i="10"/>
  <c r="K180" i="10"/>
  <c r="K181" i="10"/>
  <c r="K182" i="10"/>
  <c r="K183" i="10"/>
  <c r="K184" i="10"/>
  <c r="K185" i="10"/>
  <c r="K186" i="10"/>
  <c r="K187" i="10"/>
  <c r="K188" i="10"/>
  <c r="K189" i="10"/>
  <c r="K190" i="10"/>
  <c r="K191" i="10"/>
  <c r="K192" i="10"/>
  <c r="K193" i="10"/>
  <c r="K194" i="10"/>
  <c r="K2" i="10"/>
  <c r="E185" i="8"/>
  <c r="I160" i="8"/>
  <c r="I140" i="8"/>
  <c r="I111" i="8"/>
  <c r="I91" i="8"/>
  <c r="I69" i="8"/>
  <c r="I54" i="8"/>
  <c r="I31" i="8"/>
  <c r="E184" i="8"/>
  <c r="E183" i="8"/>
  <c r="A172" i="8"/>
  <c r="A171" i="8"/>
  <c r="A170" i="8"/>
  <c r="A169" i="8"/>
  <c r="A167" i="8"/>
  <c r="A166" i="8"/>
  <c r="A165" i="8"/>
  <c r="A163" i="8"/>
  <c r="A162" i="8"/>
  <c r="A161" i="8"/>
  <c r="A160" i="8"/>
  <c r="A159" i="8"/>
  <c r="A158" i="8"/>
  <c r="A156" i="8"/>
  <c r="A155" i="8"/>
  <c r="A154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6" i="8"/>
  <c r="A135" i="8"/>
  <c r="A134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7" i="8"/>
  <c r="A106" i="8"/>
  <c r="A105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6" i="8"/>
  <c r="A85" i="8"/>
  <c r="A84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5" i="8"/>
  <c r="A64" i="8"/>
  <c r="A63" i="8"/>
  <c r="A61" i="8"/>
  <c r="A60" i="8"/>
  <c r="A59" i="8"/>
  <c r="A58" i="8"/>
  <c r="A57" i="8"/>
  <c r="A56" i="8"/>
  <c r="A55" i="8"/>
  <c r="A54" i="8"/>
  <c r="A53" i="8"/>
  <c r="A52" i="8"/>
  <c r="A50" i="8"/>
  <c r="A49" i="8"/>
  <c r="A48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7" i="8"/>
  <c r="A26" i="8"/>
  <c r="A25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I9" i="8"/>
  <c r="Q9" i="8" s="1"/>
  <c r="A9" i="8"/>
  <c r="A8" i="8"/>
  <c r="A7" i="8"/>
  <c r="E11" i="1" l="1"/>
  <c r="H331" i="4"/>
  <c r="F331" i="4"/>
  <c r="H208" i="4"/>
  <c r="F208" i="4"/>
  <c r="F88" i="4"/>
  <c r="H88" i="4"/>
  <c r="F89" i="4"/>
  <c r="H89" i="4"/>
  <c r="F90" i="4"/>
  <c r="H90" i="4"/>
  <c r="F91" i="4"/>
  <c r="H91" i="4"/>
  <c r="F92" i="4"/>
  <c r="H92" i="4"/>
  <c r="F93" i="4"/>
  <c r="H93" i="4"/>
  <c r="F95" i="4"/>
  <c r="H95" i="4"/>
  <c r="F96" i="4"/>
  <c r="H96" i="4"/>
  <c r="F97" i="4"/>
  <c r="H97" i="4"/>
  <c r="F98" i="4"/>
  <c r="H98" i="4"/>
  <c r="F99" i="4"/>
  <c r="H99" i="4"/>
  <c r="F100" i="4"/>
  <c r="H100" i="4"/>
  <c r="F101" i="4"/>
  <c r="H101" i="4"/>
  <c r="F102" i="4"/>
  <c r="H102" i="4"/>
  <c r="F103" i="4"/>
  <c r="H103" i="4"/>
  <c r="F104" i="4"/>
  <c r="H104" i="4"/>
  <c r="F105" i="4"/>
  <c r="H105" i="4"/>
  <c r="F106" i="4"/>
  <c r="H106" i="4"/>
  <c r="F107" i="4"/>
  <c r="H107" i="4"/>
  <c r="F108" i="4"/>
  <c r="H108" i="4"/>
  <c r="F109" i="4"/>
  <c r="H109" i="4"/>
  <c r="F110" i="4"/>
  <c r="H110" i="4"/>
  <c r="F111" i="4"/>
  <c r="H111" i="4"/>
  <c r="F112" i="4"/>
  <c r="H112" i="4"/>
  <c r="F113" i="4"/>
  <c r="H113" i="4"/>
  <c r="F114" i="4"/>
  <c r="H114" i="4"/>
  <c r="F115" i="4"/>
  <c r="H115" i="4"/>
  <c r="F116" i="4"/>
  <c r="H116" i="4"/>
  <c r="F117" i="4"/>
  <c r="H117" i="4"/>
  <c r="F120" i="4"/>
  <c r="H120" i="4"/>
  <c r="F121" i="4"/>
  <c r="H121" i="4"/>
  <c r="F122" i="4"/>
  <c r="H122" i="4"/>
  <c r="F123" i="4"/>
  <c r="H123" i="4"/>
  <c r="F124" i="4"/>
  <c r="H124" i="4"/>
  <c r="F125" i="4"/>
  <c r="H125" i="4"/>
  <c r="F126" i="4"/>
  <c r="H126" i="4"/>
  <c r="F127" i="4"/>
  <c r="H127" i="4"/>
  <c r="F128" i="4"/>
  <c r="H128" i="4"/>
  <c r="F129" i="4"/>
  <c r="H129" i="4"/>
  <c r="F130" i="4"/>
  <c r="H130" i="4"/>
  <c r="F131" i="4"/>
  <c r="H131" i="4"/>
  <c r="F132" i="4"/>
  <c r="H132" i="4"/>
  <c r="F133" i="4"/>
  <c r="H133" i="4"/>
  <c r="F134" i="4"/>
  <c r="H134" i="4"/>
  <c r="F135" i="4"/>
  <c r="H135" i="4"/>
  <c r="F136" i="4"/>
  <c r="H136" i="4"/>
  <c r="F137" i="4"/>
  <c r="H137" i="4"/>
  <c r="F138" i="4"/>
  <c r="H138" i="4"/>
  <c r="F139" i="4"/>
  <c r="H139" i="4"/>
  <c r="F140" i="4"/>
  <c r="H140" i="4"/>
  <c r="F141" i="4"/>
  <c r="H141" i="4"/>
  <c r="F142" i="4"/>
  <c r="H142" i="4"/>
  <c r="F143" i="4"/>
  <c r="H143" i="4"/>
  <c r="F144" i="4"/>
  <c r="H144" i="4"/>
  <c r="F145" i="4"/>
  <c r="H145" i="4"/>
  <c r="F146" i="4"/>
  <c r="H146" i="4"/>
  <c r="F147" i="4"/>
  <c r="H147" i="4"/>
  <c r="F148" i="4"/>
  <c r="H148" i="4"/>
  <c r="F149" i="4"/>
  <c r="H149" i="4"/>
  <c r="F150" i="4"/>
  <c r="H150" i="4"/>
  <c r="F151" i="4"/>
  <c r="H151" i="4"/>
  <c r="F152" i="4"/>
  <c r="H152" i="4"/>
  <c r="F153" i="4"/>
  <c r="H153" i="4"/>
  <c r="F154" i="4"/>
  <c r="H154" i="4"/>
  <c r="F155" i="4"/>
  <c r="H155" i="4"/>
  <c r="F156" i="4"/>
  <c r="H156" i="4"/>
  <c r="F157" i="4"/>
  <c r="H157" i="4"/>
  <c r="F158" i="4"/>
  <c r="H158" i="4"/>
  <c r="F159" i="4"/>
  <c r="H159" i="4"/>
  <c r="F160" i="4"/>
  <c r="H160" i="4"/>
  <c r="F161" i="4"/>
  <c r="H161" i="4"/>
  <c r="F162" i="4"/>
  <c r="H162" i="4"/>
  <c r="F163" i="4"/>
  <c r="H163" i="4"/>
  <c r="F164" i="4"/>
  <c r="H164" i="4"/>
  <c r="F165" i="4"/>
  <c r="H165" i="4"/>
  <c r="F166" i="4"/>
  <c r="H166" i="4"/>
  <c r="F167" i="4"/>
  <c r="H167" i="4"/>
  <c r="F168" i="4"/>
  <c r="H168" i="4"/>
  <c r="F169" i="4"/>
  <c r="H169" i="4"/>
  <c r="F170" i="4"/>
  <c r="H170" i="4"/>
  <c r="F171" i="4"/>
  <c r="H171" i="4"/>
  <c r="F172" i="4"/>
  <c r="H172" i="4"/>
  <c r="F173" i="4"/>
  <c r="H173" i="4"/>
  <c r="F174" i="4"/>
  <c r="H174" i="4"/>
  <c r="F175" i="4"/>
  <c r="H175" i="4"/>
  <c r="F176" i="4"/>
  <c r="H176" i="4"/>
  <c r="F177" i="4"/>
  <c r="H177" i="4"/>
  <c r="F178" i="4"/>
  <c r="H178" i="4"/>
  <c r="F179" i="4"/>
  <c r="H179" i="4"/>
  <c r="F180" i="4"/>
  <c r="H180" i="4"/>
  <c r="F181" i="4"/>
  <c r="H181" i="4"/>
  <c r="F182" i="4"/>
  <c r="H182" i="4"/>
  <c r="F183" i="4"/>
  <c r="H183" i="4"/>
  <c r="F184" i="4"/>
  <c r="H184" i="4"/>
  <c r="F185" i="4"/>
  <c r="H185" i="4"/>
  <c r="F186" i="4"/>
  <c r="H186" i="4"/>
  <c r="F187" i="4"/>
  <c r="H187" i="4"/>
  <c r="F188" i="4"/>
  <c r="H188" i="4"/>
  <c r="F189" i="4"/>
  <c r="H189" i="4"/>
  <c r="F190" i="4"/>
  <c r="H190" i="4"/>
  <c r="F191" i="4"/>
  <c r="H191" i="4"/>
  <c r="F192" i="4"/>
  <c r="H192" i="4"/>
  <c r="F193" i="4"/>
  <c r="H193" i="4"/>
  <c r="F194" i="4"/>
  <c r="H194" i="4"/>
  <c r="F195" i="4"/>
  <c r="H195" i="4"/>
  <c r="F196" i="4"/>
  <c r="H196" i="4"/>
  <c r="F197" i="4"/>
  <c r="H197" i="4"/>
  <c r="F198" i="4"/>
  <c r="H198" i="4"/>
  <c r="F199" i="4"/>
  <c r="H199" i="4"/>
  <c r="F200" i="4"/>
  <c r="H200" i="4"/>
  <c r="F201" i="4"/>
  <c r="H201" i="4"/>
  <c r="F202" i="4"/>
  <c r="H202" i="4"/>
  <c r="F203" i="4"/>
  <c r="H203" i="4"/>
  <c r="F204" i="4"/>
  <c r="H204" i="4"/>
  <c r="F205" i="4"/>
  <c r="H205" i="4"/>
  <c r="F206" i="4"/>
  <c r="H206" i="4"/>
  <c r="F207" i="4"/>
  <c r="H207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1" i="4"/>
  <c r="H242" i="4"/>
  <c r="H244" i="4"/>
  <c r="H245" i="4"/>
  <c r="H246" i="4"/>
  <c r="H247" i="4"/>
  <c r="H248" i="4"/>
  <c r="F252" i="4"/>
  <c r="F253" i="4"/>
  <c r="F254" i="4"/>
  <c r="F255" i="4"/>
  <c r="F256" i="4"/>
  <c r="F257" i="4"/>
  <c r="F258" i="4"/>
  <c r="F259" i="4"/>
  <c r="F260" i="4"/>
  <c r="F262" i="4"/>
  <c r="F263" i="4"/>
  <c r="F264" i="4"/>
  <c r="F266" i="4"/>
  <c r="F267" i="4"/>
  <c r="F268" i="4"/>
  <c r="F269" i="4"/>
  <c r="F270" i="4"/>
  <c r="F271" i="4"/>
  <c r="F272" i="4"/>
  <c r="F273" i="4"/>
  <c r="F274" i="4"/>
  <c r="F275" i="4"/>
  <c r="F277" i="4"/>
  <c r="F278" i="4"/>
  <c r="F279" i="4"/>
  <c r="F281" i="4"/>
  <c r="F282" i="4"/>
  <c r="F283" i="4"/>
  <c r="F284" i="4"/>
  <c r="F285" i="4"/>
  <c r="F286" i="4"/>
  <c r="F287" i="4"/>
  <c r="F288" i="4"/>
  <c r="F289" i="4"/>
  <c r="I289" i="4" s="1"/>
  <c r="F291" i="4"/>
  <c r="F292" i="4"/>
  <c r="F293" i="4"/>
  <c r="F294" i="4"/>
  <c r="F295" i="4"/>
  <c r="F296" i="4"/>
  <c r="F297" i="4"/>
  <c r="F298" i="4"/>
  <c r="F299" i="4"/>
  <c r="F300" i="4"/>
  <c r="F301" i="4"/>
  <c r="F302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2" i="4"/>
  <c r="H332" i="4"/>
  <c r="F333" i="4"/>
  <c r="H333" i="4"/>
  <c r="F334" i="4"/>
  <c r="H334" i="4"/>
  <c r="F335" i="4"/>
  <c r="H335" i="4"/>
  <c r="F336" i="4"/>
  <c r="H336" i="4"/>
  <c r="F337" i="4"/>
  <c r="H337" i="4"/>
  <c r="F338" i="4"/>
  <c r="H338" i="4"/>
  <c r="F339" i="4"/>
  <c r="H339" i="4"/>
  <c r="F340" i="4"/>
  <c r="H340" i="4"/>
  <c r="F341" i="4"/>
  <c r="H341" i="4"/>
  <c r="F342" i="4"/>
  <c r="H342" i="4"/>
  <c r="F343" i="4"/>
  <c r="H343" i="4"/>
  <c r="F344" i="4"/>
  <c r="H344" i="4"/>
  <c r="F345" i="4"/>
  <c r="H345" i="4"/>
  <c r="F346" i="4"/>
  <c r="H346" i="4"/>
  <c r="F347" i="4"/>
  <c r="H347" i="4"/>
  <c r="F348" i="4"/>
  <c r="H348" i="4"/>
  <c r="F349" i="4"/>
  <c r="H349" i="4"/>
  <c r="F350" i="4"/>
  <c r="H350" i="4"/>
  <c r="F351" i="4"/>
  <c r="H351" i="4"/>
  <c r="F352" i="4"/>
  <c r="H352" i="4"/>
  <c r="F353" i="4"/>
  <c r="H353" i="4"/>
  <c r="F354" i="4"/>
  <c r="H354" i="4"/>
  <c r="F355" i="4"/>
  <c r="H355" i="4"/>
  <c r="F356" i="4"/>
  <c r="H356" i="4"/>
  <c r="F357" i="4"/>
  <c r="H357" i="4"/>
  <c r="F358" i="4"/>
  <c r="H358" i="4"/>
  <c r="F359" i="4"/>
  <c r="H359" i="4"/>
  <c r="F360" i="4"/>
  <c r="H360" i="4"/>
  <c r="F361" i="4"/>
  <c r="H361" i="4"/>
  <c r="F362" i="4"/>
  <c r="H362" i="4"/>
  <c r="F363" i="4"/>
  <c r="H363" i="4"/>
  <c r="F364" i="4"/>
  <c r="H364" i="4"/>
  <c r="F365" i="4"/>
  <c r="H365" i="4"/>
  <c r="F366" i="4"/>
  <c r="H366" i="4"/>
  <c r="F367" i="4"/>
  <c r="H367" i="4"/>
  <c r="F368" i="4"/>
  <c r="H368" i="4"/>
  <c r="F369" i="4"/>
  <c r="H369" i="4"/>
  <c r="F370" i="4"/>
  <c r="H370" i="4"/>
  <c r="F371" i="4"/>
  <c r="H371" i="4"/>
  <c r="F372" i="4"/>
  <c r="H372" i="4"/>
  <c r="F373" i="4"/>
  <c r="H373" i="4"/>
  <c r="F374" i="4"/>
  <c r="H374" i="4"/>
  <c r="F375" i="4"/>
  <c r="H375" i="4"/>
  <c r="F376" i="4"/>
  <c r="H376" i="4"/>
  <c r="F377" i="4"/>
  <c r="H377" i="4"/>
  <c r="F378" i="4"/>
  <c r="H378" i="4"/>
  <c r="F379" i="4"/>
  <c r="H379" i="4"/>
  <c r="F380" i="4"/>
  <c r="H380" i="4"/>
  <c r="F381" i="4"/>
  <c r="H381" i="4"/>
  <c r="F382" i="4"/>
  <c r="H382" i="4"/>
  <c r="F383" i="4"/>
  <c r="H383" i="4"/>
  <c r="F384" i="4"/>
  <c r="H384" i="4"/>
  <c r="F385" i="4"/>
  <c r="H385" i="4"/>
  <c r="F386" i="4"/>
  <c r="H386" i="4"/>
  <c r="F387" i="4"/>
  <c r="H387" i="4"/>
  <c r="F388" i="4"/>
  <c r="H388" i="4"/>
  <c r="F389" i="4"/>
  <c r="H389" i="4"/>
  <c r="F390" i="4"/>
  <c r="H390" i="4"/>
  <c r="F391" i="4"/>
  <c r="H391" i="4"/>
  <c r="F392" i="4"/>
  <c r="H392" i="4"/>
  <c r="F393" i="4"/>
  <c r="H393" i="4"/>
  <c r="F394" i="4"/>
  <c r="H394" i="4"/>
  <c r="F395" i="4"/>
  <c r="H395" i="4"/>
  <c r="F396" i="4"/>
  <c r="H396" i="4"/>
  <c r="F397" i="4"/>
  <c r="H397" i="4"/>
  <c r="F398" i="4"/>
  <c r="H398" i="4"/>
  <c r="F399" i="4"/>
  <c r="H399" i="4"/>
  <c r="F400" i="4"/>
  <c r="H400" i="4"/>
  <c r="F401" i="4"/>
  <c r="H401" i="4"/>
  <c r="F402" i="4"/>
  <c r="H402" i="4"/>
  <c r="F403" i="4"/>
  <c r="H403" i="4"/>
  <c r="F404" i="4"/>
  <c r="H404" i="4"/>
  <c r="F405" i="4"/>
  <c r="H405" i="4"/>
  <c r="F406" i="4"/>
  <c r="H406" i="4"/>
  <c r="F407" i="4"/>
  <c r="H407" i="4"/>
  <c r="F408" i="4"/>
  <c r="H408" i="4"/>
  <c r="F409" i="4"/>
  <c r="H409" i="4"/>
  <c r="F410" i="4"/>
  <c r="H410" i="4"/>
  <c r="F411" i="4"/>
  <c r="H411" i="4"/>
  <c r="F412" i="4"/>
  <c r="H412" i="4"/>
  <c r="F413" i="4"/>
  <c r="H413" i="4"/>
  <c r="F414" i="4"/>
  <c r="H414" i="4"/>
  <c r="F415" i="4"/>
  <c r="H415" i="4"/>
  <c r="F416" i="4"/>
  <c r="H416" i="4"/>
  <c r="F417" i="4"/>
  <c r="H417" i="4"/>
  <c r="F418" i="4"/>
  <c r="H418" i="4"/>
  <c r="F419" i="4"/>
  <c r="H419" i="4"/>
  <c r="F420" i="4"/>
  <c r="H420" i="4"/>
  <c r="F421" i="4"/>
  <c r="H421" i="4"/>
  <c r="F422" i="4"/>
  <c r="H422" i="4"/>
  <c r="F423" i="4"/>
  <c r="H423" i="4"/>
  <c r="F424" i="4"/>
  <c r="H424" i="4"/>
  <c r="F425" i="4"/>
  <c r="H425" i="4"/>
  <c r="F426" i="4"/>
  <c r="H426" i="4"/>
  <c r="F427" i="4"/>
  <c r="H427" i="4"/>
  <c r="F428" i="4"/>
  <c r="H428" i="4"/>
  <c r="F429" i="4"/>
  <c r="H429" i="4"/>
  <c r="F430" i="4"/>
  <c r="H430" i="4"/>
  <c r="F431" i="4"/>
  <c r="H431" i="4"/>
  <c r="F432" i="4"/>
  <c r="H432" i="4"/>
  <c r="F433" i="4"/>
  <c r="H433" i="4"/>
  <c r="F434" i="4"/>
  <c r="H434" i="4"/>
  <c r="F435" i="4"/>
  <c r="H435" i="4"/>
  <c r="F436" i="4"/>
  <c r="H436" i="4"/>
  <c r="F437" i="4"/>
  <c r="H437" i="4"/>
  <c r="F438" i="4"/>
  <c r="H438" i="4"/>
  <c r="F439" i="4"/>
  <c r="H439" i="4"/>
  <c r="F440" i="4"/>
  <c r="H440" i="4"/>
  <c r="F441" i="4"/>
  <c r="H441" i="4"/>
  <c r="F442" i="4"/>
  <c r="H442" i="4"/>
  <c r="F443" i="4"/>
  <c r="H443" i="4"/>
  <c r="F444" i="4"/>
  <c r="H444" i="4"/>
  <c r="F445" i="4"/>
  <c r="H445" i="4"/>
  <c r="F446" i="4"/>
  <c r="H446" i="4"/>
  <c r="F447" i="4"/>
  <c r="H447" i="4"/>
  <c r="F448" i="4"/>
  <c r="H448" i="4"/>
  <c r="F449" i="4"/>
  <c r="H449" i="4"/>
  <c r="F450" i="4"/>
  <c r="H450" i="4"/>
  <c r="F451" i="4"/>
  <c r="H451" i="4"/>
  <c r="F452" i="4"/>
  <c r="H452" i="4"/>
  <c r="F453" i="4"/>
  <c r="H453" i="4"/>
  <c r="F454" i="4"/>
  <c r="H454" i="4"/>
  <c r="F455" i="4"/>
  <c r="H455" i="4"/>
  <c r="F456" i="4"/>
  <c r="H456" i="4"/>
  <c r="F457" i="4"/>
  <c r="H457" i="4"/>
  <c r="F458" i="4"/>
  <c r="H458" i="4"/>
  <c r="F459" i="4"/>
  <c r="H459" i="4"/>
  <c r="F460" i="4"/>
  <c r="H460" i="4"/>
  <c r="F461" i="4"/>
  <c r="H461" i="4"/>
  <c r="F462" i="4"/>
  <c r="H462" i="4"/>
  <c r="F463" i="4"/>
  <c r="H463" i="4"/>
  <c r="F464" i="4"/>
  <c r="H464" i="4"/>
  <c r="F465" i="4"/>
  <c r="H465" i="4"/>
  <c r="F466" i="4"/>
  <c r="H466" i="4"/>
  <c r="F467" i="4"/>
  <c r="H467" i="4"/>
  <c r="F468" i="4"/>
  <c r="H468" i="4"/>
  <c r="F469" i="4"/>
  <c r="H469" i="4"/>
  <c r="F470" i="4"/>
  <c r="H470" i="4"/>
  <c r="F471" i="4"/>
  <c r="H471" i="4"/>
  <c r="F472" i="4"/>
  <c r="H472" i="4"/>
  <c r="F473" i="4"/>
  <c r="H473" i="4"/>
  <c r="F474" i="4"/>
  <c r="H474" i="4"/>
  <c r="F475" i="4"/>
  <c r="H475" i="4"/>
  <c r="F476" i="4"/>
  <c r="H476" i="4"/>
  <c r="F477" i="4"/>
  <c r="H477" i="4"/>
  <c r="F478" i="4"/>
  <c r="H478" i="4"/>
  <c r="F479" i="4"/>
  <c r="H479" i="4"/>
  <c r="F480" i="4"/>
  <c r="H480" i="4"/>
  <c r="F481" i="4"/>
  <c r="H481" i="4"/>
  <c r="F482" i="4"/>
  <c r="H482" i="4"/>
  <c r="F483" i="4"/>
  <c r="H483" i="4"/>
  <c r="F484" i="4"/>
  <c r="H484" i="4"/>
  <c r="F485" i="4"/>
  <c r="H485" i="4"/>
  <c r="F486" i="4"/>
  <c r="H486" i="4"/>
  <c r="F487" i="4"/>
  <c r="H487" i="4"/>
  <c r="F488" i="4"/>
  <c r="H488" i="4"/>
  <c r="F489" i="4"/>
  <c r="H489" i="4"/>
  <c r="F490" i="4"/>
  <c r="H490" i="4"/>
  <c r="F491" i="4"/>
  <c r="H491" i="4"/>
  <c r="F492" i="4"/>
  <c r="H492" i="4"/>
  <c r="F493" i="4"/>
  <c r="H493" i="4"/>
  <c r="F494" i="4"/>
  <c r="H494" i="4"/>
  <c r="F495" i="4"/>
  <c r="H495" i="4"/>
  <c r="F496" i="4"/>
  <c r="H496" i="4"/>
  <c r="F497" i="4"/>
  <c r="H497" i="4"/>
  <c r="F498" i="4"/>
  <c r="H498" i="4"/>
  <c r="F499" i="4"/>
  <c r="H499" i="4"/>
  <c r="F500" i="4"/>
  <c r="H500" i="4"/>
  <c r="F501" i="4"/>
  <c r="H501" i="4"/>
  <c r="F502" i="4"/>
  <c r="H502" i="4"/>
  <c r="F503" i="4"/>
  <c r="H503" i="4"/>
  <c r="F504" i="4"/>
  <c r="H504" i="4"/>
  <c r="F505" i="4"/>
  <c r="H505" i="4"/>
  <c r="F507" i="4"/>
  <c r="H507" i="4"/>
  <c r="F508" i="4"/>
  <c r="H508" i="4"/>
  <c r="F509" i="4"/>
  <c r="H509" i="4"/>
  <c r="F510" i="4"/>
  <c r="H510" i="4"/>
  <c r="F511" i="4"/>
  <c r="H511" i="4"/>
  <c r="F512" i="4"/>
  <c r="H512" i="4"/>
  <c r="F513" i="4"/>
  <c r="H513" i="4"/>
  <c r="F514" i="4"/>
  <c r="H514" i="4"/>
  <c r="F515" i="4"/>
  <c r="H515" i="4"/>
  <c r="F516" i="4"/>
  <c r="H516" i="4"/>
  <c r="F517" i="4"/>
  <c r="H517" i="4"/>
  <c r="F518" i="4"/>
  <c r="H518" i="4"/>
  <c r="F519" i="4"/>
  <c r="H519" i="4"/>
  <c r="F520" i="4"/>
  <c r="H520" i="4"/>
  <c r="F521" i="4"/>
  <c r="H521" i="4"/>
  <c r="F522" i="4"/>
  <c r="H522" i="4"/>
  <c r="F523" i="4"/>
  <c r="H523" i="4"/>
  <c r="F526" i="4"/>
  <c r="H526" i="4"/>
  <c r="F527" i="4"/>
  <c r="H527" i="4"/>
  <c r="F528" i="4"/>
  <c r="H528" i="4"/>
  <c r="F529" i="4"/>
  <c r="H529" i="4"/>
  <c r="F530" i="4"/>
  <c r="H530" i="4"/>
  <c r="F531" i="4"/>
  <c r="H531" i="4"/>
  <c r="F532" i="4"/>
  <c r="H532" i="4"/>
  <c r="F533" i="4"/>
  <c r="H533" i="4"/>
  <c r="F534" i="4"/>
  <c r="H534" i="4"/>
  <c r="F535" i="4"/>
  <c r="H535" i="4"/>
  <c r="F536" i="4"/>
  <c r="H536" i="4"/>
  <c r="F537" i="4"/>
  <c r="H537" i="4"/>
  <c r="F538" i="4"/>
  <c r="H538" i="4"/>
  <c r="F539" i="4"/>
  <c r="H539" i="4"/>
  <c r="F540" i="4"/>
  <c r="H540" i="4"/>
  <c r="F541" i="4"/>
  <c r="H541" i="4"/>
  <c r="F543" i="4"/>
  <c r="H543" i="4"/>
  <c r="F544" i="4"/>
  <c r="H544" i="4"/>
  <c r="F545" i="4"/>
  <c r="H545" i="4"/>
  <c r="F546" i="4"/>
  <c r="H546" i="4"/>
  <c r="F547" i="4"/>
  <c r="H547" i="4"/>
  <c r="F548" i="4"/>
  <c r="H548" i="4"/>
  <c r="F549" i="4"/>
  <c r="H549" i="4"/>
  <c r="F550" i="4"/>
  <c r="H550" i="4"/>
  <c r="F551" i="4"/>
  <c r="H551" i="4"/>
  <c r="F552" i="4"/>
  <c r="H552" i="4"/>
  <c r="F553" i="4"/>
  <c r="H553" i="4"/>
  <c r="F554" i="4"/>
  <c r="H554" i="4"/>
  <c r="F555" i="4"/>
  <c r="H555" i="4"/>
  <c r="F556" i="4"/>
  <c r="H556" i="4"/>
  <c r="F557" i="4"/>
  <c r="H557" i="4"/>
  <c r="F558" i="4"/>
  <c r="H558" i="4"/>
  <c r="F559" i="4"/>
  <c r="H559" i="4"/>
  <c r="F561" i="4"/>
  <c r="H561" i="4"/>
  <c r="F563" i="4"/>
  <c r="H563" i="4"/>
  <c r="F564" i="4"/>
  <c r="H564" i="4"/>
  <c r="F565" i="4"/>
  <c r="H565" i="4"/>
  <c r="F566" i="4"/>
  <c r="H566" i="4"/>
  <c r="F567" i="4"/>
  <c r="H567" i="4"/>
  <c r="F568" i="4"/>
  <c r="H568" i="4"/>
  <c r="F569" i="4"/>
  <c r="H569" i="4"/>
  <c r="F570" i="4"/>
  <c r="H570" i="4"/>
  <c r="F571" i="4"/>
  <c r="H571" i="4"/>
  <c r="F572" i="4"/>
  <c r="H572" i="4"/>
  <c r="F573" i="4"/>
  <c r="H573" i="4"/>
  <c r="F574" i="4"/>
  <c r="H574" i="4"/>
  <c r="F575" i="4"/>
  <c r="H575" i="4"/>
  <c r="F576" i="4"/>
  <c r="H576" i="4"/>
  <c r="F577" i="4"/>
  <c r="H577" i="4"/>
  <c r="F578" i="4"/>
  <c r="H578" i="4"/>
  <c r="F579" i="4"/>
  <c r="H579" i="4"/>
  <c r="F580" i="4"/>
  <c r="H580" i="4"/>
  <c r="F581" i="4"/>
  <c r="H581" i="4"/>
  <c r="F582" i="4"/>
  <c r="H582" i="4"/>
  <c r="F583" i="4"/>
  <c r="H583" i="4"/>
  <c r="F584" i="4"/>
  <c r="H584" i="4"/>
  <c r="F585" i="4"/>
  <c r="H585" i="4"/>
  <c r="F586" i="4"/>
  <c r="H586" i="4"/>
  <c r="F587" i="4"/>
  <c r="H587" i="4"/>
  <c r="F588" i="4"/>
  <c r="H588" i="4"/>
  <c r="F589" i="4"/>
  <c r="H589" i="4"/>
  <c r="F590" i="4"/>
  <c r="H590" i="4"/>
  <c r="F591" i="4"/>
  <c r="H591" i="4"/>
  <c r="F592" i="4"/>
  <c r="H592" i="4"/>
  <c r="F593" i="4"/>
  <c r="H593" i="4"/>
  <c r="F594" i="4"/>
  <c r="H594" i="4"/>
  <c r="F595" i="4"/>
  <c r="H595" i="4"/>
  <c r="F596" i="4"/>
  <c r="H596" i="4"/>
  <c r="F597" i="4"/>
  <c r="H597" i="4"/>
  <c r="F598" i="4"/>
  <c r="H598" i="4"/>
  <c r="F599" i="4"/>
  <c r="H599" i="4"/>
  <c r="F600" i="4"/>
  <c r="H600" i="4"/>
  <c r="F601" i="4"/>
  <c r="H601" i="4"/>
  <c r="F602" i="4"/>
  <c r="H602" i="4"/>
  <c r="F603" i="4"/>
  <c r="H603" i="4"/>
  <c r="F604" i="4"/>
  <c r="H604" i="4"/>
  <c r="F605" i="4"/>
  <c r="H605" i="4"/>
  <c r="F606" i="4"/>
  <c r="H606" i="4"/>
  <c r="F607" i="4"/>
  <c r="H607" i="4"/>
  <c r="F608" i="4"/>
  <c r="H608" i="4"/>
  <c r="F609" i="4"/>
  <c r="H609" i="4"/>
  <c r="F610" i="4"/>
  <c r="H610" i="4"/>
  <c r="F611" i="4"/>
  <c r="H611" i="4"/>
  <c r="F612" i="4"/>
  <c r="H612" i="4"/>
  <c r="F613" i="4"/>
  <c r="H613" i="4"/>
  <c r="F614" i="4"/>
  <c r="H614" i="4"/>
  <c r="F615" i="4"/>
  <c r="H615" i="4"/>
  <c r="F616" i="4"/>
  <c r="H616" i="4"/>
  <c r="F617" i="4"/>
  <c r="H617" i="4"/>
  <c r="F618" i="4"/>
  <c r="H618" i="4"/>
  <c r="F619" i="4"/>
  <c r="H619" i="4"/>
  <c r="F620" i="4"/>
  <c r="H620" i="4"/>
  <c r="F621" i="4"/>
  <c r="H621" i="4"/>
  <c r="F622" i="4"/>
  <c r="H622" i="4"/>
  <c r="F623" i="4"/>
  <c r="H623" i="4"/>
  <c r="F624" i="4"/>
  <c r="H624" i="4"/>
  <c r="F625" i="4"/>
  <c r="H625" i="4"/>
  <c r="F626" i="4"/>
  <c r="H626" i="4"/>
  <c r="F627" i="4"/>
  <c r="H627" i="4"/>
  <c r="F628" i="4"/>
  <c r="H628" i="4"/>
  <c r="F629" i="4"/>
  <c r="H629" i="4"/>
  <c r="F630" i="4"/>
  <c r="H630" i="4"/>
  <c r="F631" i="4"/>
  <c r="H631" i="4"/>
  <c r="F632" i="4"/>
  <c r="H632" i="4"/>
  <c r="F633" i="4"/>
  <c r="H633" i="4"/>
  <c r="F634" i="4"/>
  <c r="H634" i="4"/>
  <c r="F635" i="4"/>
  <c r="H635" i="4"/>
  <c r="F636" i="4"/>
  <c r="H636" i="4"/>
  <c r="F637" i="4"/>
  <c r="H637" i="4"/>
  <c r="F638" i="4"/>
  <c r="H638" i="4"/>
  <c r="F639" i="4"/>
  <c r="H639" i="4"/>
  <c r="F640" i="4"/>
  <c r="H640" i="4"/>
  <c r="F641" i="4"/>
  <c r="H641" i="4"/>
  <c r="F642" i="4"/>
  <c r="H642" i="4"/>
  <c r="F643" i="4"/>
  <c r="H643" i="4"/>
  <c r="F644" i="4"/>
  <c r="H644" i="4"/>
  <c r="F645" i="4"/>
  <c r="H645" i="4"/>
  <c r="F646" i="4"/>
  <c r="H646" i="4"/>
  <c r="F647" i="4"/>
  <c r="H647" i="4"/>
  <c r="F648" i="4"/>
  <c r="H648" i="4"/>
  <c r="F649" i="4"/>
  <c r="H649" i="4"/>
  <c r="F650" i="4"/>
  <c r="H650" i="4"/>
  <c r="F651" i="4"/>
  <c r="H651" i="4"/>
  <c r="F652" i="4"/>
  <c r="H652" i="4"/>
  <c r="F653" i="4"/>
  <c r="H653" i="4"/>
  <c r="F654" i="4"/>
  <c r="H654" i="4"/>
  <c r="F655" i="4"/>
  <c r="H655" i="4"/>
  <c r="F656" i="4"/>
  <c r="H656" i="4"/>
  <c r="F657" i="4"/>
  <c r="H657" i="4"/>
  <c r="F658" i="4"/>
  <c r="H658" i="4"/>
  <c r="F659" i="4"/>
  <c r="H659" i="4"/>
  <c r="F660" i="4"/>
  <c r="H660" i="4"/>
  <c r="F661" i="4"/>
  <c r="H661" i="4"/>
  <c r="F662" i="4"/>
  <c r="H662" i="4"/>
  <c r="F663" i="4"/>
  <c r="H663" i="4"/>
  <c r="F664" i="4"/>
  <c r="H664" i="4"/>
  <c r="F665" i="4"/>
  <c r="H665" i="4"/>
  <c r="F666" i="4"/>
  <c r="H666" i="4"/>
  <c r="F667" i="4"/>
  <c r="H667" i="4"/>
  <c r="F668" i="4"/>
  <c r="H668" i="4"/>
  <c r="F669" i="4"/>
  <c r="H669" i="4"/>
  <c r="F670" i="4"/>
  <c r="H670" i="4"/>
  <c r="F671" i="4"/>
  <c r="H671" i="4"/>
  <c r="F672" i="4"/>
  <c r="H672" i="4"/>
  <c r="F673" i="4"/>
  <c r="H673" i="4"/>
  <c r="F674" i="4"/>
  <c r="H674" i="4"/>
  <c r="F675" i="4"/>
  <c r="H675" i="4"/>
  <c r="F676" i="4"/>
  <c r="H676" i="4"/>
  <c r="F677" i="4"/>
  <c r="H677" i="4"/>
  <c r="F678" i="4"/>
  <c r="H678" i="4"/>
  <c r="F679" i="4"/>
  <c r="H679" i="4"/>
  <c r="F680" i="4"/>
  <c r="H680" i="4"/>
  <c r="F681" i="4"/>
  <c r="H681" i="4"/>
  <c r="F682" i="4"/>
  <c r="H682" i="4"/>
  <c r="F683" i="4"/>
  <c r="H683" i="4"/>
  <c r="F684" i="4"/>
  <c r="H684" i="4"/>
  <c r="F685" i="4"/>
  <c r="H685" i="4"/>
  <c r="F686" i="4"/>
  <c r="H686" i="4"/>
  <c r="F687" i="4"/>
  <c r="H687" i="4"/>
  <c r="F688" i="4"/>
  <c r="H688" i="4"/>
  <c r="F689" i="4"/>
  <c r="H689" i="4"/>
  <c r="F690" i="4"/>
  <c r="H690" i="4"/>
  <c r="F691" i="4"/>
  <c r="H691" i="4"/>
  <c r="F692" i="4"/>
  <c r="H692" i="4"/>
  <c r="F693" i="4"/>
  <c r="H693" i="4"/>
  <c r="F694" i="4"/>
  <c r="H694" i="4"/>
  <c r="F695" i="4"/>
  <c r="H695" i="4"/>
  <c r="F696" i="4"/>
  <c r="H696" i="4"/>
  <c r="F697" i="4"/>
  <c r="H697" i="4"/>
  <c r="F698" i="4"/>
  <c r="H698" i="4"/>
  <c r="F699" i="4"/>
  <c r="H699" i="4"/>
  <c r="F700" i="4"/>
  <c r="H700" i="4"/>
  <c r="F701" i="4"/>
  <c r="H701" i="4"/>
  <c r="F702" i="4"/>
  <c r="H702" i="4"/>
  <c r="F703" i="4"/>
  <c r="H703" i="4"/>
  <c r="F704" i="4"/>
  <c r="H704" i="4"/>
  <c r="F705" i="4"/>
  <c r="H705" i="4"/>
  <c r="F706" i="4"/>
  <c r="H706" i="4"/>
  <c r="F707" i="4"/>
  <c r="H707" i="4"/>
  <c r="F708" i="4"/>
  <c r="H708" i="4"/>
  <c r="F709" i="4"/>
  <c r="H709" i="4"/>
  <c r="F710" i="4"/>
  <c r="H710" i="4"/>
  <c r="F711" i="4"/>
  <c r="H711" i="4"/>
  <c r="F712" i="4"/>
  <c r="H712" i="4"/>
  <c r="F713" i="4"/>
  <c r="H713" i="4"/>
  <c r="F714" i="4"/>
  <c r="H714" i="4"/>
  <c r="F715" i="4"/>
  <c r="H715" i="4"/>
  <c r="F716" i="4"/>
  <c r="H716" i="4"/>
  <c r="F717" i="4"/>
  <c r="H717" i="4"/>
  <c r="F718" i="4"/>
  <c r="H718" i="4"/>
  <c r="F719" i="4"/>
  <c r="H719" i="4"/>
  <c r="F720" i="4"/>
  <c r="H720" i="4"/>
  <c r="F721" i="4"/>
  <c r="H721" i="4"/>
  <c r="F722" i="4"/>
  <c r="H722" i="4"/>
  <c r="F723" i="4"/>
  <c r="H723" i="4"/>
  <c r="F724" i="4"/>
  <c r="H724" i="4"/>
  <c r="F725" i="4"/>
  <c r="H725" i="4"/>
  <c r="F726" i="4"/>
  <c r="H726" i="4"/>
  <c r="F727" i="4"/>
  <c r="H727" i="4"/>
  <c r="F728" i="4"/>
  <c r="H728" i="4"/>
  <c r="F729" i="4"/>
  <c r="H729" i="4"/>
  <c r="F730" i="4"/>
  <c r="H730" i="4"/>
  <c r="F731" i="4"/>
  <c r="H731" i="4"/>
  <c r="F732" i="4"/>
  <c r="H732" i="4"/>
  <c r="F733" i="4"/>
  <c r="H733" i="4"/>
  <c r="F734" i="4"/>
  <c r="H734" i="4"/>
  <c r="F735" i="4"/>
  <c r="H735" i="4"/>
  <c r="F736" i="4"/>
  <c r="H736" i="4"/>
  <c r="F737" i="4"/>
  <c r="H737" i="4"/>
  <c r="F738" i="4"/>
  <c r="H738" i="4"/>
  <c r="F739" i="4"/>
  <c r="H739" i="4"/>
  <c r="F740" i="4"/>
  <c r="H740" i="4"/>
  <c r="F741" i="4"/>
  <c r="H741" i="4"/>
  <c r="F742" i="4"/>
  <c r="H742" i="4"/>
  <c r="F743" i="4"/>
  <c r="H743" i="4"/>
  <c r="F744" i="4"/>
  <c r="H744" i="4"/>
  <c r="F745" i="4"/>
  <c r="H745" i="4"/>
  <c r="F746" i="4"/>
  <c r="H746" i="4"/>
  <c r="F747" i="4"/>
  <c r="H747" i="4"/>
  <c r="F748" i="4"/>
  <c r="H748" i="4"/>
  <c r="F749" i="4"/>
  <c r="H749" i="4"/>
  <c r="F750" i="4"/>
  <c r="H750" i="4"/>
  <c r="F751" i="4"/>
  <c r="H751" i="4"/>
  <c r="F752" i="4"/>
  <c r="H752" i="4"/>
  <c r="F753" i="4"/>
  <c r="H753" i="4"/>
  <c r="F754" i="4"/>
  <c r="H754" i="4"/>
  <c r="F755" i="4"/>
  <c r="H755" i="4"/>
  <c r="F756" i="4"/>
  <c r="H756" i="4"/>
  <c r="F757" i="4"/>
  <c r="H757" i="4"/>
  <c r="F758" i="4"/>
  <c r="H758" i="4"/>
  <c r="F759" i="4"/>
  <c r="H759" i="4"/>
  <c r="F760" i="4"/>
  <c r="H760" i="4"/>
  <c r="F761" i="4"/>
  <c r="H761" i="4"/>
  <c r="F762" i="4"/>
  <c r="H762" i="4"/>
  <c r="F763" i="4"/>
  <c r="H763" i="4"/>
  <c r="F764" i="4"/>
  <c r="H764" i="4"/>
  <c r="F765" i="4"/>
  <c r="H765" i="4"/>
  <c r="F766" i="4"/>
  <c r="H766" i="4"/>
  <c r="F767" i="4"/>
  <c r="H767" i="4"/>
  <c r="F768" i="4"/>
  <c r="H768" i="4"/>
  <c r="F769" i="4"/>
  <c r="H769" i="4"/>
  <c r="F770" i="4"/>
  <c r="H770" i="4"/>
  <c r="F771" i="4"/>
  <c r="H771" i="4"/>
  <c r="F772" i="4"/>
  <c r="H772" i="4"/>
  <c r="F773" i="4"/>
  <c r="H773" i="4"/>
  <c r="F774" i="4"/>
  <c r="H774" i="4"/>
  <c r="F775" i="4"/>
  <c r="H775" i="4"/>
  <c r="F776" i="4"/>
  <c r="H776" i="4"/>
  <c r="F777" i="4"/>
  <c r="H777" i="4"/>
  <c r="F778" i="4"/>
  <c r="H778" i="4"/>
  <c r="F779" i="4"/>
  <c r="H779" i="4"/>
  <c r="F780" i="4"/>
  <c r="H780" i="4"/>
  <c r="F781" i="4"/>
  <c r="H781" i="4"/>
  <c r="F782" i="4"/>
  <c r="H782" i="4"/>
  <c r="F783" i="4"/>
  <c r="H783" i="4"/>
  <c r="F784" i="4"/>
  <c r="H784" i="4"/>
  <c r="F785" i="4"/>
  <c r="H785" i="4"/>
  <c r="F786" i="4"/>
  <c r="H786" i="4"/>
  <c r="F787" i="4"/>
  <c r="H787" i="4"/>
  <c r="F788" i="4"/>
  <c r="H788" i="4"/>
  <c r="F789" i="4"/>
  <c r="H789" i="4"/>
  <c r="F790" i="4"/>
  <c r="H790" i="4"/>
  <c r="F791" i="4"/>
  <c r="H791" i="4"/>
  <c r="F792" i="4"/>
  <c r="H792" i="4"/>
  <c r="F793" i="4"/>
  <c r="H793" i="4"/>
  <c r="F794" i="4"/>
  <c r="H794" i="4"/>
  <c r="F795" i="4"/>
  <c r="H795" i="4"/>
  <c r="F796" i="4"/>
  <c r="H796" i="4"/>
  <c r="F797" i="4"/>
  <c r="H797" i="4"/>
  <c r="F798" i="4"/>
  <c r="H798" i="4"/>
  <c r="F799" i="4"/>
  <c r="H799" i="4"/>
  <c r="F800" i="4"/>
  <c r="H800" i="4"/>
  <c r="F801" i="4"/>
  <c r="H801" i="4"/>
  <c r="F802" i="4"/>
  <c r="H802" i="4"/>
  <c r="F803" i="4"/>
  <c r="H803" i="4"/>
  <c r="F804" i="4"/>
  <c r="H804" i="4"/>
  <c r="F805" i="4"/>
  <c r="H805" i="4"/>
  <c r="F806" i="4"/>
  <c r="H806" i="4"/>
  <c r="F807" i="4"/>
  <c r="H807" i="4"/>
  <c r="F808" i="4"/>
  <c r="H808" i="4"/>
  <c r="F809" i="4"/>
  <c r="H809" i="4"/>
  <c r="F810" i="4"/>
  <c r="H810" i="4"/>
  <c r="F811" i="4"/>
  <c r="H811" i="4"/>
  <c r="F812" i="4"/>
  <c r="H812" i="4"/>
  <c r="F813" i="4"/>
  <c r="H813" i="4"/>
  <c r="F814" i="4"/>
  <c r="H814" i="4"/>
  <c r="F815" i="4"/>
  <c r="H815" i="4"/>
  <c r="F816" i="4"/>
  <c r="H816" i="4"/>
  <c r="F817" i="4"/>
  <c r="H817" i="4"/>
  <c r="F818" i="4"/>
  <c r="H818" i="4"/>
  <c r="F819" i="4"/>
  <c r="H819" i="4"/>
  <c r="F820" i="4"/>
  <c r="H820" i="4"/>
  <c r="F821" i="4"/>
  <c r="H821" i="4"/>
  <c r="F822" i="4"/>
  <c r="H822" i="4"/>
  <c r="F823" i="4"/>
  <c r="H823" i="4"/>
  <c r="F824" i="4"/>
  <c r="H824" i="4"/>
  <c r="F825" i="4"/>
  <c r="H825" i="4"/>
  <c r="F826" i="4"/>
  <c r="H826" i="4"/>
  <c r="F827" i="4"/>
  <c r="H827" i="4"/>
  <c r="F828" i="4"/>
  <c r="H828" i="4"/>
  <c r="F829" i="4"/>
  <c r="H829" i="4"/>
  <c r="F830" i="4"/>
  <c r="H830" i="4"/>
  <c r="F831" i="4"/>
  <c r="H831" i="4"/>
  <c r="F832" i="4"/>
  <c r="H832" i="4"/>
  <c r="F833" i="4"/>
  <c r="H833" i="4"/>
  <c r="F834" i="4"/>
  <c r="H834" i="4"/>
  <c r="F835" i="4"/>
  <c r="H835" i="4"/>
  <c r="F836" i="4"/>
  <c r="H836" i="4"/>
  <c r="F837" i="4"/>
  <c r="H837" i="4"/>
  <c r="F838" i="4"/>
  <c r="H838" i="4"/>
  <c r="H46" i="4"/>
  <c r="F46" i="4"/>
  <c r="F49" i="4"/>
  <c r="H49" i="4"/>
  <c r="F50" i="4"/>
  <c r="H50" i="4"/>
  <c r="F51" i="4"/>
  <c r="H51" i="4"/>
  <c r="F52" i="4"/>
  <c r="H52" i="4"/>
  <c r="F53" i="4"/>
  <c r="H53" i="4"/>
  <c r="F54" i="4"/>
  <c r="H54" i="4"/>
  <c r="F55" i="4"/>
  <c r="H55" i="4"/>
  <c r="F56" i="4"/>
  <c r="H56" i="4"/>
  <c r="F58" i="4"/>
  <c r="H58" i="4"/>
  <c r="F59" i="4"/>
  <c r="H59" i="4"/>
  <c r="F60" i="4"/>
  <c r="H60" i="4"/>
  <c r="F61" i="4"/>
  <c r="H61" i="4"/>
  <c r="F62" i="4"/>
  <c r="H62" i="4"/>
  <c r="F63" i="4"/>
  <c r="H63" i="4"/>
  <c r="F64" i="4"/>
  <c r="H64" i="4"/>
  <c r="F65" i="4"/>
  <c r="H65" i="4"/>
  <c r="F66" i="4"/>
  <c r="H66" i="4"/>
  <c r="F67" i="4"/>
  <c r="H67" i="4"/>
  <c r="F68" i="4"/>
  <c r="H68" i="4"/>
  <c r="F69" i="4"/>
  <c r="H69" i="4"/>
  <c r="F70" i="4"/>
  <c r="H70" i="4"/>
  <c r="F71" i="4"/>
  <c r="H71" i="4"/>
  <c r="F72" i="4"/>
  <c r="H72" i="4"/>
  <c r="F73" i="4"/>
  <c r="H73" i="4"/>
  <c r="F74" i="4"/>
  <c r="H74" i="4"/>
  <c r="F75" i="4"/>
  <c r="H75" i="4"/>
  <c r="F76" i="4"/>
  <c r="H76" i="4"/>
  <c r="F77" i="4"/>
  <c r="H77" i="4"/>
  <c r="F78" i="4"/>
  <c r="H78" i="4"/>
  <c r="F79" i="4"/>
  <c r="H79" i="4"/>
  <c r="F80" i="4"/>
  <c r="H80" i="4"/>
  <c r="F81" i="4"/>
  <c r="H81" i="4"/>
  <c r="F84" i="4"/>
  <c r="H84" i="4"/>
  <c r="F85" i="4"/>
  <c r="H85" i="4"/>
  <c r="F86" i="4"/>
  <c r="H86" i="4"/>
  <c r="F87" i="4"/>
  <c r="H87" i="4"/>
  <c r="F32" i="4"/>
  <c r="H32" i="4"/>
  <c r="F33" i="4"/>
  <c r="H33" i="4"/>
  <c r="F34" i="4"/>
  <c r="H34" i="4"/>
  <c r="F35" i="4"/>
  <c r="H35" i="4"/>
  <c r="F36" i="4"/>
  <c r="H36" i="4"/>
  <c r="F37" i="4"/>
  <c r="H37" i="4"/>
  <c r="F38" i="4"/>
  <c r="H38" i="4"/>
  <c r="F39" i="4"/>
  <c r="H39" i="4"/>
  <c r="F41" i="4"/>
  <c r="H41" i="4"/>
  <c r="F42" i="4"/>
  <c r="H42" i="4"/>
  <c r="F43" i="4"/>
  <c r="H43" i="4"/>
  <c r="F44" i="4"/>
  <c r="H44" i="4"/>
  <c r="F45" i="4"/>
  <c r="H45" i="4"/>
  <c r="F23" i="4"/>
  <c r="H23" i="4"/>
  <c r="F21" i="4"/>
  <c r="H21" i="4"/>
  <c r="F22" i="4"/>
  <c r="H22" i="4"/>
  <c r="F25" i="4"/>
  <c r="H25" i="4"/>
  <c r="F26" i="4"/>
  <c r="H26" i="4"/>
  <c r="F27" i="4"/>
  <c r="H27" i="4"/>
  <c r="F28" i="4"/>
  <c r="H28" i="4"/>
  <c r="F29" i="4"/>
  <c r="H29" i="4"/>
  <c r="F30" i="4"/>
  <c r="H30" i="4"/>
  <c r="F31" i="4"/>
  <c r="H31" i="4"/>
  <c r="F4" i="4"/>
  <c r="H4" i="4"/>
  <c r="F5" i="4"/>
  <c r="H5" i="4"/>
  <c r="F6" i="4"/>
  <c r="H6" i="4"/>
  <c r="F7" i="4"/>
  <c r="H7" i="4"/>
  <c r="F8" i="4"/>
  <c r="H8" i="4"/>
  <c r="F9" i="4"/>
  <c r="H9" i="4"/>
  <c r="F10" i="4"/>
  <c r="H10" i="4"/>
  <c r="F11" i="4"/>
  <c r="H11" i="4"/>
  <c r="F14" i="4"/>
  <c r="H14" i="4"/>
  <c r="F15" i="4"/>
  <c r="H15" i="4"/>
  <c r="F16" i="4"/>
  <c r="H16" i="4"/>
  <c r="F18" i="4"/>
  <c r="H18" i="4"/>
  <c r="F19" i="4"/>
  <c r="H19" i="4"/>
  <c r="H20" i="4"/>
  <c r="F20" i="4"/>
  <c r="I331" i="4" l="1"/>
  <c r="I166" i="4"/>
  <c r="I143" i="4"/>
  <c r="I117" i="4"/>
  <c r="I678" i="4"/>
  <c r="I606" i="4"/>
  <c r="I110" i="4"/>
  <c r="I346" i="4"/>
  <c r="I668" i="4"/>
  <c r="I636" i="4"/>
  <c r="I588" i="4"/>
  <c r="I490" i="4"/>
  <c r="I298" i="4"/>
  <c r="I665" i="4"/>
  <c r="I492" i="4"/>
  <c r="I460" i="4"/>
  <c r="I305" i="4"/>
  <c r="I26" i="4"/>
  <c r="I663" i="4"/>
  <c r="I818" i="4"/>
  <c r="I707" i="4"/>
  <c r="I700" i="4"/>
  <c r="I590" i="4"/>
  <c r="I732" i="4"/>
  <c r="I447" i="4"/>
  <c r="I431" i="4"/>
  <c r="I81" i="4"/>
  <c r="I73" i="4"/>
  <c r="I391" i="4"/>
  <c r="I453" i="4"/>
  <c r="I672" i="4"/>
  <c r="I484" i="4"/>
  <c r="I499" i="4"/>
  <c r="I625" i="4"/>
  <c r="I470" i="4"/>
  <c r="I657" i="4"/>
  <c r="I454" i="4"/>
  <c r="I20" i="4"/>
  <c r="I36" i="4"/>
  <c r="I328" i="4"/>
  <c r="I312" i="4"/>
  <c r="I272" i="4"/>
  <c r="I779" i="4"/>
  <c r="I449" i="4"/>
  <c r="I441" i="4"/>
  <c r="I402" i="4"/>
  <c r="I246" i="4"/>
  <c r="I738" i="4"/>
  <c r="I785" i="4"/>
  <c r="I753" i="4"/>
  <c r="I643" i="4"/>
  <c r="I627" i="4"/>
  <c r="I497" i="4"/>
  <c r="I691" i="4"/>
  <c r="I319" i="4"/>
  <c r="I474" i="4"/>
  <c r="I211" i="4"/>
  <c r="I277" i="4"/>
  <c r="I430" i="4"/>
  <c r="I741" i="4"/>
  <c r="I614" i="4"/>
  <c r="I679" i="4"/>
  <c r="I301" i="4"/>
  <c r="I561" i="4"/>
  <c r="I631" i="4"/>
  <c r="I770" i="4"/>
  <c r="I282" i="4"/>
  <c r="I777" i="4"/>
  <c r="I699" i="4"/>
  <c r="I654" i="4"/>
  <c r="I646" i="4"/>
  <c r="I476" i="4"/>
  <c r="I686" i="4"/>
  <c r="I501" i="4"/>
  <c r="I558" i="4"/>
  <c r="I505" i="4"/>
  <c r="I397" i="4"/>
  <c r="I358" i="4"/>
  <c r="I780" i="4"/>
  <c r="I204" i="4"/>
  <c r="I381" i="4"/>
  <c r="I248" i="4"/>
  <c r="I241" i="4"/>
  <c r="I411" i="4"/>
  <c r="I232" i="4"/>
  <c r="I324" i="4"/>
  <c r="I308" i="4"/>
  <c r="I262" i="4"/>
  <c r="I225" i="4"/>
  <c r="I208" i="4"/>
  <c r="I828" i="4"/>
  <c r="I710" i="4"/>
  <c r="I649" i="4"/>
  <c r="I269" i="4"/>
  <c r="I58" i="4"/>
  <c r="I191" i="4"/>
  <c r="I183" i="4"/>
  <c r="I88" i="4"/>
  <c r="I92" i="4"/>
  <c r="I133" i="4"/>
  <c r="I125" i="4"/>
  <c r="I104" i="4"/>
  <c r="I75" i="4"/>
  <c r="I145" i="4"/>
  <c r="I720" i="4"/>
  <c r="I266" i="4"/>
  <c r="I318" i="4"/>
  <c r="I85" i="4"/>
  <c r="I781" i="4"/>
  <c r="I766" i="4"/>
  <c r="I812" i="4"/>
  <c r="I796" i="4"/>
  <c r="I674" i="4"/>
  <c r="I819" i="4"/>
  <c r="I734" i="4"/>
  <c r="I726" i="4"/>
  <c r="I368" i="4"/>
  <c r="I189" i="4"/>
  <c r="I173" i="4"/>
  <c r="I531" i="4"/>
  <c r="I802" i="4"/>
  <c r="I786" i="4"/>
  <c r="I375" i="4"/>
  <c r="I367" i="4"/>
  <c r="I359" i="4"/>
  <c r="I676" i="4"/>
  <c r="I813" i="4"/>
  <c r="I833" i="4"/>
  <c r="I793" i="4"/>
  <c r="I526" i="4"/>
  <c r="I132" i="4"/>
  <c r="I764" i="4"/>
  <c r="I496" i="4"/>
  <c r="I481" i="4"/>
  <c r="I466" i="4"/>
  <c r="I458" i="4"/>
  <c r="I435" i="4"/>
  <c r="I594" i="4"/>
  <c r="I547" i="4"/>
  <c r="I342" i="4"/>
  <c r="I123" i="4"/>
  <c r="I683" i="4"/>
  <c r="I609" i="4"/>
  <c r="I130" i="4"/>
  <c r="I729" i="4"/>
  <c r="I713" i="4"/>
  <c r="I433" i="4"/>
  <c r="I122" i="4"/>
  <c r="I748" i="4"/>
  <c r="I348" i="4"/>
  <c r="I347" i="4"/>
  <c r="I393" i="4"/>
  <c r="I557" i="4"/>
  <c r="I790" i="4"/>
  <c r="I730" i="4"/>
  <c r="I641" i="4"/>
  <c r="I626" i="4"/>
  <c r="I611" i="4"/>
  <c r="I579" i="4"/>
  <c r="I437" i="4"/>
  <c r="I415" i="4"/>
  <c r="I392" i="4"/>
  <c r="I338" i="4"/>
  <c r="I79" i="4"/>
  <c r="I493" i="4"/>
  <c r="I409" i="4"/>
  <c r="I784" i="4"/>
  <c r="I202" i="4"/>
  <c r="I186" i="4"/>
  <c r="I797" i="4"/>
  <c r="I429" i="4"/>
  <c r="I421" i="4"/>
  <c r="I407" i="4"/>
  <c r="I345" i="4"/>
  <c r="I224" i="4"/>
  <c r="I216" i="4"/>
  <c r="I177" i="4"/>
  <c r="I156" i="4"/>
  <c r="I91" i="4"/>
  <c r="I567" i="4"/>
  <c r="I278" i="4"/>
  <c r="I725" i="4"/>
  <c r="I285" i="4"/>
  <c r="I363" i="4"/>
  <c r="I394" i="4"/>
  <c r="I306" i="4"/>
  <c r="I581" i="4"/>
  <c r="I150" i="4"/>
  <c r="I791" i="4"/>
  <c r="I820" i="4"/>
  <c r="I752" i="4"/>
  <c r="I677" i="4"/>
  <c r="I670" i="4"/>
  <c r="I647" i="4"/>
  <c r="I452" i="4"/>
  <c r="I436" i="4"/>
  <c r="I274" i="4"/>
  <c r="I229" i="4"/>
  <c r="I200" i="4"/>
  <c r="I256" i="4"/>
  <c r="I196" i="4"/>
  <c r="I322" i="4"/>
  <c r="I589" i="4"/>
  <c r="I195" i="4"/>
  <c r="I520" i="4"/>
  <c r="I51" i="4"/>
  <c r="I759" i="4"/>
  <c r="I817" i="4"/>
  <c r="I644" i="4"/>
  <c r="I651" i="4"/>
  <c r="I341" i="4"/>
  <c r="I574" i="4"/>
  <c r="I485" i="4"/>
  <c r="I747" i="4"/>
  <c r="I291" i="4"/>
  <c r="I716" i="4"/>
  <c r="I362" i="4"/>
  <c r="I769" i="4"/>
  <c r="I798" i="4"/>
  <c r="I718" i="4"/>
  <c r="I552" i="4"/>
  <c r="I263" i="4"/>
  <c r="I733" i="4"/>
  <c r="I538" i="4"/>
  <c r="I478" i="4"/>
  <c r="I188" i="4"/>
  <c r="I378" i="4"/>
  <c r="I536" i="4"/>
  <c r="I134" i="4"/>
  <c r="I834" i="4"/>
  <c r="I773" i="4"/>
  <c r="I712" i="4"/>
  <c r="I690" i="4"/>
  <c r="I502" i="4"/>
  <c r="I473" i="4"/>
  <c r="I405" i="4"/>
  <c r="I390" i="4"/>
  <c r="I382" i="4"/>
  <c r="I258" i="4"/>
  <c r="I500" i="4"/>
  <c r="I172" i="4"/>
  <c r="I754" i="4"/>
  <c r="I401" i="4"/>
  <c r="I549" i="4"/>
  <c r="I795" i="4"/>
  <c r="I638" i="4"/>
  <c r="I532" i="4"/>
  <c r="I516" i="4"/>
  <c r="I508" i="4"/>
  <c r="I480" i="4"/>
  <c r="I412" i="4"/>
  <c r="I325" i="4"/>
  <c r="I317" i="4"/>
  <c r="I294" i="4"/>
  <c r="I227" i="4"/>
  <c r="I471" i="4"/>
  <c r="I687" i="4"/>
  <c r="I739" i="4"/>
  <c r="I694" i="4"/>
  <c r="I158" i="4"/>
  <c r="I64" i="4"/>
  <c r="I825" i="4"/>
  <c r="I711" i="4"/>
  <c r="I681" i="4"/>
  <c r="I652" i="4"/>
  <c r="I539" i="4"/>
  <c r="I507" i="4"/>
  <c r="I479" i="4"/>
  <c r="I426" i="4"/>
  <c r="I418" i="4"/>
  <c r="I349" i="4"/>
  <c r="I234" i="4"/>
  <c r="I578" i="4"/>
  <c r="I184" i="4"/>
  <c r="I787" i="4"/>
  <c r="I722" i="4"/>
  <c r="I527" i="4"/>
  <c r="I199" i="4"/>
  <c r="I816" i="4"/>
  <c r="I658" i="4"/>
  <c r="I823" i="4"/>
  <c r="I830" i="4"/>
  <c r="I512" i="4"/>
  <c r="I715" i="4"/>
  <c r="I623" i="4"/>
  <c r="I563" i="4"/>
  <c r="I535" i="4"/>
  <c r="I455" i="4"/>
  <c r="I374" i="4"/>
  <c r="I59" i="4"/>
  <c r="I765" i="4"/>
  <c r="I758" i="4"/>
  <c r="I736" i="4"/>
  <c r="I693" i="4"/>
  <c r="I570" i="4"/>
  <c r="I448" i="4"/>
  <c r="I425" i="4"/>
  <c r="I404" i="4"/>
  <c r="I337" i="4"/>
  <c r="I313" i="4"/>
  <c r="I270" i="4"/>
  <c r="I220" i="4"/>
  <c r="I829" i="4"/>
  <c r="I721" i="4"/>
  <c r="I534" i="4"/>
  <c r="I247" i="4"/>
  <c r="I212" i="4"/>
  <c r="I771" i="4"/>
  <c r="I728" i="4"/>
  <c r="I518" i="4"/>
  <c r="I439" i="4"/>
  <c r="I380" i="4"/>
  <c r="I799" i="4"/>
  <c r="I671" i="4"/>
  <c r="I475" i="4"/>
  <c r="I357" i="4"/>
  <c r="I254" i="4"/>
  <c r="I182" i="4"/>
  <c r="I778" i="4"/>
  <c r="I756" i="4"/>
  <c r="I727" i="4"/>
  <c r="I706" i="4"/>
  <c r="I656" i="4"/>
  <c r="I613" i="4"/>
  <c r="I583" i="4"/>
  <c r="I568" i="4"/>
  <c r="I553" i="4"/>
  <c r="I546" i="4"/>
  <c r="I540" i="4"/>
  <c r="I517" i="4"/>
  <c r="I468" i="4"/>
  <c r="I438" i="4"/>
  <c r="I416" i="4"/>
  <c r="I379" i="4"/>
  <c r="I335" i="4"/>
  <c r="I296" i="4"/>
  <c r="I275" i="4"/>
  <c r="I268" i="4"/>
  <c r="I253" i="4"/>
  <c r="I231" i="4"/>
  <c r="I226" i="4"/>
  <c r="I504" i="4"/>
  <c r="I101" i="4"/>
  <c r="I108" i="4"/>
  <c r="I615" i="4"/>
  <c r="I548" i="4"/>
  <c r="I366" i="4"/>
  <c r="I321" i="4"/>
  <c r="I233" i="4"/>
  <c r="I213" i="4"/>
  <c r="I800" i="4"/>
  <c r="I622" i="4"/>
  <c r="I607" i="4"/>
  <c r="I592" i="4"/>
  <c r="I577" i="4"/>
  <c r="I555" i="4"/>
  <c r="I511" i="4"/>
  <c r="I373" i="4"/>
  <c r="I350" i="4"/>
  <c r="I343" i="4"/>
  <c r="I320" i="4"/>
  <c r="I750" i="4"/>
  <c r="I599" i="4"/>
  <c r="I498" i="4"/>
  <c r="I469" i="4"/>
  <c r="I388" i="4"/>
  <c r="I65" i="4"/>
  <c r="I835" i="4"/>
  <c r="I792" i="4"/>
  <c r="I642" i="4"/>
  <c r="I591" i="4"/>
  <c r="I417" i="4"/>
  <c r="I326" i="4"/>
  <c r="I239" i="4"/>
  <c r="I109" i="4"/>
  <c r="I805" i="4"/>
  <c r="I755" i="4"/>
  <c r="I719" i="4"/>
  <c r="I705" i="4"/>
  <c r="I697" i="4"/>
  <c r="I662" i="4"/>
  <c r="I597" i="4"/>
  <c r="I582" i="4"/>
  <c r="I489" i="4"/>
  <c r="I459" i="4"/>
  <c r="I445" i="4"/>
  <c r="I386" i="4"/>
  <c r="I310" i="4"/>
  <c r="I288" i="4"/>
  <c r="I260" i="4"/>
  <c r="I245" i="4"/>
  <c r="I230" i="4"/>
  <c r="I138" i="4"/>
  <c r="I141" i="4"/>
  <c r="I148" i="4"/>
  <c r="I154" i="4"/>
  <c r="I54" i="4"/>
  <c r="I287" i="4"/>
  <c r="I159" i="4"/>
  <c r="I761" i="4"/>
  <c r="I495" i="4"/>
  <c r="I163" i="4"/>
  <c r="I822" i="4"/>
  <c r="I70" i="4"/>
  <c r="I689" i="4"/>
  <c r="I682" i="4"/>
  <c r="I675" i="4"/>
  <c r="I515" i="4"/>
  <c r="I377" i="4"/>
  <c r="I369" i="4"/>
  <c r="I354" i="4"/>
  <c r="I273" i="4"/>
  <c r="I803" i="4"/>
  <c r="I775" i="4"/>
  <c r="I703" i="4"/>
  <c r="I660" i="4"/>
  <c r="I639" i="4"/>
  <c r="I595" i="4"/>
  <c r="I580" i="4"/>
  <c r="I573" i="4"/>
  <c r="I537" i="4"/>
  <c r="I465" i="4"/>
  <c r="I451" i="4"/>
  <c r="I420" i="4"/>
  <c r="I414" i="4"/>
  <c r="I332" i="4"/>
  <c r="I293" i="4"/>
  <c r="I149" i="4"/>
  <c r="I767" i="4"/>
  <c r="I760" i="4"/>
  <c r="I695" i="4"/>
  <c r="I667" i="4"/>
  <c r="I610" i="4"/>
  <c r="I565" i="4"/>
  <c r="I550" i="4"/>
  <c r="I521" i="4"/>
  <c r="I457" i="4"/>
  <c r="I406" i="4"/>
  <c r="I399" i="4"/>
  <c r="I353" i="4"/>
  <c r="I339" i="4"/>
  <c r="I215" i="4"/>
  <c r="I89" i="4"/>
  <c r="I491" i="4"/>
  <c r="I824" i="4"/>
  <c r="I810" i="4"/>
  <c r="I788" i="4"/>
  <c r="I745" i="4"/>
  <c r="I731" i="4"/>
  <c r="I702" i="4"/>
  <c r="I659" i="4"/>
  <c r="I587" i="4"/>
  <c r="I486" i="4"/>
  <c r="I442" i="4"/>
  <c r="I419" i="4"/>
  <c r="I360" i="4"/>
  <c r="I299" i="4"/>
  <c r="I264" i="4"/>
  <c r="I257" i="4"/>
  <c r="I242" i="4"/>
  <c r="I222" i="4"/>
  <c r="I193" i="4"/>
  <c r="I170" i="4"/>
  <c r="I165" i="4"/>
  <c r="I135" i="4"/>
  <c r="I127" i="4"/>
  <c r="I809" i="4"/>
  <c r="I673" i="4"/>
  <c r="I630" i="4"/>
  <c r="I601" i="4"/>
  <c r="I463" i="4"/>
  <c r="I271" i="4"/>
  <c r="I221" i="4"/>
  <c r="I723" i="4"/>
  <c r="I102" i="4"/>
  <c r="I801" i="4"/>
  <c r="I737" i="4"/>
  <c r="I566" i="4"/>
  <c r="I551" i="4"/>
  <c r="I370" i="4"/>
  <c r="I218" i="4"/>
  <c r="I153" i="4"/>
  <c r="I422" i="4"/>
  <c r="I304" i="4"/>
  <c r="I807" i="4"/>
  <c r="I743" i="4"/>
  <c r="I814" i="4"/>
  <c r="I586" i="4"/>
  <c r="I528" i="4"/>
  <c r="I376" i="4"/>
  <c r="I309" i="4"/>
  <c r="I806" i="4"/>
  <c r="I742" i="4"/>
  <c r="I593" i="4"/>
  <c r="I383" i="4"/>
  <c r="I179" i="4"/>
  <c r="I178" i="4"/>
  <c r="I541" i="4"/>
  <c r="I389" i="4"/>
  <c r="I832" i="4"/>
  <c r="I768" i="4"/>
  <c r="I598" i="4"/>
  <c r="I533" i="4"/>
  <c r="I396" i="4"/>
  <c r="I336" i="4"/>
  <c r="I782" i="4"/>
  <c r="I482" i="4"/>
  <c r="I410" i="4"/>
  <c r="I395" i="4"/>
  <c r="I838" i="4"/>
  <c r="I774" i="4"/>
  <c r="I724" i="4"/>
  <c r="I640" i="4"/>
  <c r="I545" i="4"/>
  <c r="I297" i="4"/>
  <c r="I284" i="4"/>
  <c r="I238" i="4"/>
  <c r="I219" i="4"/>
  <c r="I206" i="4"/>
  <c r="I74" i="4"/>
  <c r="I52" i="4"/>
  <c r="I826" i="4"/>
  <c r="I794" i="4"/>
  <c r="I762" i="4"/>
  <c r="I749" i="4"/>
  <c r="I692" i="4"/>
  <c r="I666" i="4"/>
  <c r="I653" i="4"/>
  <c r="I632" i="4"/>
  <c r="I619" i="4"/>
  <c r="I612" i="4"/>
  <c r="I585" i="4"/>
  <c r="I572" i="4"/>
  <c r="I559" i="4"/>
  <c r="I514" i="4"/>
  <c r="I488" i="4"/>
  <c r="I461" i="4"/>
  <c r="I428" i="4"/>
  <c r="I403" i="4"/>
  <c r="I356" i="4"/>
  <c r="I330" i="4"/>
  <c r="I323" i="4"/>
  <c r="I283" i="4"/>
  <c r="I244" i="4"/>
  <c r="I237" i="4"/>
  <c r="I205" i="4"/>
  <c r="I121" i="4"/>
  <c r="I717" i="4"/>
  <c r="I698" i="4"/>
  <c r="I685" i="4"/>
  <c r="I645" i="4"/>
  <c r="I618" i="4"/>
  <c r="I605" i="4"/>
  <c r="I513" i="4"/>
  <c r="I494" i="4"/>
  <c r="I487" i="4"/>
  <c r="I427" i="4"/>
  <c r="I355" i="4"/>
  <c r="I329" i="4"/>
  <c r="I316" i="4"/>
  <c r="I120" i="4"/>
  <c r="I704" i="4"/>
  <c r="I684" i="4"/>
  <c r="I617" i="4"/>
  <c r="I604" i="4"/>
  <c r="I584" i="4"/>
  <c r="I571" i="4"/>
  <c r="I564" i="4"/>
  <c r="I519" i="4"/>
  <c r="I467" i="4"/>
  <c r="I440" i="4"/>
  <c r="I434" i="4"/>
  <c r="I408" i="4"/>
  <c r="I361" i="4"/>
  <c r="I334" i="4"/>
  <c r="I315" i="4"/>
  <c r="I302" i="4"/>
  <c r="I295" i="4"/>
  <c r="I236" i="4"/>
  <c r="I114" i="4"/>
  <c r="I107" i="4"/>
  <c r="I50" i="4"/>
  <c r="I837" i="4"/>
  <c r="I831" i="4"/>
  <c r="I735" i="4"/>
  <c r="I664" i="4"/>
  <c r="I624" i="4"/>
  <c r="I446" i="4"/>
  <c r="I333" i="4"/>
  <c r="I235" i="4"/>
  <c r="I217" i="4"/>
  <c r="I139" i="4"/>
  <c r="I113" i="4"/>
  <c r="I99" i="4"/>
  <c r="I836" i="4"/>
  <c r="I811" i="4"/>
  <c r="I804" i="4"/>
  <c r="I772" i="4"/>
  <c r="I740" i="4"/>
  <c r="I709" i="4"/>
  <c r="I696" i="4"/>
  <c r="I650" i="4"/>
  <c r="I637" i="4"/>
  <c r="I616" i="4"/>
  <c r="I603" i="4"/>
  <c r="I596" i="4"/>
  <c r="I569" i="4"/>
  <c r="I556" i="4"/>
  <c r="I544" i="4"/>
  <c r="I472" i="4"/>
  <c r="I413" i="4"/>
  <c r="I400" i="4"/>
  <c r="I387" i="4"/>
  <c r="I340" i="4"/>
  <c r="I327" i="4"/>
  <c r="I314" i="4"/>
  <c r="I307" i="4"/>
  <c r="I281" i="4"/>
  <c r="I267" i="4"/>
  <c r="I255" i="4"/>
  <c r="I228" i="4"/>
  <c r="I223" i="4"/>
  <c r="I164" i="4"/>
  <c r="I112" i="4"/>
  <c r="I63" i="4"/>
  <c r="I46" i="4"/>
  <c r="I746" i="4"/>
  <c r="I708" i="4"/>
  <c r="I629" i="4"/>
  <c r="I602" i="4"/>
  <c r="I576" i="4"/>
  <c r="I523" i="4"/>
  <c r="I510" i="4"/>
  <c r="I444" i="4"/>
  <c r="I432" i="4"/>
  <c r="I365" i="4"/>
  <c r="I352" i="4"/>
  <c r="I300" i="4"/>
  <c r="I168" i="4"/>
  <c r="I151" i="4"/>
  <c r="I144" i="4"/>
  <c r="I97" i="4"/>
  <c r="I714" i="4"/>
  <c r="I701" i="4"/>
  <c r="I669" i="4"/>
  <c r="I648" i="4"/>
  <c r="I635" i="4"/>
  <c r="I628" i="4"/>
  <c r="I575" i="4"/>
  <c r="I530" i="4"/>
  <c r="I477" i="4"/>
  <c r="I464" i="4"/>
  <c r="I424" i="4"/>
  <c r="I372" i="4"/>
  <c r="I286" i="4"/>
  <c r="I279" i="4"/>
  <c r="I194" i="4"/>
  <c r="I181" i="4"/>
  <c r="I751" i="4"/>
  <c r="I688" i="4"/>
  <c r="I655" i="4"/>
  <c r="I608" i="4"/>
  <c r="I554" i="4"/>
  <c r="I543" i="4"/>
  <c r="I522" i="4"/>
  <c r="I509" i="4"/>
  <c r="I503" i="4"/>
  <c r="I443" i="4"/>
  <c r="I398" i="4"/>
  <c r="I385" i="4"/>
  <c r="I364" i="4"/>
  <c r="I351" i="4"/>
  <c r="I344" i="4"/>
  <c r="I292" i="4"/>
  <c r="I259" i="4"/>
  <c r="I174" i="4"/>
  <c r="I821" i="4"/>
  <c r="I815" i="4"/>
  <c r="I808" i="4"/>
  <c r="I789" i="4"/>
  <c r="I783" i="4"/>
  <c r="I776" i="4"/>
  <c r="I757" i="4"/>
  <c r="I744" i="4"/>
  <c r="I661" i="4"/>
  <c r="I634" i="4"/>
  <c r="I621" i="4"/>
  <c r="I600" i="4"/>
  <c r="I529" i="4"/>
  <c r="I456" i="4"/>
  <c r="I450" i="4"/>
  <c r="I423" i="4"/>
  <c r="I384" i="4"/>
  <c r="I371" i="4"/>
  <c r="I311" i="4"/>
  <c r="I252" i="4"/>
  <c r="I214" i="4"/>
  <c r="I180" i="4"/>
  <c r="I103" i="4"/>
  <c r="I68" i="4"/>
  <c r="I827" i="4"/>
  <c r="I763" i="4"/>
  <c r="I680" i="4"/>
  <c r="I633" i="4"/>
  <c r="I620" i="4"/>
  <c r="I483" i="4"/>
  <c r="I462" i="4"/>
  <c r="I161" i="4"/>
  <c r="I128" i="4"/>
  <c r="I185" i="4"/>
  <c r="I197" i="4"/>
  <c r="I142" i="4"/>
  <c r="I190" i="4"/>
  <c r="I160" i="4"/>
  <c r="I129" i="4"/>
  <c r="I155" i="4"/>
  <c r="I105" i="4"/>
  <c r="I98" i="4"/>
  <c r="I100" i="4"/>
  <c r="I162" i="4"/>
  <c r="I203" i="4"/>
  <c r="I171" i="4"/>
  <c r="I96" i="4"/>
  <c r="I90" i="4"/>
  <c r="I124" i="4"/>
  <c r="I167" i="4"/>
  <c r="I111" i="4"/>
  <c r="I201" i="4"/>
  <c r="I176" i="4"/>
  <c r="I169" i="4"/>
  <c r="I152" i="4"/>
  <c r="I147" i="4"/>
  <c r="I140" i="4"/>
  <c r="I116" i="4"/>
  <c r="I106" i="4"/>
  <c r="I192" i="4"/>
  <c r="I131" i="4"/>
  <c r="I207" i="4"/>
  <c r="I175" i="4"/>
  <c r="I146" i="4"/>
  <c r="I115" i="4"/>
  <c r="I95" i="4"/>
  <c r="I93" i="4"/>
  <c r="I198" i="4"/>
  <c r="I137" i="4"/>
  <c r="I136" i="4"/>
  <c r="I187" i="4"/>
  <c r="I157" i="4"/>
  <c r="I126" i="4"/>
  <c r="I80" i="4"/>
  <c r="I60" i="4"/>
  <c r="I86" i="4"/>
  <c r="I53" i="4"/>
  <c r="I78" i="4"/>
  <c r="I72" i="4"/>
  <c r="I67" i="4"/>
  <c r="I66" i="4"/>
  <c r="I62" i="4"/>
  <c r="I55" i="4"/>
  <c r="I49" i="4"/>
  <c r="I35" i="4"/>
  <c r="I87" i="4"/>
  <c r="I76" i="4"/>
  <c r="I69" i="4"/>
  <c r="I77" i="4"/>
  <c r="I71" i="4"/>
  <c r="I56" i="4"/>
  <c r="I61" i="4"/>
  <c r="I84" i="4"/>
  <c r="I45" i="4"/>
  <c r="I25" i="4"/>
  <c r="I34" i="4"/>
  <c r="I44" i="4"/>
  <c r="I38" i="4"/>
  <c r="I28" i="4"/>
  <c r="F2" i="4"/>
  <c r="I22" i="4"/>
  <c r="I39" i="4"/>
  <c r="I43" i="4"/>
  <c r="I42" i="4"/>
  <c r="I41" i="4"/>
  <c r="H2" i="4"/>
  <c r="I37" i="4"/>
  <c r="I33" i="4"/>
  <c r="I32" i="4"/>
  <c r="I23" i="4"/>
  <c r="I18" i="4"/>
  <c r="I29" i="4"/>
  <c r="I9" i="4"/>
  <c r="I14" i="4"/>
  <c r="I11" i="4"/>
  <c r="I30" i="4"/>
  <c r="I16" i="4"/>
  <c r="I21" i="4"/>
  <c r="I4" i="4"/>
  <c r="I10" i="4"/>
  <c r="I27" i="4"/>
  <c r="I5" i="4"/>
  <c r="I31" i="4"/>
  <c r="I15" i="4"/>
  <c r="I7" i="4"/>
  <c r="I6" i="4"/>
  <c r="I8" i="4"/>
  <c r="I19" i="4"/>
  <c r="I2" i="4" l="1"/>
  <c r="E9" i="1"/>
  <c r="E6" i="1"/>
  <c r="E5" i="1"/>
  <c r="E3" i="1"/>
</calcChain>
</file>

<file path=xl/sharedStrings.xml><?xml version="1.0" encoding="utf-8"?>
<sst xmlns="http://schemas.openxmlformats.org/spreadsheetml/2006/main" count="6081" uniqueCount="1278">
  <si>
    <t>№ пп</t>
  </si>
  <si>
    <t>Раздел РД</t>
  </si>
  <si>
    <t>Расшифровка</t>
  </si>
  <si>
    <t>объект</t>
  </si>
  <si>
    <t>Принято в расчет</t>
  </si>
  <si>
    <t>ВР</t>
  </si>
  <si>
    <t>Смета</t>
  </si>
  <si>
    <t>Комментарий</t>
  </si>
  <si>
    <t>Станция разгрузки вагонов</t>
  </si>
  <si>
    <t>1632-2021-1.1-КЖ02</t>
  </si>
  <si>
    <t>1632-2021-1.1-КЖ05</t>
  </si>
  <si>
    <t>1632-2021-1.1-КЖ06.</t>
  </si>
  <si>
    <t xml:space="preserve">1632-2021-1.1-КЖ08. </t>
  </si>
  <si>
    <t>Объем</t>
  </si>
  <si>
    <t>Фундаментная плита. Ростверки на отм. -13150</t>
  </si>
  <si>
    <t>не надо</t>
  </si>
  <si>
    <t>Работы выполнены</t>
  </si>
  <si>
    <t>нет</t>
  </si>
  <si>
    <t>Стены и колонны на отм. -7,150</t>
  </si>
  <si>
    <t>м3</t>
  </si>
  <si>
    <t>Плита на отм. -0,200</t>
  </si>
  <si>
    <t>да</t>
  </si>
  <si>
    <t>надо</t>
  </si>
  <si>
    <t>Лестницы</t>
  </si>
  <si>
    <t>1632-2021-1.1-КЖ01</t>
  </si>
  <si>
    <t>Свайное основание</t>
  </si>
  <si>
    <t>1632-2021-1.1-КЖ1</t>
  </si>
  <si>
    <t>Конструкции встроенных и пристроенных помещений. Плиты перекрытий на отметках +4,+7,+8,+10,+11,+11,7</t>
  </si>
  <si>
    <t>1632-2021-1.1-КЖ03</t>
  </si>
  <si>
    <t>Стены и колонны на отм. -13,150</t>
  </si>
  <si>
    <t>1632-2021-1.1-КЖ04</t>
  </si>
  <si>
    <t>Фундаментная плита на отм. -7,150</t>
  </si>
  <si>
    <t>1632-2021-1.1-КЖ07.</t>
  </si>
  <si>
    <t>Ростверки на отм. -0,200 + 226 п.м. рельс Р65</t>
  </si>
  <si>
    <t>1632-2021-1.1,1.2-КМ1</t>
  </si>
  <si>
    <t>1632-2021-1.1,1.2-КМ2</t>
  </si>
  <si>
    <t>1632-2021-1.1,1.2-КМ3</t>
  </si>
  <si>
    <t>Основные конструкции</t>
  </si>
  <si>
    <t>Второстепенные конструкции</t>
  </si>
  <si>
    <t>Этажерка аспирационной установки</t>
  </si>
  <si>
    <t>1632-2021-2.1.3-КМ</t>
  </si>
  <si>
    <t>Конструкции металлические</t>
  </si>
  <si>
    <t>Конвейерная галерея №3.</t>
  </si>
  <si>
    <t>Устройство железобетонных конструкций Здания трансбордера, Тоннеля, Пересыпной станции №1.</t>
  </si>
  <si>
    <t>1632-2021-1.2-КЖ02</t>
  </si>
  <si>
    <t>Здание трансбордера. Фундаменты ростверки</t>
  </si>
  <si>
    <t xml:space="preserve"> Тоннель. Конструкции железобетонные. Фундаменты. Стены. Перекрытия. </t>
  </si>
  <si>
    <t>1632-2021-2.1.0-КЖ02.</t>
  </si>
  <si>
    <t>1632-2021-2.2.1-КЖ03.</t>
  </si>
  <si>
    <t>Пересыпная станция №1 Конструкции ниже отм. – 0,000</t>
  </si>
  <si>
    <t>Пересыпная станция №1 Конструкции в осях 1-4.</t>
  </si>
  <si>
    <t xml:space="preserve">1632-2021-2.2.1-КЖ04. </t>
  </si>
  <si>
    <t xml:space="preserve"> 1632-2021-2.2.2-КЖ1</t>
  </si>
  <si>
    <t xml:space="preserve">Пересыпная станция №2. </t>
  </si>
  <si>
    <t xml:space="preserve"> 1632-2021-2.2.3-КЖ1</t>
  </si>
  <si>
    <t xml:space="preserve">Пересыпная станция №3. </t>
  </si>
  <si>
    <t>Пересыпная станция №3. Перекрытия</t>
  </si>
  <si>
    <t>Станция разгрузки вагонов, здание трансбордера,
тоннель</t>
  </si>
  <si>
    <t>1632-2021-1.1, 1.2, 2.1.0-АОВ</t>
  </si>
  <si>
    <t>Автоматизация систем отопления, вентиляции и
кондиционирования воздуха</t>
  </si>
  <si>
    <t>1632-2021- 1.1,1.2 -АСУИ</t>
  </si>
  <si>
    <t>Автоматизированная система учета
инфраструктуры</t>
  </si>
  <si>
    <t>Система автоматического пожаротушения.
Автоматизация пожаротушения</t>
  </si>
  <si>
    <t>1632-2021-1.1, 1.2, 2.1.0-АУПТ</t>
  </si>
  <si>
    <t>Внутренние системы водоснабжения и канализации</t>
  </si>
  <si>
    <t>1632-2021-1.1,1.2-ВК</t>
  </si>
  <si>
    <t>Системы противопожарной автоматики (в составе АУПС и СОУЭ)</t>
  </si>
  <si>
    <t>1632-2021-1.1, 1.2 -ПС.СУБ</t>
  </si>
  <si>
    <t>1632-2021-1.1, 1.2-СС.СУБ</t>
  </si>
  <si>
    <t>Системы связи (в составе КЛВС, СКС)</t>
  </si>
  <si>
    <t>Система технологического наблюдения</t>
  </si>
  <si>
    <t>632-2021-1.1,1.2-СТН.СУБ</t>
  </si>
  <si>
    <t>Архитектурные решения</t>
  </si>
  <si>
    <t>1632-2021-1.1, 1.2, 2.1.0-АР</t>
  </si>
  <si>
    <t>Подрядчик выбран</t>
  </si>
  <si>
    <t xml:space="preserve">
1632-2021-1.1, 1.2, 2.1.0-ОВ</t>
  </si>
  <si>
    <t>Отопление, вентиляция и кондиционирование</t>
  </si>
  <si>
    <t>Система автоматического пожаротушения.
Гидравлическая часть</t>
  </si>
  <si>
    <t>1632-2021-1.1, 1.2, 2.1.0-ПТ</t>
  </si>
  <si>
    <t>1632-2021-2.2.2-АР</t>
  </si>
  <si>
    <t>1632-2021-2.2.2-КЖ01</t>
  </si>
  <si>
    <t>Фундаменты. Свайное основание</t>
  </si>
  <si>
    <t xml:space="preserve"> 1632-2021-2.2.2-КЖ02</t>
  </si>
  <si>
    <t xml:space="preserve">Ростверки  </t>
  </si>
  <si>
    <t>РММ Ремонтно-механическая мастерская</t>
  </si>
  <si>
    <t>1632-2021-7.1-АОВ</t>
  </si>
  <si>
    <t>1632-2021-7.1-АР</t>
  </si>
  <si>
    <t>1632-2021-7.1-АСУИ</t>
  </si>
  <si>
    <t>1632-2021-7.1-ВК</t>
  </si>
  <si>
    <t>Воздухоснабжение</t>
  </si>
  <si>
    <t>1632-2021-7.1-ВС</t>
  </si>
  <si>
    <t>1632-2021-7.1-ИСБ.СУБ</t>
  </si>
  <si>
    <t>Интегрированная система безопасности (в составе ОС, СКУД, СТН и ИСБ)</t>
  </si>
  <si>
    <t>1632-2021-7.1-КЖ1</t>
  </si>
  <si>
    <t>Конструкции железобетонные от -0,100 до +13,300</t>
  </si>
  <si>
    <t>1632-2021-7.1-КМ</t>
  </si>
  <si>
    <t>Конструкции металлические. Второстепенные конструкции административного корпуса</t>
  </si>
  <si>
    <t>1632-2021-7.1-КМ1</t>
  </si>
  <si>
    <t>1632-2021-7.1-ОВ</t>
  </si>
  <si>
    <t>1632-2021-7.1-ПС.СУБ</t>
  </si>
  <si>
    <t>Системы противопожарной автоматики (в составе
АУПС и СОУЭ)</t>
  </si>
  <si>
    <t>ТХ</t>
  </si>
  <si>
    <t>ЭОМ</t>
  </si>
  <si>
    <t>Системы связи (в составе КЛВС, КЛВС СБ, СКС)</t>
  </si>
  <si>
    <t>1632-2021-7.1-СС.СУБ</t>
  </si>
  <si>
    <t>1632-2021-7.1-ТМ</t>
  </si>
  <si>
    <t>Индивидуальный тепловой пункт</t>
  </si>
  <si>
    <t>Технология производства</t>
  </si>
  <si>
    <t>1632-2021-7.1-ТХ</t>
  </si>
  <si>
    <t>1632-2021-7.1-ЭОМ</t>
  </si>
  <si>
    <t>Силовое электрооборудование. Электрическое освещение (внутреннее)</t>
  </si>
  <si>
    <t>Перекрытия</t>
  </si>
  <si>
    <t>МАША</t>
  </si>
  <si>
    <t>РОМА</t>
  </si>
  <si>
    <t>Придумать форму ЦТ</t>
  </si>
  <si>
    <t>Изучить РД</t>
  </si>
  <si>
    <t>КЖ составить ВОР, т.к. в РД нет сводных данных</t>
  </si>
  <si>
    <t>Наименование работ</t>
  </si>
  <si>
    <t>Ед. изм.</t>
  </si>
  <si>
    <t>шт.</t>
  </si>
  <si>
    <t>Кол-во</t>
  </si>
  <si>
    <t>Материалы и оборудование, руб. с НДС</t>
  </si>
  <si>
    <t>Итого материалы и оборудование, руб. с НДС</t>
  </si>
  <si>
    <t>Работы, руб. с НДС</t>
  </si>
  <si>
    <t>Итого работы, руб. с НДС</t>
  </si>
  <si>
    <t>Всего</t>
  </si>
  <si>
    <t>№ п/п</t>
  </si>
  <si>
    <t>Слаботочка, внтренние сети</t>
  </si>
  <si>
    <t>Указать ошибки (ВОР если есть и наполнение РД)</t>
  </si>
  <si>
    <t>Щиты и комплекты автоматики</t>
  </si>
  <si>
    <t>к-т</t>
  </si>
  <si>
    <t>Заказывается в проекте ОВ</t>
  </si>
  <si>
    <t>ШАУ-В4, ШАУ-В6, ШАУ-В7, - (CHU-V1,2-TK1)</t>
  </si>
  <si>
    <t>ШАУ-П1, В9 - CHU CR3-W-3R3R EX/N</t>
  </si>
  <si>
    <t>ШАУ-В1, В1.1 - CHU-V5-EX-RU/N</t>
  </si>
  <si>
    <t>Шкаф коммутации ШК РММ (CHU с преобразователем RS485/Ethernet Modbus)</t>
  </si>
  <si>
    <t>Кабельно-проводниковая продукция</t>
  </si>
  <si>
    <t>5х1,5</t>
  </si>
  <si>
    <t>м.</t>
  </si>
  <si>
    <t>3х4,0</t>
  </si>
  <si>
    <t>3х1,5</t>
  </si>
  <si>
    <t>8х1,0</t>
  </si>
  <si>
    <t>5х1,0</t>
  </si>
  <si>
    <t>ШАУ-П9 – (CHU UV-W-1R0)</t>
  </si>
  <si>
    <t>ШАУ-ПВ2, ШАУ-ПВ3, ШАУ-ПВ4 – (CHU UV-W-3R3R JW)</t>
  </si>
  <si>
    <t>ШАУ-ПВ6, ШАУ-ПВ8 – (CHU UV-W-1R1R JW)</t>
  </si>
  <si>
    <t>ШАУ-В8 – (CHU с контроллером FB-10)</t>
  </si>
  <si>
    <t>ООО «ЭКМ ХОЛДИНГ»</t>
  </si>
  <si>
    <t>4х1,0</t>
  </si>
  <si>
    <t>3х1,0</t>
  </si>
  <si>
    <t>2х1,0</t>
  </si>
  <si>
    <t>Монтажные изделия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</si>
  <si>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</si>
  <si>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</si>
  <si>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</si>
  <si>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</si>
  <si>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пена, 300 мл</t>
  </si>
  <si>
    <t>Терморасширяющаяся противопожарная мастика, 310 мл</t>
  </si>
  <si>
    <t>м</t>
  </si>
  <si>
    <t>Примечание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</si>
  <si>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(ИнСил-ВВнг(А)-FRLS)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</si>
  <si>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(ИнСил-ВВнг(А)-FRLS)</t>
  </si>
  <si>
    <t>Провод одножильный с медной гибкой жилой, с изоляцией из поливинилхлоридного пластиката, без оболочки, зелено-желтый (ИнСил-ПуГВнг(А)-LS ХЛ 1х4,0 З-Ж)</t>
  </si>
  <si>
    <t>Кабель для промышленных сетей с изоляцией и оболочкой из полимерных компаундов, не содержащих галогенов, не распространяющий горение при групповой прокладке (Мастерлан F/UTP 4 Cat 6 нг(А)-LS 4х2х0,51)</t>
  </si>
  <si>
    <t>кг</t>
  </si>
  <si>
    <t>шт</t>
  </si>
  <si>
    <t>Труба стальная электросварная Ду20</t>
  </si>
  <si>
    <t>Колено Ду20</t>
  </si>
  <si>
    <t>Тройник Ду20</t>
  </si>
  <si>
    <t>Переходник с Ду20 на Ду15</t>
  </si>
  <si>
    <t>Кран шаровый ручной Ду20</t>
  </si>
  <si>
    <t>Автоматический клапан Ду15 с быстрым самозапиранием</t>
  </si>
  <si>
    <t>Конденсатоотводчик</t>
  </si>
  <si>
    <t>Крепление</t>
  </si>
  <si>
    <t>Траверса уголок 70х110</t>
  </si>
  <si>
    <t>Система профилей для средних нагрузок (MR 21) Hilti</t>
  </si>
  <si>
    <t>Трубный хомут с крепежем MP-PI 25-28 3/4" M8 Hilti</t>
  </si>
  <si>
    <t>Саморез М8х4</t>
  </si>
  <si>
    <t>Анкерный болт Hilti HLC-H 8x40</t>
  </si>
  <si>
    <t>Оборудование</t>
  </si>
  <si>
    <t xml:space="preserve">Система охранной сигнализации </t>
  </si>
  <si>
    <t xml:space="preserve">Оборудование </t>
  </si>
  <si>
    <t>Контроллер двухпроводной линии связи С2000-КДЛ</t>
  </si>
  <si>
    <t>Контрольно-пусковой блок С2000-КПБ</t>
  </si>
  <si>
    <t>Блок разветвительно-изолирующий БРИЗ</t>
  </si>
  <si>
    <t>Преобразователь интерфейса RS485/RS232-Ethernet C2000-Ethernet</t>
  </si>
  <si>
    <t>Оповещатель охранно-пожарный свето-звуковой CWSS-WA-W7</t>
  </si>
  <si>
    <t xml:space="preserve">Аккумуляторная батарея 12 В 17Ач </t>
  </si>
  <si>
    <t xml:space="preserve">Материалы </t>
  </si>
  <si>
    <t>Кабель огнестойкий (оповещение) КПСЭнг(A)-FRLS 1x2x0,75</t>
  </si>
  <si>
    <t>Кабель огнестойкий (ДПЛС) КПСЭнг(A)-FRLS 1x2x0,5</t>
  </si>
  <si>
    <t>Кабель огнестойкий (RS-485) КПСЭнг(A)-FRLS 2x2x0,75</t>
  </si>
  <si>
    <t>Кабель питания (БП) ВВГнг(А)- FRLS 3x2,5</t>
  </si>
  <si>
    <t>Патч-корд RJ45-RJ45 Cat5e, 2 м PC-LPM-UTP-RJ45-RJ45-C5e-2M- BL</t>
  </si>
  <si>
    <t>Металлорукав герметичный в ПВХ-изоляции с протяжкой РЗ-ЦПнг 20,</t>
  </si>
  <si>
    <t>Скоба металлическая двухлапковая с полимерным покрытием СМД-П 25-26</t>
  </si>
  <si>
    <t>Авт.выкл.TX3 C10A 1П 6000 404026</t>
  </si>
  <si>
    <t>Сальник PG-16 диаметр кабеля 6-13 IP54 32154DEK</t>
  </si>
  <si>
    <t>DIN-рейка 60см оцинкованная YDN10-0060</t>
  </si>
  <si>
    <t>Клемма винтовая 2.5мм.кв. серая ZCBC02GR</t>
  </si>
  <si>
    <t>Пластина концевая (кл.2.5 мм.кв.) серая для CBС ZCB061GR</t>
  </si>
  <si>
    <t>Упор торцевой BT/3 ZBT003</t>
  </si>
  <si>
    <t>Маркировка групп зажимов широкая ZPTM</t>
  </si>
  <si>
    <t xml:space="preserve">Провод ПУГВ 1х0,75 белый многопроволочный (м) </t>
  </si>
  <si>
    <t xml:space="preserve">Провод ПУГВ 1х0,75 черный многопроволочный (м) </t>
  </si>
  <si>
    <t xml:space="preserve">Провод ПУГВ 1х0,75 красный многопроволочный (м) </t>
  </si>
  <si>
    <t>Маркировка CNU/8/001 символы от 1 до 50 горизонтальная ZN8001H</t>
  </si>
  <si>
    <t>Наконечник кабельный НШвИ 1,5  Е1508 (100шт) UGN10-D15-03-08</t>
  </si>
  <si>
    <t>Трубка термоусаживаемая ТUТ 6/3 желтая (м) tut-6-y</t>
  </si>
  <si>
    <t>Коробка монтажная огнестойкая, 4 ввода 86х86х62 КМ-О (8к*6,0)-IP66 0808</t>
  </si>
  <si>
    <t xml:space="preserve">Труба 20х2,8 мм оцинкованная ВГП ГОСТ 3262-75 </t>
  </si>
  <si>
    <t>Огнестойкая монтажная пена DF DF1201</t>
  </si>
  <si>
    <t>Огнестойкий герметик DS DF1202</t>
  </si>
  <si>
    <t xml:space="preserve">Система контроля и управления доступом </t>
  </si>
  <si>
    <t>Контроллер сетевой СКУД для управления одной или двумя дверьми, одним турникетом, одним шлагбаумом. Два считывателя, программирование внутренней логики, до 160 тыс. карт в памяти, подключение по RS-485 и Ethernet (опция), встроенный источник питания Elsys-MB-Std-2A-00-TП</t>
  </si>
  <si>
    <t>Модуль расширения памяти контроллеров Elsys-MB версий Light,
Standard, Pro, Pro4 до 10000 карт, 7800 событий, 450 временных интервалов, 450 уровней доступа Elsys-XB8</t>
  </si>
  <si>
    <t>Мультиформатный считыватель proximity карт стандартов EM- Marin, HID ProxCard II, Mifare. Выходные интерфейсы Wiegand-26, Touch Memory. Для идентификаторов Mifare выполняется считывание только серийного номера карты (UID). Расстояние считывания 2-10 см. Elsys-SW70-MF/EH</t>
  </si>
  <si>
    <t>Коммуникационный сетевой контроллер (КСК) Elsys-MB-Net-2А-ТП предназначен для подключения к серверу СКУД по сети Ethernet до 63 контроллеров доступа, объединенных линией RS-485, и управления одной сетевой группой контроллеров Elsys-MB с интерфейсными модулями Elsys-IP. КСК выполнен в металлическом
корпусе со встроенным резервированным источником питания Elsys-MB-NET-2A-TП</t>
  </si>
  <si>
    <t>Замок электромагнитный VIZIT-ML400-40</t>
  </si>
  <si>
    <t>Замок электромагнитный ML-295A</t>
  </si>
  <si>
    <t>Доводчик двери гидравлический DC-150</t>
  </si>
  <si>
    <t>Аккумулятор 12В, 7 А/ч АКБ-7-12</t>
  </si>
  <si>
    <t>Извещатель охранный магнито-кнтактный ИО 102-555</t>
  </si>
  <si>
    <t>Кнопка для разблокировки двери ST-ER115</t>
  </si>
  <si>
    <t>Кабель подключения замков и кнопок КСБнг(А)-FRLS 1х2х0,64</t>
  </si>
  <si>
    <t>Кабель подключения считывателя КВПнг(А)-HF-5е 4х2х0,52</t>
  </si>
  <si>
    <t>Кабель витая пара Cat5e КВПЭфнг(А)-LS-5е 4х2х0,52</t>
  </si>
  <si>
    <t>Автоматический выключатель 6A A9F79106</t>
  </si>
  <si>
    <t>Устройство коммутационное - два канала на переключение коммутации - ~220В, 10А или 30В, 10А каждый; управление - 12В, 0,04А. УК-ВК/02</t>
  </si>
  <si>
    <t>Миниканал TMC 22x10</t>
  </si>
  <si>
    <t>Трос для растяжки М3 DIN 3055</t>
  </si>
  <si>
    <t>Стяжки крепежные из нержавеющей стали AISI 316 СКС (316) 4.6х200</t>
  </si>
  <si>
    <t>Струбцина М10 литая СТР, оц. Струбцина М10 литая СТР, оц.</t>
  </si>
  <si>
    <t>Рым-болт М10, оц. DIN 580</t>
  </si>
  <si>
    <t>Коуш для стальных канатов 3 мм, оц DIN 6899</t>
  </si>
  <si>
    <t>Зажим для стальных канатов D 3, оц. DIN 741</t>
  </si>
  <si>
    <t>Стойка потолочного подвеса для средних нагрузок 35x37x3000 мм, горячий
цинк СПТ(СН)ГЦ-3000</t>
  </si>
  <si>
    <t>Шпилька резьбовая М8х2000 мм DIN 975, оц ШП8-2 (064829), Ostec</t>
  </si>
  <si>
    <t>Гайка со стопорным буртиком самостопорящаяся М8 ГМ8СБ (067809), Ostec</t>
  </si>
  <si>
    <t xml:space="preserve">Система охранного  телевидения </t>
  </si>
  <si>
    <t>Камера сетевая, 2Мп, 1/2.8" CMOS, 2,8–12мм/F1,4–4,0/0,16 лк, от 1/66500с до 1с DS-2CD4B26FWD-IZS</t>
  </si>
  <si>
    <t>Коробка монтажная КМ-9 исп.2</t>
  </si>
  <si>
    <t>Камера сетевая купольного исполнения, 2Мп, 1/2.8" CMOS, 2,8–12мм/F1,4– 4,0/0,16 лк, от 1/66500с до 1с DS-2CD4A27MC-A</t>
  </si>
  <si>
    <t>Настенный кронштейн, белый, для купольных камер, идёт с монтажной коробкой, алюминий, Φ132×243×288.5 мм DS-1273ZJ-130B</t>
  </si>
  <si>
    <t>Устройство защиты 1-го информационного порта Ethernet с питанием PoE со схемой питания по варианту А или по варианту В стандарта IEEE 802.3at. Крепление на DIN-рейку. Габаритные размеры 89х58х35мм.
Диапазон рабочих температур - 55°С - +85°С. УЗЛ-ЕП</t>
  </si>
  <si>
    <t>Блок защиты  от импульсных перенапряжений 4-х портов локальной сети Ethernet 10/100/1000 Base-TX, в том числе, использующих технологию PoE со схемой питания по варианту А или по варианту В стандарта IEEE 802.3at. Габаритные размеры 35х91х92,5 мм. Диапазон рабочих
температур - 55 С - +85 С. БЗЛ-ЕП4</t>
  </si>
  <si>
    <t>Блок защиты  от импульсных перенапряжений 8-х портов локальной сети Ethernet 10/100/1000 Base-TX, в том числе, использующих технологию PoE со схемой питания по варианту А или по варианту В стандарта IEEE 802.3at. Габаритные размеры 35х91х92,5 мм. Диапазон рабочих
температур - 55 С - +85 С. БЗЛ-ЕП4х2</t>
  </si>
  <si>
    <t>Удлинитель линий интерфейса, инжектор с технологией Ethernet PoE+ УЛИ-ЕП предназначен для увеличения расстояния передачи данных по сети Ethernet стандарта 10/100 BASE-TX и питания по технологии PoE (Power over Ethernet) на 100 м. Возможно увеличение расстояния до 300 или 400 метров при подключении 2 или 3 изделий соответственно.
Конструктивно изделие выполнено в пластмассовом корпусе с креплением на 35мм DIN-рейку. УЛИ-ЕП</t>
  </si>
  <si>
    <t>Навесной шкаф CE, 500 x 500 x 200мм R5CE0552</t>
  </si>
  <si>
    <t>Плата монтажная для шкафов ST ВхШ 500х500 мм R5ST055MP</t>
  </si>
  <si>
    <t>Концевой выключатель (дверной), однофазный, без кабеля и силового разъёма, 1 Н.О. + 1 Н.З. Контакт R5MC11</t>
  </si>
  <si>
    <t>Держатель концевого выключателя R5MC** для шкафов серии СЕ R5FLS01</t>
  </si>
  <si>
    <t>Кронштейны из нержавеющей стали AISI304 для корпусов CE/CDE, 1 упаковка - 4 шт R5AI504</t>
  </si>
  <si>
    <t>DIN-рейка 35х7,5 мм длиной 300 мм 02140-RET3</t>
  </si>
  <si>
    <t>Шкаф настенный 19-дюймовый (19"), 15U, 787x600х600мм, стеклянная дверь с перфорацией по бокам, ручка с замком, с возможностью установки
на ножки (в комплекте), цвет черный (RAL 9004) (разобранный) TWB-FC-1566-GP-RAL9004</t>
  </si>
  <si>
    <t>Кросс оптический 19" 1U, 16хSC(UPC) 9/125(OS2) (сплайс-кассета, пигтейлы, КДЗС) FCE-SM-SC-16-1U</t>
  </si>
  <si>
    <t>Полка стационарная усиленная, глубина 450 мм, с боковым креплением, нагрузка до 50 кг, для шкафов серии TTB, TTR, TWB/TWB-FC, 485х450мм
(ШхГ), цвет серый (RAL 7035) TSH3M-450-RAL7035</t>
  </si>
  <si>
    <t>19'' монтажный профиль высотой 15U, для шкафов TWB / TWL, цвет серый CPR19-15U-RAL7035</t>
  </si>
  <si>
    <t>Комплект заземления для шкафов (шина заземления+винты) TGRB-SET</t>
  </si>
  <si>
    <t>Рейка поперечная однорядная 562 SMART (комп. 2шт.) YKV-RPO-562-600</t>
  </si>
  <si>
    <t>Комплект для скрепления шкафов серии TTB, TTR между собой (4 скобы + 8 винтов), нержавеющая сталь TB2-KIT-SL</t>
  </si>
  <si>
    <t>ИБП 220В 50/60Гц 900Вт 2 АКБ внешние On-Line синусоида SKAT-UPS 1000 RACK</t>
  </si>
  <si>
    <t>SNMP-модуль для SKAT UPS-1000 RACK/3000 RACK Мониторинг и упр-е по Ethernet DL 801</t>
  </si>
  <si>
    <t>Герметичный свинцово-кислотный необслуживаемый AGM АКБ 12В 40Ач АКБ TEPLOCOM 40Ач</t>
  </si>
  <si>
    <t>Выключатель нагрузки (мини-рубильник) ВН-32 2Р  20А ИЭК MNV10-2-020</t>
  </si>
  <si>
    <t>Коммутатор ЛВС  Catalyst 1000 16port GE, Full POE, 2x1G SFP C1000-16FP-2G-L</t>
  </si>
  <si>
    <t>Сервисный пакет Catalyst 1000 16port GE, 2x1G SFP, LANBa SNTC-8X5XNBD</t>
  </si>
  <si>
    <t>1000BASE-LX/LH SFP transceiver module, MMF/SMF, 1310nm, DOM GLC-LH-SMD</t>
  </si>
  <si>
    <t>Кабельный организатор с металлическими кольцами 85x43 мм, 19", 1U, черный CMW-1U-01-BK</t>
  </si>
  <si>
    <t>DIN-рейка  (60см) оцинкованная YDN10-0060</t>
  </si>
  <si>
    <t>Блок розеток для 19" шкафов, горизонтальный, 8 розеток IEC320 C13, выключатель с подсветкой, кабель питания 2.5м (3х1.5мм2) с вилкой
Schuko 16A, 250В, 482.6x44.4x44.4мм (ШхГхВ), корпус алюминий, черный SHE19-8IEC-S-2.5EU</t>
  </si>
  <si>
    <t>Комплект винт M6, квадратная гайка, шайба (16 мм) CNS-M6-16</t>
  </si>
  <si>
    <t>Кабель питания (БП) ВВГнг(А)-LS 3х2,5 -0,660</t>
  </si>
  <si>
    <t>Провод силовой желто-зеленый многопроволочный ПуГВ 1х10</t>
  </si>
  <si>
    <t>Провод силовой желто-зеленый многопроволочный ПуГВ 1х6</t>
  </si>
  <si>
    <t>Кабель витая пара Cat5e КВПЭфнг(А)-HF-5е 4х2х0,52</t>
  </si>
  <si>
    <t>Патч-корд U/UTP, Cat.5e (100% Fluke Component Tested), LSZH, 0.5 м, красный PC-LPM-UTP-RJ45-RJ45-C5e-0.5M-LSZH- RD</t>
  </si>
  <si>
    <t>Патч-корд U/UTP, Cat.5e (100% Fluke Component Tested), LSZH, 1 м, красный C-LPM-UTP-RJ45-RJ45-C5e-1M-LSZH-RD</t>
  </si>
  <si>
    <t>Металлорукав морозостойкий, герметичный в ПВХ-изоляции с протяжкой МРПИнг «NORD» 25, 79953</t>
  </si>
  <si>
    <t>Муфты вводные для металлорукава ВМ 25 (Fortisflex), 61371</t>
  </si>
  <si>
    <t>Скоба однолапковая из оцинкованной стали с полимерным покрытием СМО-П 31-32 (Fortisflex), 62974</t>
  </si>
  <si>
    <t>Гайка с насечкой, препятствующей откручиванию М5 CM100500</t>
  </si>
  <si>
    <t>Болт с шестигранной головкой М5х20 CM080520</t>
  </si>
  <si>
    <t>Шайба М5 кузовная DIN9021 CM120500</t>
  </si>
  <si>
    <t>Анкерный болт с гайкой 8х140 М 8х 140</t>
  </si>
  <si>
    <t>Болт DIN 933, оцинкованный М 6х 30</t>
  </si>
  <si>
    <t>Гайка DIN 934, оцинкованная ПАКЕТ М 6 (40шт)</t>
  </si>
  <si>
    <t>Шайба гроверная DIN 127, цинк D 6 DIN 127</t>
  </si>
  <si>
    <t>Шайба простая, DIN 125, цинк D 6 DIN 125</t>
  </si>
  <si>
    <t>Наконечник кольцевой под винт 6 кв.мм винт 6 мм (ТМЛ) 2CT6</t>
  </si>
  <si>
    <t>Изолятор для наконечника 6 кв.мм 2PC</t>
  </si>
  <si>
    <t>Трубка термоусадочная ТНТ-20/10, черн (КВТ), 79265</t>
  </si>
  <si>
    <t>Термоусадочная прозрачная клеевая трубка 3:1 без подавления горения ТТК(3:1)-39/13, пр (КВТ), 61210</t>
  </si>
  <si>
    <t>Саморез с прессшайбой,наконечник сверло,оцинкованные 4.2х 76</t>
  </si>
  <si>
    <t>Дюбель-гвоздь быстрого монтажа 8х140 TECH-KREP (700/50шт)</t>
  </si>
  <si>
    <t>Смазка контактная ЭПС-98, 1.3л R5CGN</t>
  </si>
  <si>
    <t>Короб перфорированный, серый RL6 60x40 01135RL</t>
  </si>
  <si>
    <t>Клемма винтовая КВИ-16мм2 серая IEK YZN30-016-K03</t>
  </si>
  <si>
    <t>Клемма винтовая КВИ-10мм2 зеленая IEK YZN30-010-K06</t>
  </si>
  <si>
    <t>Клемма винтовая КВИ-16мм2 синяя IEK YZN30-016-K07</t>
  </si>
  <si>
    <t>Ограничитель на DIN-рейку(металл) ИЭК YXD10</t>
  </si>
  <si>
    <t>Герметик силиконовый нейтральный, бесцветный, 310 ml PENOSIL N</t>
  </si>
  <si>
    <t>DLP Перегородка раздел. 50/35мм 10582</t>
  </si>
  <si>
    <t>DLP Кабель-канал 105x50 10429</t>
  </si>
  <si>
    <t>DLP Накл.на стык проф.50x105 10696</t>
  </si>
  <si>
    <t>DLP Накл. на стык крышки 65мм 10801</t>
  </si>
  <si>
    <t>DLP Уг.внеш. д/ 50х105 10619</t>
  </si>
  <si>
    <t>DLP Отвод Т 50х105 д/шир. 105 10740</t>
  </si>
  <si>
    <t>DLPУг.внутр. 50х105 10605</t>
  </si>
  <si>
    <t>DLP Уг .плоск. д/ 50х105 бел. 10786</t>
  </si>
  <si>
    <t>DLP Заглушка 105x50 10700</t>
  </si>
  <si>
    <t>Саморез универсальный белый цинк,потай,шлиц POZI 4.5х 40</t>
  </si>
  <si>
    <t>Дюбель тип N 6х 40 (1000)</t>
  </si>
  <si>
    <t>Самоламинирующиеся наклейки для печати на лазерных принтерах 25мм х 33мм, (1 лист, 64 наклейки) WMBL-25x33-A4L-WH</t>
  </si>
  <si>
    <t>Стяжка нейлоновая неоткрывающаяся, безгалогенная (halogen free),
200x3.6 мм, полиамид 6.6, -40°C - +85°C (100 шт) GT-200IC</t>
  </si>
  <si>
    <t>Герметик огнезащитный картр. 300 мл DS1202</t>
  </si>
  <si>
    <t>Пена однокомп. огнезащитная балл.740 мл DF1201</t>
  </si>
  <si>
    <t>Разъем RJ-45(8P8C) под витую пару, категория 5e (50 µ"/ 50 микродюймов), экранированный, универсальный (для одножильного и многожильного
кабеля) (100 шт) PLUG-8P8C-U-C5-SH-100</t>
  </si>
  <si>
    <t>Изолирующий колпачок для разъемов RJ-45, белый (10 шт.) BOOT-WH-10</t>
  </si>
  <si>
    <t>Бирка кабельная У-134 (квадрат 55х55 мм) IEK UZMA-BIK-Y134-S</t>
  </si>
  <si>
    <t>Бирка кабельная У-136 (треугольник 55х55х55 мм) IEK UZMA-BIK-Y136-T</t>
  </si>
  <si>
    <t>Хомут P6.6 устойчивый к УФ, черный, 2,5x98 25303CUV</t>
  </si>
  <si>
    <t>Перманентная шариковая ручка 0,7мм черный UP1F</t>
  </si>
  <si>
    <t>Кабель волоконно-оптический 9/125 (G.652D) одномодовый, 8 волокон FO-STFR-IN-9-8-LSZH-Y</t>
  </si>
  <si>
    <t>Муфта-кросс МКО-П1/A-10SC-8SC/APC- 8SC/APC, 130408-00052</t>
  </si>
  <si>
    <t>Пигтейл оптический, 9/125 (OS2), SC/UPC,  1.5 м RNPT9SCU15</t>
  </si>
  <si>
    <t>КДЗС (60 мм) RNKDZS</t>
  </si>
  <si>
    <t>Извещатель магнитоконтактный адресный (для металлических дверей) IP68 С2000-СМК исп.1 IP68</t>
  </si>
  <si>
    <t>Шкаф с резервным источником питания для монтажа средств пожарной автоматики ШПС-24</t>
  </si>
  <si>
    <t>мл</t>
  </si>
  <si>
    <t>НВП «Болид»</t>
  </si>
  <si>
    <t>System sensor</t>
  </si>
  <si>
    <t>НПП "Спецкабель"</t>
  </si>
  <si>
    <t>Hyperline</t>
  </si>
  <si>
    <t>Fortisflex</t>
  </si>
  <si>
    <t>АВВ</t>
  </si>
  <si>
    <t>IEK</t>
  </si>
  <si>
    <t>Гефест</t>
  </si>
  <si>
    <t>DKC</t>
  </si>
  <si>
    <t>ЕС-пром</t>
  </si>
  <si>
    <t>VIZIT</t>
  </si>
  <si>
    <t>AccordTec</t>
  </si>
  <si>
    <t>Smartec</t>
  </si>
  <si>
    <t>Schneider Electric</t>
  </si>
  <si>
    <t>Болид</t>
  </si>
  <si>
    <t>ДКС</t>
  </si>
  <si>
    <t>HIKVISION</t>
  </si>
  <si>
    <t>Тахион</t>
  </si>
  <si>
    <t>Naimexx</t>
  </si>
  <si>
    <t>Бастион</t>
  </si>
  <si>
    <t>TEPLOCOM</t>
  </si>
  <si>
    <t>Cisco</t>
  </si>
  <si>
    <t>ССД</t>
  </si>
  <si>
    <t>1632-2021-7.1-ИСБ.СУБ Интегрированная система безопасности (в составе ОС, СКУД, СТН и ИСБ)</t>
  </si>
  <si>
    <t>в долгом процессе</t>
  </si>
  <si>
    <t>лист ЦТ КГС, на основе СО из рабочки</t>
  </si>
  <si>
    <t>ВОРы отсутствуют</t>
  </si>
  <si>
    <t>по СО</t>
  </si>
  <si>
    <t>Установка коммутатора в шкаф 19”</t>
  </si>
  <si>
    <t>1 шт.</t>
  </si>
  <si>
    <t>Установка и включение оптических приемо-
передатчиков (SFP) в GE порт коммутатора</t>
  </si>
  <si>
    <t>Электрическая проверка коммутатора</t>
  </si>
  <si>
    <t>Конфигурация и настройка коммутатора</t>
  </si>
  <si>
    <t>1 сет. эл.</t>
  </si>
  <si>
    <t>Настройка 100/1000Мбит/с, основной</t>
  </si>
  <si>
    <t>1 тракт</t>
  </si>
  <si>
    <t>Настройка 100/1000Мбит/с, последующий</t>
  </si>
  <si>
    <t>Установка электророзетки на din-рейку</t>
  </si>
  <si>
    <t>Установка клемм электрических контактных</t>
  </si>
  <si>
    <t>Установка выключателей авт. электр.</t>
  </si>
  <si>
    <t>Установка ИБП 3000 ВА в шкаф 19”</t>
  </si>
  <si>
    <t>Установка блока АКБ в шкаф 19”</t>
  </si>
  <si>
    <t>Сборка, установка и настройка ПК (АРМ),
системный блок, монитор, клавиатура, мышь. ПО предустановлено</t>
  </si>
  <si>
    <t>Установка, включение и настройка
телефонного аппарата IP. Установка ПО</t>
  </si>
  <si>
    <t>Устройство кабельных проходок/отверстий в стенах бетонных толщиной 12,5см, диам.
отверстия – 50мм</t>
  </si>
  <si>
    <t>100 шт.</t>
  </si>
  <si>
    <t>Устройство кабельных проходок/отверстий в
стенах бетонных толщиной 12,5см, диам. отверстия – 20мм</t>
  </si>
  <si>
    <t>Стойка, каркас стойки или шкаф, масса, кг
до 300</t>
  </si>
  <si>
    <t>Установка в шкаф 19" кабельного
органайзера</t>
  </si>
  <si>
    <t>Установка патч-панели наборной с местами
под 24 порта RJ-45</t>
  </si>
  <si>
    <t>Установка модулей Keystone RJ45 CAT6 в
патч-панель</t>
  </si>
  <si>
    <t>Установка в шкаф 19" панели вентиляторов</t>
  </si>
  <si>
    <t>Установка в шкаф 19" блока розеток</t>
  </si>
  <si>
    <t>Установка в шкаф 19" шины заземления</t>
  </si>
  <si>
    <t>Установка в шкаф 19" кросса оптического</t>
  </si>
  <si>
    <t>Изделия и материалы</t>
  </si>
  <si>
    <t>Прокладка гофрированной трубы ПВХ с протяжкой, ду=20мм по стене</t>
  </si>
  <si>
    <t>100 м</t>
  </si>
  <si>
    <t>Установка кабель-канала 90х50 мм с
аксессуарами по стене</t>
  </si>
  <si>
    <t>Установка кабель-канала 110х50 мм с
аксессуарами по стене</t>
  </si>
  <si>
    <t>Установка кабель-канала 200х80 мм с
аксессуарами по стене</t>
  </si>
  <si>
    <t>Кабели (прокладка)</t>
  </si>
  <si>
    <t>Затягивание кабеля в гофрированную трубу</t>
  </si>
  <si>
    <t>Прокладка кабеля в коробе пвх (кабель- канале)</t>
  </si>
  <si>
    <t>Кабели (разделка и подключение)</t>
  </si>
  <si>
    <t>Разделка и включение кабеля витая пара CAT 6 U/UTP</t>
  </si>
  <si>
    <t>Разделка и включение кабеля ВВГнг</t>
  </si>
  <si>
    <t>Разделка и включение кабеля ПуГВ</t>
  </si>
  <si>
    <t>Присоединение к зажимам жил до 6 мм² (провод
ПуГВ 1х6) с установкой наконечника ТМ 6-6-4</t>
  </si>
  <si>
    <t>Присоединение к зажимам жил до 16 мм² (провод ПуГВ 1х16) с установкой наконечника ТМ 16-8-6</t>
  </si>
  <si>
    <t>Монтажные работы (Здание РММ. СКС, ЛВС, ТЛФ)</t>
  </si>
  <si>
    <t>Установка щитка электрического распределительного с din-рейкой в 19” шк.</t>
  </si>
  <si>
    <t>10 концов</t>
  </si>
  <si>
    <t>ВОР+СО</t>
  </si>
  <si>
    <t>СО</t>
  </si>
  <si>
    <t>1.1.1 Шкаф напольный 19", 42U 600*800мм, передняя стеклянная дверь, задняя цельная стальная, разобранный, черный RF.6842.900.1</t>
  </si>
  <si>
    <t>1.1.2 Блок вентиляторов (2шт) для установки в шкаф глубиной 600мм RA.W.0602.002</t>
  </si>
  <si>
    <t>1.1.3 Термостат от 0 до +60С NC YCE-TNC-00-60</t>
  </si>
  <si>
    <t>1.1.4 Шина заземления медная 19", на изоляторах, до 20 под- ключений RA.PE.0066.191</t>
  </si>
  <si>
    <t>1.1.5 Комплект заземления для напольных шкафов RE-GC-1</t>
  </si>
  <si>
    <t>1.1.6 Комплект крепежа 19" (1 винт, 1 шайба, 1 гайка-клипса) уп.20 шт. RE-FS-20</t>
  </si>
  <si>
    <t>1.1.7 Кабельный органайзер с металлическими кольцами (7 ко- лец, высота 45мм), 1U, черный RA.C.1801.001</t>
  </si>
  <si>
    <t>1.1.8 Блок розеток 19" 1U 8 розеток, черный, IEC320 C13, алюми- ниевый профиль, шнур 2м, вилка DIN49441, LED выключатель PH12-8C131</t>
  </si>
  <si>
    <t>1.1.9 Самоламинирующиеся наклейки для печати на лазерных принтерах 25мм х 33мм, (1 лист, 64 наклейки) WMBL-25x33-A4L-WH</t>
  </si>
  <si>
    <t xml:space="preserve">Раздел 1.2 Оборудование структурированной кабельной системы здания РММ </t>
  </si>
  <si>
    <t>1.2.1 Кросс оптический 19" 1U, 16хFC(UPC) 9/125(OS2) (сплайс- кассета, пигтейлы, КДЗС) FCE-SM-FC-16-1U</t>
  </si>
  <si>
    <t>1.2.2 Патч-панель наборная 19",1U, под 24 модуля Keystone, UTP/STP</t>
  </si>
  <si>
    <t>1.2.3 Модуль неэкранированный, белый Keystone RJ45 CAT6</t>
  </si>
  <si>
    <t>1.3.1 Коммутатор C9200 48-port, 4x1G, Network Essentials, Rus-
sia ONLY C9200-48P-4G-RE</t>
  </si>
  <si>
    <t>1.3.2 Лицензия C9200 Cisco DNA Essentials, 48-port, 3 Year Term
license C9200-DNA-E-48-3Y</t>
  </si>
  <si>
    <t>1.3.3 Сервисный контракт на обслуживание SNTC-8X5XNBD C9200 48-port, 4x1G, Network Essen CON-SNT-CR92002G(3Y)</t>
  </si>
  <si>
    <t>1.3.4 Коммутатор C9200 24-port, 4x1G, Network Essentials, Rus-
sia ONLY C9200-24P-4G-RE</t>
  </si>
  <si>
    <t>1.3.5 Лицензия C9200 Cisco DNA Essentials, 24-port, 3 Year Term
license C9200-DNA-E-24-3Y</t>
  </si>
  <si>
    <t>1.3.6 Сервисный контракт на обслуживание SNTC-8X5XNBD C9200 24-port PoE+, 4x1G, Network Essen CON-SNT-CR92002G(3Y)</t>
  </si>
  <si>
    <t>1.3.7 Трансивер 1000BASE-LX/LH SFP transceiver module, MMF/SMF, 1310nm, DOM GLC-LH-SMD</t>
  </si>
  <si>
    <t>1.3.8 Монитор: 23,8-дюймовый безрамочный WLED-дисплей стан- дарта FHD (1920 x 1080) с широким углом обзора и антибликовым покрытием, соотношение сторон 16:9, яркость до 250 нит. Регу-
лировка высоты - до 150 мм. Крепление VESA. Разъем для замка ThinkCentre TIO24 Gen 4</t>
  </si>
  <si>
    <t xml:space="preserve">Kensington®. Защитная шторка для веб-камеры ThinkShutter. </t>
  </si>
  <si>
    <t>1.3.9 Системный блок: Процессор Intel® Core™ i5 10-го поколения. Операционная система - Windows 10 Pro. Оперативная память  - 8 ГБ DDR4. SSD - 240 ГБ. Видеокарта встроенная Intel® UHD. Порты и разъемы: - USB Type-А 3.2 Gen 2; USB Type-C 3.2 Gen 1; 2 порта USB Type-А 3.2 Gen 1; 2 порта USB Type A 2.0; Разъем DisplayPort + HDMI; Разъем RJ45. Блок питания - 65 Вт. Клавиа- тура USB полноразмерная русифицированная 104 клавиши. Мышь USB оптическая. Аудио адаптер встроенный. ThinkCentre M60e Tiny</t>
  </si>
  <si>
    <t xml:space="preserve">Раздел 1.4 Оборудование телефонной сети </t>
  </si>
  <si>
    <t>1.4.1 Экземпляр ПО в электронном виде / AURA R8 CORE SUITE NEW SOFTWARE LIC: NU;CU;SR 396794</t>
  </si>
  <si>
    <t>1.4.2 Телефон J179 700508260</t>
  </si>
  <si>
    <t xml:space="preserve">1.4.3 Сертификат на техническую поддержку J179/ SA PREFER
SUPT AURA R8 CORE SUITE 1YR PREPD </t>
  </si>
  <si>
    <t xml:space="preserve">Раздел 1.5 Оборудование электропитания </t>
  </si>
  <si>
    <t>1.5.1 ИБП APC Smart-UPS X 3000va стойка LCD 200-240V с се- тевой картой SMX3000RMHV2UNC</t>
  </si>
  <si>
    <t>1.5.2 Комплект батарей для APC Smart-UPS X 120V, стоечного исполнения SMX120RMBP2U</t>
  </si>
  <si>
    <t>1.5.3 Панель электроустановочная для 19” стойки, с din-рейкой 60A-42-03-11BL</t>
  </si>
  <si>
    <t xml:space="preserve">1.5.4 Розетка на din-рейку </t>
  </si>
  <si>
    <t>1.5.5 Клемма винтовая 4х6 стандартная на din-рейку 37161</t>
  </si>
  <si>
    <t>1.5.6 Клемма 4х5 для нейтрали (синяя) 4019717</t>
  </si>
  <si>
    <t>1.5.7 Выключатель автоматический двухполюсный 6А С SH202L 4.5кА SH202L</t>
  </si>
  <si>
    <t>1.5.8 Выключатель автоматический однополюсный 6А 10кА С S201M</t>
  </si>
  <si>
    <t>1.5.9 Выключатель автоматический однополюсный 10А 10кА С S201M</t>
  </si>
  <si>
    <t xml:space="preserve">Раздел 1.6 Кабельные изделия </t>
  </si>
  <si>
    <t>1.6.1 Кабель витая пара с ПВХ пониженной горючести не ток- сичный, 6 категории, цвет белый CAT 6 U/UTP нг(A)-LSLTx</t>
  </si>
  <si>
    <t>1.6.2 Оптический коммутационный шнур переходной Duplex LC- UPC/FC-UPC 50/125 OM2, 2 м FPCD-SM-FCLC-02</t>
  </si>
  <si>
    <t>1.6.3 Патч-корд неэкранированный 6 категория, цвет синий, 1.0м CAT6 U/UTP 4х2, LSZH</t>
  </si>
  <si>
    <t>1.6.4 Патч-корд экранированный 6 категория, цвет оранжевый, 1.0м CAT6А F/UTP 4х2, LSZH</t>
  </si>
  <si>
    <t>1.6.5 Патч-корд неэкранированный 6 категория, цвет желтый,
3.0м CAT6 U/UTP 4х2, LSZH</t>
  </si>
  <si>
    <t>1.6.6 Патч-корд неэкранированный 6 категория, цвет синий,
3.0м CAT6 U/UTP 4х2, LSZH</t>
  </si>
  <si>
    <t>1.6.7 Патч-корд экранированный 6 категория, цвет оранжевый,
3.0м CAT6А F/UTP 4х2, LSZH</t>
  </si>
  <si>
    <t>1.6.8 Патч-корд неэкранированный 6 категории, цвет зелёный, 2.0м CAT6 U/UTP 4х2, LSZH</t>
  </si>
  <si>
    <t>1.6.9 Патч-корд неэкранированный 6 категории, цвет красный, 3.0м CAT6 U/UTP 4х2, LSZH</t>
  </si>
  <si>
    <t>1.6.10 Провод с медной жилой с изоляцией из ПВХ пластиката, 6 мм2 ПуГВ 1х6 Ж-З</t>
  </si>
  <si>
    <t>1.6.11 Провод с медной жилой с изоляцией из ПВХ пластиката, 16 мм2 ПуГВ 1х16 Ж-З</t>
  </si>
  <si>
    <t>1.6.12 Кабель электрический с медной жилой ВВГнг-LS 3х4</t>
  </si>
  <si>
    <t xml:space="preserve">Раздел 1.7 Материалы </t>
  </si>
  <si>
    <t>1.7.1 Кабель-канал 90х50 мм, с фронтальной крышкой 9501</t>
  </si>
  <si>
    <t>1.7.2 Кабель-канал 110х50 мм с фронтальной крышкой 1050</t>
  </si>
  <si>
    <t>1.7.3 Разделитель универсальный SEP-N 60х50, 2м 1415</t>
  </si>
  <si>
    <t>1.7.4 Угол плоский 110х50 мм 1003</t>
  </si>
  <si>
    <t>1.7.5 Заглушка торцевая. АБС-пластик 110х50 мм 1005</t>
  </si>
  <si>
    <t>1.7.6 Каркас под 2 модуля 45х45, белый F0000L</t>
  </si>
  <si>
    <t>1.7.7 Ввод в стену/потолок 90х50 мм 9507</t>
  </si>
  <si>
    <t>1.7.8 Переходник 110-90х50 мм 1008</t>
  </si>
  <si>
    <t>1.7.9 Накладка на стык профиля 110х50 мм 1009</t>
  </si>
  <si>
    <t>1.7.10 Держатель кабелей для коробов 90х50 и 110х50 мм 9511</t>
  </si>
  <si>
    <t>1.7.11 Компьютерная роз. RJ45 кат.6, 8P8C, белая, 1мод 76678B</t>
  </si>
  <si>
    <t>1.7.12 Труба ПА 6 гофр. DN36мм, ПВ-2, Dвн 36,3 мм, Dнар 42,5 мм, цвет чёрный, с протяжкой PA613643F2</t>
  </si>
  <si>
    <t>1.7.13 Держатель DN 36 мм, полиамид, цвет черный PAS36N</t>
  </si>
  <si>
    <t>1.7.14 Пена двухкомпонентная огнезащитная, картр. 330 мл. DN1201</t>
  </si>
  <si>
    <t>1.7.15 Короб с крышкой с направляющими для установки разде- лителей ТА-GN 200x80</t>
  </si>
  <si>
    <t>1.7.16 Труба стальная сварная Ду-50 ГОСТ 3262-75 50х3,5</t>
  </si>
  <si>
    <t>1.7.17 Труба стальная сварная Ду-20 ГОСТ 3262-75 20х2,8</t>
  </si>
  <si>
    <t>1.7.18 Самоламинирующиеся наклейки для печати на лазерных принтерах 25мм х 33мм, (1 лист, 64 наклейки) WMBL-25x33-A4L-WH</t>
  </si>
  <si>
    <t xml:space="preserve">1.7.19 Саморез универсальный белый цинк 4.5х 40, потай, шлиц POZI </t>
  </si>
  <si>
    <t>1.7.20 Подушка огнестойкая 120х200х30 DB1803</t>
  </si>
  <si>
    <t>1.7.21 Наконечник кольцевой под винт 6 кв.мм винт 6 мм (ТМЛ) 2CT6</t>
  </si>
  <si>
    <t>1.7.22 Изолятор для наконечника 6 кв.мм 2PC</t>
  </si>
  <si>
    <t>1.7.22 Трубчатый кабельный наконечник 16 мм², под винт 10 мм 20000000000</t>
  </si>
  <si>
    <t>1.7.23 Изолятор для наконечника 2E10 2PE</t>
  </si>
  <si>
    <t>1.7.24 Хомут-стяжка для кабеля 3,6х200мм нейлон черный (100шт) HKB-W36-L200</t>
  </si>
  <si>
    <t>1.7.25 Болт оцинкованный 6 кв.мм М6</t>
  </si>
  <si>
    <t>1.7.26 Гайка М6</t>
  </si>
  <si>
    <t>Раздел 1 Здание Ремонтно-механической мастерской</t>
  </si>
  <si>
    <t>Раздел 1.1 Оборудование телекоммуникационных шкафов</t>
  </si>
  <si>
    <t>упак.</t>
  </si>
  <si>
    <t>уп.</t>
  </si>
  <si>
    <t>RACK5</t>
  </si>
  <si>
    <t>ITK</t>
  </si>
  <si>
    <t>Cisco Systems</t>
  </si>
  <si>
    <t>Lenovo</t>
  </si>
  <si>
    <t>Avaya</t>
  </si>
  <si>
    <t>APC</t>
  </si>
  <si>
    <t>Eurolan</t>
  </si>
  <si>
    <t>Legrand</t>
  </si>
  <si>
    <t>ABB</t>
  </si>
  <si>
    <t>Сарансккабель</t>
  </si>
  <si>
    <t>КамКабель</t>
  </si>
  <si>
    <t>Техкомплект</t>
  </si>
  <si>
    <t>Крепеж</t>
  </si>
  <si>
    <t xml:space="preserve">Раздел 1.3 Оборудование локальной   вычислительной сети здания РММ </t>
  </si>
  <si>
    <t>1632-2021-7.1-СС.СУБ Системы связи (в составе КЛВС, КЛВС СБ, СКС)</t>
  </si>
  <si>
    <t>по СО+ВР</t>
  </si>
  <si>
    <t>т</t>
  </si>
  <si>
    <t>V из РД на облаке</t>
  </si>
  <si>
    <t>Ссылка: https://e-cloud.eurochem.ru/s/rXscDjqg4FCLmMo</t>
  </si>
  <si>
    <t>Пароль: rouAgsMaeP</t>
  </si>
  <si>
    <t>Ведомость объёмов работ</t>
  </si>
  <si>
    <t>№ в ЛСР</t>
  </si>
  <si>
    <t>Ед.
изм.</t>
  </si>
  <si>
    <t>Ссылки на чертежи</t>
  </si>
  <si>
    <t>Формула расчёта, расчёт объёмов работ и расхода материалов</t>
  </si>
  <si>
    <t>Раздел 1. Колонны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</si>
  <si>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</si>
  <si>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</si>
  <si>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 xml:space="preserve">(397,7-8,9)*1,04 </t>
  </si>
  <si>
    <t xml:space="preserve">1 </t>
  </si>
  <si>
    <t>Монтаж колонн одноэтажных и многоэтажных зданий и крановых эстакад высотой: до 25 м цельного сечения массой до 5,0 т</t>
  </si>
  <si>
    <t xml:space="preserve">8,9*1,04 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</si>
  <si>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</t>
  </si>
  <si>
    <t xml:space="preserve"> </t>
  </si>
  <si>
    <t>Профиль гн. 120*5</t>
  </si>
  <si>
    <t xml:space="preserve">3,5*1,04 </t>
  </si>
  <si>
    <t>Двутавр 60Ш1</t>
  </si>
  <si>
    <t xml:space="preserve">16,3*1,04 </t>
  </si>
  <si>
    <t>Двутавр 40Ш1</t>
  </si>
  <si>
    <t xml:space="preserve">96,1*1,04 </t>
  </si>
  <si>
    <t>Двутавр 30Ш1</t>
  </si>
  <si>
    <t xml:space="preserve">24,8*1,04 </t>
  </si>
  <si>
    <t>Уголок не равнополочный 125*80*8</t>
  </si>
  <si>
    <t xml:space="preserve">2*1,04 </t>
  </si>
  <si>
    <t>Прокат листовой 40мм</t>
  </si>
  <si>
    <t xml:space="preserve">8,9*1,04*1,08 </t>
  </si>
  <si>
    <t>Прокат листовой 30мм</t>
  </si>
  <si>
    <t xml:space="preserve">127,4*1,04 </t>
  </si>
  <si>
    <t>Прокат листовой 25мм</t>
  </si>
  <si>
    <t xml:space="preserve">17,8*1,04 </t>
  </si>
  <si>
    <t>Прокат листовой 20мм</t>
  </si>
  <si>
    <t xml:space="preserve">1,4*1,04 </t>
  </si>
  <si>
    <t>Прокат листовой 16мм</t>
  </si>
  <si>
    <t xml:space="preserve">72*1,04 </t>
  </si>
  <si>
    <t>Прокат листовой 12мм</t>
  </si>
  <si>
    <t xml:space="preserve">10*1,04 </t>
  </si>
  <si>
    <t>Прокат листовой 10мм</t>
  </si>
  <si>
    <t xml:space="preserve">14,2*1,04 </t>
  </si>
  <si>
    <t>Прокат листовой 8мм</t>
  </si>
  <si>
    <t xml:space="preserve">1,2*1,04 </t>
  </si>
  <si>
    <t>Прокат листовой 6мм</t>
  </si>
  <si>
    <t xml:space="preserve">2,1*1,04 </t>
  </si>
  <si>
    <t>Перевозка материалов (металл 140 км. ОП "МКМ-СПб")</t>
  </si>
  <si>
    <t>Металлопрокат, трубопрокат и металлоконструкции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</si>
  <si>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</si>
  <si>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</si>
  <si>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Разгрузочные работы при автомобильных перевозках: металлических конструкций массой до 1 т</t>
  </si>
  <si>
    <t>Раздел 2. Балки перекрытий и фермы ФП1</t>
  </si>
  <si>
    <t>Монтаж балок, ригелей перекрытия, покрытия и под установку оборудования многоэтажных зданий при высоте здания: до 25 м</t>
  </si>
  <si>
    <t xml:space="preserve">650,6*1,04 </t>
  </si>
  <si>
    <t>Швеллер 40П</t>
  </si>
  <si>
    <t xml:space="preserve">1,3*1,04 </t>
  </si>
  <si>
    <t>Швеллер 22П</t>
  </si>
  <si>
    <t xml:space="preserve">76,6*1,04 </t>
  </si>
  <si>
    <t>Швеллер 20П</t>
  </si>
  <si>
    <t xml:space="preserve">1,5*1,04 </t>
  </si>
  <si>
    <t>Двутавр 25К1</t>
  </si>
  <si>
    <t xml:space="preserve">45,6*1,04 </t>
  </si>
  <si>
    <t>Двутавр 20К1</t>
  </si>
  <si>
    <t xml:space="preserve">34*1,04 </t>
  </si>
  <si>
    <t>Двутавр 70Ш1</t>
  </si>
  <si>
    <t xml:space="preserve">10,5*1,04 </t>
  </si>
  <si>
    <t>Двутавр 50Ш1</t>
  </si>
  <si>
    <t xml:space="preserve">172,4*1,04 </t>
  </si>
  <si>
    <t xml:space="preserve">8,6*1,04 </t>
  </si>
  <si>
    <t xml:space="preserve">12,1*1,04 </t>
  </si>
  <si>
    <t xml:space="preserve">153,9*1,04 </t>
  </si>
  <si>
    <t xml:space="preserve">13*1,04 </t>
  </si>
  <si>
    <t xml:space="preserve">103,3*1,04 </t>
  </si>
  <si>
    <t xml:space="preserve">5,1*1,04 </t>
  </si>
  <si>
    <t xml:space="preserve">2,9*1,04 </t>
  </si>
  <si>
    <t xml:space="preserve">6,3*1,04 </t>
  </si>
  <si>
    <t>Раздел 3. Балки и прогоны покрытия</t>
  </si>
  <si>
    <t xml:space="preserve">283,8*1,04 </t>
  </si>
  <si>
    <t>Прокат листовой 22мм</t>
  </si>
  <si>
    <t xml:space="preserve">54,7*1,04 </t>
  </si>
  <si>
    <t>Уголок не равнополочный 140*90*8</t>
  </si>
  <si>
    <t xml:space="preserve">0,2*1,04 </t>
  </si>
  <si>
    <t xml:space="preserve">140*1,04 </t>
  </si>
  <si>
    <t xml:space="preserve">4,5*1,04 </t>
  </si>
  <si>
    <t xml:space="preserve">66*1,04 </t>
  </si>
  <si>
    <t xml:space="preserve">6,5*1,04 </t>
  </si>
  <si>
    <t>Раздел 4. Связи горизонт. и вертик.</t>
  </si>
  <si>
    <t>Монтаж связей и распорок из одиночных и парных уголков, гнутосварных профилей для пролетов: до 24 м при высоте здания до  25 м</t>
  </si>
  <si>
    <t xml:space="preserve">273,9*1,04 </t>
  </si>
  <si>
    <t>Решетчатые конструкции (стойки, опоры, фермы и пр.), сборка с помощью: крана на автомобильном ходу</t>
  </si>
  <si>
    <t>Профиль гн. 200*6</t>
  </si>
  <si>
    <t xml:space="preserve">43,6*1,04 </t>
  </si>
  <si>
    <t>Профиль гн. 180*5</t>
  </si>
  <si>
    <t xml:space="preserve">111*1,04 </t>
  </si>
  <si>
    <t>Профиль гн. 160*6</t>
  </si>
  <si>
    <t xml:space="preserve">9,4*1,04 </t>
  </si>
  <si>
    <t>Профиль гн. 140*5</t>
  </si>
  <si>
    <t xml:space="preserve">18,2*1,04 </t>
  </si>
  <si>
    <t xml:space="preserve">2,4*1,04 </t>
  </si>
  <si>
    <t>Профиль гн. 250*6</t>
  </si>
  <si>
    <t xml:space="preserve">4,4*1,04 </t>
  </si>
  <si>
    <t xml:space="preserve">19,5*1,04 </t>
  </si>
  <si>
    <t>Уголок равнополочный 125*8</t>
  </si>
  <si>
    <t xml:space="preserve">11,2*1,04 </t>
  </si>
  <si>
    <t>Уголок равнополочный 50*5</t>
  </si>
  <si>
    <t xml:space="preserve">7,2*1,04 </t>
  </si>
  <si>
    <t xml:space="preserve">26,7*1,04 </t>
  </si>
  <si>
    <t xml:space="preserve">10,4*1,04 </t>
  </si>
  <si>
    <t xml:space="preserve">3,2*1,04 </t>
  </si>
  <si>
    <t>Прокат листовой 4мм</t>
  </si>
  <si>
    <t xml:space="preserve">2,3*1,04 </t>
  </si>
  <si>
    <t>Раздел 5. Стеновой фахверк</t>
  </si>
  <si>
    <t>Монтаж фахверка</t>
  </si>
  <si>
    <t xml:space="preserve">99,3*1,04 </t>
  </si>
  <si>
    <t>Болты сборочные с гайками и шайбами по классу прочности: 10.9</t>
  </si>
  <si>
    <t xml:space="preserve">0,01*103,272 </t>
  </si>
  <si>
    <t>Решетчатые конструкции (стойки, опоры, фермы и пр.), сборка с помощью: лебедок электрических (с установкой и снятием их в процессе работы)</t>
  </si>
  <si>
    <t xml:space="preserve">22,7*1,04 </t>
  </si>
  <si>
    <t xml:space="preserve">7*1,04 </t>
  </si>
  <si>
    <t xml:space="preserve">36,4*1,04 </t>
  </si>
  <si>
    <t>Профиль гн. 100*5</t>
  </si>
  <si>
    <t>Уголок равнополочный 63*5</t>
  </si>
  <si>
    <t xml:space="preserve">0,5*1,04 </t>
  </si>
  <si>
    <t xml:space="preserve">0,1*1,04 </t>
  </si>
  <si>
    <t>Уголок не равнополочный 100*63*8</t>
  </si>
  <si>
    <t xml:space="preserve">5,7*1,04 </t>
  </si>
  <si>
    <t xml:space="preserve">0,7*1,04 </t>
  </si>
  <si>
    <t xml:space="preserve">6*1,04 </t>
  </si>
  <si>
    <t>ВГП 89*8</t>
  </si>
  <si>
    <t xml:space="preserve">6,4*1,04 </t>
  </si>
  <si>
    <t>Раздел 6. Лестницы,площадки,огражден. и щиты</t>
  </si>
  <si>
    <t>Монтаж лестниц прямолинейных и криволинейных, пожарных с ограждением</t>
  </si>
  <si>
    <t xml:space="preserve">64,3*1,04 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</si>
  <si>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</t>
  </si>
  <si>
    <t xml:space="preserve">1*1,04 </t>
  </si>
  <si>
    <t xml:space="preserve">5*1,04 </t>
  </si>
  <si>
    <t xml:space="preserve">5,6*1,04 </t>
  </si>
  <si>
    <t>Швеллер 16П</t>
  </si>
  <si>
    <t xml:space="preserve">9,8*1,04 </t>
  </si>
  <si>
    <t xml:space="preserve">3,1*1,04 </t>
  </si>
  <si>
    <t>Двутавр 20Ш1</t>
  </si>
  <si>
    <t xml:space="preserve">9,6*1,04 </t>
  </si>
  <si>
    <t xml:space="preserve">4,9*1,04 </t>
  </si>
  <si>
    <t xml:space="preserve">0,9*1,04 </t>
  </si>
  <si>
    <t xml:space="preserve">0,3*1,04 </t>
  </si>
  <si>
    <t xml:space="preserve">4,8*1,04 </t>
  </si>
  <si>
    <t>ВГП 42,3*2,8</t>
  </si>
  <si>
    <t xml:space="preserve">5,4*1,04 </t>
  </si>
  <si>
    <t>ВГП 21,3*2,5</t>
  </si>
  <si>
    <t xml:space="preserve">1,1*1,04 </t>
  </si>
  <si>
    <t>Прокат стальной горячетканый круглый диаметр 20</t>
  </si>
  <si>
    <t>Прокат стальной горячетканый круглый диаметр 16</t>
  </si>
  <si>
    <t xml:space="preserve">4,7*1,04 </t>
  </si>
  <si>
    <t>Болты сборочные с гайками и шайбами по классу прочности: 8,8</t>
  </si>
  <si>
    <t xml:space="preserve">0,013*66,872 </t>
  </si>
  <si>
    <t>Раздел 7. Настил</t>
  </si>
  <si>
    <t>Монтаж площадок с настилом и ограждением из листовой, рифленой, просечной и круглой стали</t>
  </si>
  <si>
    <t xml:space="preserve">(3,1+205,4+0,6+7,4+7,8)*1,04 </t>
  </si>
  <si>
    <t>Сборка с помощью лебедок электрических (с установкой и снятием их в процессе работы): площадки для обслуживания оборудования и трубопроводов</t>
  </si>
  <si>
    <t>Лист стальной с рифлением ромбическим 4мм</t>
  </si>
  <si>
    <t>Лист стальной с рифлением ромбическим 5мм</t>
  </si>
  <si>
    <t>Уголок равнополочный 35*4</t>
  </si>
  <si>
    <t xml:space="preserve">0,6*1,04 </t>
  </si>
  <si>
    <t>Лист ПВЛ ПВ506</t>
  </si>
  <si>
    <t xml:space="preserve">0,0103*233,272 </t>
  </si>
  <si>
    <t>Монтаж кровельного покрытия: из профилированного листа при высоте здания до 25 м</t>
  </si>
  <si>
    <t>100 м2 покрытия</t>
  </si>
  <si>
    <t xml:space="preserve">5270 / 100 </t>
  </si>
  <si>
    <t>Профиль H57-750-0,8</t>
  </si>
  <si>
    <t>Винты самонарезающие: для крепления профилированного настила и панелей к несущим конструкциям</t>
  </si>
  <si>
    <t xml:space="preserve">0,036*52,7 </t>
  </si>
  <si>
    <t>Монтаж ограждающих конструкций стен: из профилированного листа при высоте здания до 30 м
(10% на подрезку)</t>
  </si>
  <si>
    <t>100 м2</t>
  </si>
  <si>
    <t xml:space="preserve">(54*1000/7,4*0,9) / 100 </t>
  </si>
  <si>
    <t>Конструкции: стальные нащельников и деталей обрамления</t>
  </si>
  <si>
    <t xml:space="preserve">0,036*65,6757 </t>
  </si>
  <si>
    <t>Профиль HC35-1000-0,7</t>
  </si>
  <si>
    <t>Раздел 8. Опоры под оборудование ЗД1-ЗД3</t>
  </si>
  <si>
    <t>Монтаж металлоконструкций постаментов под технологическое оборудование</t>
  </si>
  <si>
    <t>1 т металлоконструкций</t>
  </si>
  <si>
    <t xml:space="preserve">4,2*1,04 </t>
  </si>
  <si>
    <t>Сталь толстолистовая марки: Ст1, Ст2, Ст3, толщиной более 4 мм</t>
  </si>
  <si>
    <t xml:space="preserve">3,8*1,04 </t>
  </si>
  <si>
    <t>Раздел 9. Антикоррозионная обработка</t>
  </si>
  <si>
    <t>Огрунтовка металлических поверхностей за один раз: грунтовкой ГФ-021</t>
  </si>
  <si>
    <t>100 м2 окрашиваемой поверхности</t>
  </si>
  <si>
    <t xml:space="preserve">47659,6 / 100 </t>
  </si>
  <si>
    <t>Грунтовка: ГФ-021 красно-коричневая</t>
  </si>
  <si>
    <t xml:space="preserve">5,719*1000 </t>
  </si>
  <si>
    <t>Окраска металлических огрунтованных поверхностей: эмалью ПФ-115 (за 2 раза) К=2</t>
  </si>
  <si>
    <t xml:space="preserve">(47659,6-27094,4) / 100 </t>
  </si>
  <si>
    <t>Эмаль ПФ-115 серая</t>
  </si>
  <si>
    <t xml:space="preserve">7,815*1000 </t>
  </si>
  <si>
    <t>Составил:</t>
  </si>
  <si>
    <t>(Пахомкина И.В.)</t>
  </si>
  <si>
    <t/>
  </si>
  <si>
    <t>[должность, подпись (инициалы, фамилия)]</t>
  </si>
  <si>
    <t>Проверил:</t>
  </si>
  <si>
    <t>(Смирнова И.А.)</t>
  </si>
  <si>
    <t>по перевозке</t>
  </si>
  <si>
    <t>по работам</t>
  </si>
  <si>
    <t>по материалу</t>
  </si>
  <si>
    <t>см. прим…</t>
  </si>
  <si>
    <t>это в рд</t>
  </si>
  <si>
    <t>РММ</t>
  </si>
  <si>
    <t>Щит диспетчеризации ЩД1</t>
  </si>
  <si>
    <t xml:space="preserve">ЩД1_x000D_
</t>
  </si>
  <si>
    <t xml:space="preserve">ООО "Компания КОМПЛИТ"_x000D_
</t>
  </si>
  <si>
    <t xml:space="preserve">шт._x000D_
</t>
  </si>
  <si>
    <t xml:space="preserve">A1_x000D_
</t>
  </si>
  <si>
    <t>Контроллер программируемый логический Siemens S7-1500 CPU 1511-1 PN</t>
  </si>
  <si>
    <t>6ES7511-1AK02-0AB0</t>
  </si>
  <si>
    <t>Siemens</t>
  </si>
  <si>
    <t>A2,A3</t>
  </si>
  <si>
    <t>Модуль расширения Siemens SM521, DI 16</t>
  </si>
  <si>
    <t>6ES7521-1BH10-0AA0</t>
  </si>
  <si>
    <t>A4</t>
  </si>
  <si>
    <t>Модуль расширения Siemens SM523, DI16/DO 16</t>
  </si>
  <si>
    <t>6ES7523-1BL00-0AA0</t>
  </si>
  <si>
    <t>B1</t>
  </si>
  <si>
    <t>Преобразователь RS-232/422/485 в Ethernet, NPORT IA5450A</t>
  </si>
  <si>
    <t>MOXA</t>
  </si>
  <si>
    <t>Переходник Mini DB9F-to-TB</t>
  </si>
  <si>
    <t>Съемная карта памяти SIMATIC Memory Card</t>
  </si>
  <si>
    <t>6ES7 954-8LE03-0AA0</t>
  </si>
  <si>
    <t>Профильная шина S7-1500</t>
  </si>
  <si>
    <t>6ES7 590-1AF30-0AA0</t>
  </si>
  <si>
    <t xml:space="preserve">GB1, GB2_x000D_
</t>
  </si>
  <si>
    <t xml:space="preserve">Аккумулятор герметичный свинцово–кислотный, 12В-7А*ч_x000D_
</t>
  </si>
  <si>
    <t xml:space="preserve">SKAT SB 1207L_x000D_
</t>
  </si>
  <si>
    <t xml:space="preserve">Бастион_x000D_
</t>
  </si>
  <si>
    <t xml:space="preserve">Аккумуляторный отсек для размещения АКБ _x000D_
</t>
  </si>
  <si>
    <t xml:space="preserve">АО-1/7 DIN_x000D_
</t>
  </si>
  <si>
    <t xml:space="preserve">HL1_x000D_
</t>
  </si>
  <si>
    <t xml:space="preserve">Светодиодный светильник AC 220 В, 6 Вт_x000D_
</t>
  </si>
  <si>
    <t xml:space="preserve">R5LA03_x000D_
</t>
  </si>
  <si>
    <t xml:space="preserve">DKC_x000D_
</t>
  </si>
  <si>
    <t xml:space="preserve">1_x000D_
</t>
  </si>
  <si>
    <t xml:space="preserve">Магнитная площадка для светильника_x000D_
</t>
  </si>
  <si>
    <t>R5MAG01N</t>
  </si>
  <si>
    <t xml:space="preserve">HL2_x000D_
</t>
  </si>
  <si>
    <t xml:space="preserve">Световой индикатор со светодиодной лампой, зеленый, AC/DC 24 В, 0,02 А_x000D_
</t>
  </si>
  <si>
    <t xml:space="preserve">ALIL2L24_x000D_
</t>
  </si>
  <si>
    <t xml:space="preserve">Комплект маркировочный для кнопок/индикаторов под отверстие 22 мм._x000D_
</t>
  </si>
  <si>
    <t xml:space="preserve">MKPB22_x000D_
</t>
  </si>
  <si>
    <t>K1-K32</t>
  </si>
  <si>
    <t>Релейный модуль OptiRel G RM38-51-220-240U-6-V-CO</t>
  </si>
  <si>
    <t xml:space="preserve">КЭАЗ_x000D_
</t>
  </si>
  <si>
    <t>K33-K43</t>
  </si>
  <si>
    <t>Реле промежуточное модульное OptiRel D GR-16-024U-1</t>
  </si>
  <si>
    <t xml:space="preserve">PE_x000D_
</t>
  </si>
  <si>
    <t>Клемма заземляющая винтовая</t>
  </si>
  <si>
    <t>TUR-4-PE</t>
  </si>
  <si>
    <t xml:space="preserve">QF1_x000D_
</t>
  </si>
  <si>
    <t>Выключатель автоматический однополюсный OptiDin ВМ63-1C6-10-УХЛ3, 6А C</t>
  </si>
  <si>
    <t xml:space="preserve">QF2, QF3 _x000D_
</t>
  </si>
  <si>
    <t>Выключатель автоматический однополюсный OptiDin ВМ63-1C2-10-УХЛ3, 2А C</t>
  </si>
  <si>
    <t xml:space="preserve">249271_x000D_
</t>
  </si>
  <si>
    <t xml:space="preserve">QS1_x000D_
</t>
  </si>
  <si>
    <t xml:space="preserve">Выключатель нагрузки 25А OptiSwitch DI-25-3_x000D_
</t>
  </si>
  <si>
    <t xml:space="preserve">332065_x000D_
</t>
  </si>
  <si>
    <t xml:space="preserve">SQ1_x000D_
</t>
  </si>
  <si>
    <t xml:space="preserve">Концевой выключатель дверной _x000D_
</t>
  </si>
  <si>
    <t xml:space="preserve">R5MC01_x000D_
</t>
  </si>
  <si>
    <t xml:space="preserve">UZ1_x000D_
</t>
  </si>
  <si>
    <t>Источник вторичного электропитания резервированный БИРП-24/6,0М (DIN), 24 В, 6 А</t>
  </si>
  <si>
    <t>БИРП-24/6,0М</t>
  </si>
  <si>
    <t xml:space="preserve">ХS1_x000D_
</t>
  </si>
  <si>
    <t xml:space="preserve">Розетка щитовая OptiDin РА10/16-502-Д-УХЛ4, 2Р+N 16A_x000D_
</t>
  </si>
  <si>
    <t xml:space="preserve">111493_x000D_
</t>
  </si>
  <si>
    <t>"ХТ2:1- ХТ2:36,_x000D_
ХТ3:1- ХТ3:10, ХТ4:1- ХТ4:12, ХТ5:1- ХТ5:26"</t>
  </si>
  <si>
    <t>Клемма проходная 4 кв.мм., 2 уровня, винт</t>
  </si>
  <si>
    <t>TTURB-4</t>
  </si>
  <si>
    <t>ХТ1:1</t>
  </si>
  <si>
    <t>Клемма проходная 4 кв.мм., винт</t>
  </si>
  <si>
    <t>TUR-4</t>
  </si>
  <si>
    <t xml:space="preserve">ХТ1:2_x000D_
</t>
  </si>
  <si>
    <t>TUR-4-BU</t>
  </si>
  <si>
    <t xml:space="preserve">Корпус навесной CE c М/П, В=1200мм, Ш=800мм, Г=300мм_x000D_
</t>
  </si>
  <si>
    <t>R5STE1283</t>
  </si>
  <si>
    <t xml:space="preserve">Кабельный ввод - мембранный, 9х13мм, 1 упаковка - 20 шт._x000D_
</t>
  </si>
  <si>
    <t xml:space="preserve">R5MP09_x000D_
</t>
  </si>
  <si>
    <t xml:space="preserve">Кабельный ввод - мембранный, 4х21мм, 1 упаковка - 20 шт._x000D_
</t>
  </si>
  <si>
    <t xml:space="preserve">R5MP04_x000D_
</t>
  </si>
  <si>
    <t xml:space="preserve">Универсальный витой жгут белый d=3 мм_x000D_
</t>
  </si>
  <si>
    <t xml:space="preserve">00981RL_x000D_
</t>
  </si>
  <si>
    <t xml:space="preserve">Торцевой упор, BT/3_x000D_
</t>
  </si>
  <si>
    <t>ZBT003</t>
  </si>
  <si>
    <t>Торцевой изолятор, серый на TUR-4-PE</t>
  </si>
  <si>
    <t>D-TUR-2.5-10</t>
  </si>
  <si>
    <t>Торцевой изолятор, серый на TTURB-4</t>
  </si>
  <si>
    <t>D-TTURB-4</t>
  </si>
  <si>
    <t xml:space="preserve">DIN-рейка перфорированная 35х15, L=2м _x000D_
</t>
  </si>
  <si>
    <t xml:space="preserve">OMEGA 3AF_x000D_
</t>
  </si>
  <si>
    <t xml:space="preserve">Перфорированный короб серый RL12 100x80_x000D_
</t>
  </si>
  <si>
    <t xml:space="preserve">00153RL_x000D_
</t>
  </si>
  <si>
    <t xml:space="preserve">Перфорированный короб серый RL12 80x80_x000D_
</t>
  </si>
  <si>
    <t xml:space="preserve">00152RL_x000D_
</t>
  </si>
  <si>
    <t xml:space="preserve">Перфорированный короб серый RL12 40x80_x000D_
</t>
  </si>
  <si>
    <t xml:space="preserve">00149RL_x000D_
</t>
  </si>
  <si>
    <t xml:space="preserve">Перфорированный короб серый RL12 25x30_x000D_
</t>
  </si>
  <si>
    <t xml:space="preserve">00127RL_x000D_
</t>
  </si>
  <si>
    <t xml:space="preserve">На дверцу_x000D_
</t>
  </si>
  <si>
    <t xml:space="preserve">Хомут P6.6, черный, 3,5x200 (100 шт.) _x000D_
</t>
  </si>
  <si>
    <t xml:space="preserve">25314CUV_x000D_
</t>
  </si>
  <si>
    <t xml:space="preserve">уп._x000D_
</t>
  </si>
  <si>
    <t xml:space="preserve">TIM идентификационная плата для групп зажимов_x000D_
</t>
  </si>
  <si>
    <t xml:space="preserve">ZTIM02_x000D_
</t>
  </si>
  <si>
    <t>Маркировка для клемм, ширина 6 мм, от 1 до 10, вертикальная ориентация, (100 шт.)</t>
  </si>
  <si>
    <t>NUPUTUK-6-1-10V</t>
  </si>
  <si>
    <t xml:space="preserve">Маркировка для клемм, ширина 6 мм, от 11 до 20, вертикальная ориентация, (100 шт.) </t>
  </si>
  <si>
    <t>NUPUTUK-6-11-20V</t>
  </si>
  <si>
    <t xml:space="preserve">Маркировка для клемм, ширина 6 мм, от 21 до 30, вертикальная ориентация, (100 шт.) </t>
  </si>
  <si>
    <t>NUPUTUK-6-21-30V</t>
  </si>
  <si>
    <t xml:space="preserve">Маркировка для клемм, ширина 6 мм, от 31 до 40, вертикальная ориентация, (100 шт.) </t>
  </si>
  <si>
    <t>NUPUTUK-6-31-40V</t>
  </si>
  <si>
    <t xml:space="preserve">Маркер для кабеля сечением 0,5-1,5мм символ „0” (200 шт.)_x000D_
</t>
  </si>
  <si>
    <t xml:space="preserve">MKF0S1_x000D_
</t>
  </si>
  <si>
    <t xml:space="preserve">Маркер для кабеля сечением 0,5-1,5мм символ „1” (200 шт.)_x000D_
</t>
  </si>
  <si>
    <t xml:space="preserve">MKF1S1_x000D_
</t>
  </si>
  <si>
    <t xml:space="preserve"> Маркер для кабеля сечением 0,5-1,5мм символ „2” (200 шт.)</t>
  </si>
  <si>
    <t xml:space="preserve">MKF2S1_x000D_
</t>
  </si>
  <si>
    <t>Маркер для кабеля сечением 0,5-1,5мм символ „3” (200 шт.)</t>
  </si>
  <si>
    <t xml:space="preserve">MKF3S1_x000D_
</t>
  </si>
  <si>
    <t xml:space="preserve">Маркер для кабеля сечением 0,5-1,5мм символ „4” (200 шт.)_x000D_
</t>
  </si>
  <si>
    <t xml:space="preserve">MKF4S1_x000D_
</t>
  </si>
  <si>
    <t xml:space="preserve">Маркер для кабеля сечением 0,5-1,5мм символ „5” (200 шт.)_x000D_
</t>
  </si>
  <si>
    <t xml:space="preserve">MKF5S1_x000D_
</t>
  </si>
  <si>
    <t xml:space="preserve">Маркер для кабеля сечением 0,5-1,5мм символ „6” (200 шт.)_x000D_
</t>
  </si>
  <si>
    <t xml:space="preserve">MKF6S1_x000D_
</t>
  </si>
  <si>
    <t xml:space="preserve">Маркер для кабеля сечением 0,5-1,5мм символ „7” (200 шт.)_x000D_
</t>
  </si>
  <si>
    <t xml:space="preserve">MKF7S1_x000D_
</t>
  </si>
  <si>
    <t xml:space="preserve">Маркер для кабеля сечением 0,5-1,5мм символ „8” (200 шт.)_x000D_
</t>
  </si>
  <si>
    <t xml:space="preserve">MKF8S1_x000D_
</t>
  </si>
  <si>
    <t xml:space="preserve">Маркер для кабеля сечением 0,5-1,5мм символ „9” (200 шт.)_x000D_
</t>
  </si>
  <si>
    <t xml:space="preserve">MKF9S1_x000D_
</t>
  </si>
  <si>
    <t xml:space="preserve">Маркер для кабеля сечением 0,5-1,5мм символ „N” (200 шт.)_x000D_
</t>
  </si>
  <si>
    <t xml:space="preserve">MKCNS1_x000D_
</t>
  </si>
  <si>
    <t xml:space="preserve">Маркер для кабеля сечением 0,5-1,5мм символ „L” (200 шт.)_x000D_
</t>
  </si>
  <si>
    <t xml:space="preserve">MKCLS1_x000D_
</t>
  </si>
  <si>
    <t xml:space="preserve">Маркер для кабеля сечением 0,5-1,5мм символ „M” (200 шт.)_x000D_
</t>
  </si>
  <si>
    <t xml:space="preserve">MKCMS1_x000D_
</t>
  </si>
  <si>
    <t xml:space="preserve">Маркер для кабеля сечением 0,5-1,5мм символ „+” (200 шт.)_x000D_
</t>
  </si>
  <si>
    <t xml:space="preserve">MKSPS1_x000D_
</t>
  </si>
  <si>
    <t xml:space="preserve">L1, N1_x000D_
</t>
  </si>
  <si>
    <t xml:space="preserve">Маркер для кабеля сечением 1,5-2,5мм символ „1” (200 шт.)_x000D_
</t>
  </si>
  <si>
    <t xml:space="preserve">MKF1S2_x000D_
</t>
  </si>
  <si>
    <t xml:space="preserve">L, L1_x000D_
</t>
  </si>
  <si>
    <t xml:space="preserve">Маркер для кабеля сечением 1,5-2,5мм символ „L” (200 шт.)_x000D_
</t>
  </si>
  <si>
    <t xml:space="preserve">MKCLS2_x000D_
</t>
  </si>
  <si>
    <t xml:space="preserve">N, N1_x000D_
</t>
  </si>
  <si>
    <t xml:space="preserve">Маркер для кабеля сечением 1,5-2,5мм символ „N” (200 шт.)_x000D_
</t>
  </si>
  <si>
    <t xml:space="preserve">MKCNS2_x000D_
</t>
  </si>
  <si>
    <t xml:space="preserve">Маркер для кабеля сечением 1,5-2,5мм символ „P” (200 шт.)_x000D_
</t>
  </si>
  <si>
    <t xml:space="preserve">MKCPS2_x000D_
</t>
  </si>
  <si>
    <t xml:space="preserve">Маркер для кабеля сечением 1,5-2,5мм символ „E” (200 шт.)_x000D_
</t>
  </si>
  <si>
    <t xml:space="preserve">MKCES2_x000D_
</t>
  </si>
  <si>
    <t>Хомут P6.6 маркировочный, белый, 2,5х100, табличка 8х25,4 (100 шт.)</t>
  </si>
  <si>
    <t xml:space="preserve">252100SR-M_x000D_
</t>
  </si>
  <si>
    <t xml:space="preserve">Наконечник штыревой НШВИ 1.0-12 (500 шт.)_x000D_
</t>
  </si>
  <si>
    <t xml:space="preserve">79439_x000D_
</t>
  </si>
  <si>
    <t xml:space="preserve">КВТ_x000D_
</t>
  </si>
  <si>
    <t xml:space="preserve">Наконечник штыревой НШВИ(2) 1.0-10 (500 шт.)_x000D_
</t>
  </si>
  <si>
    <t xml:space="preserve">79465_x000D_
</t>
  </si>
  <si>
    <t xml:space="preserve">Наконечник штыревой НШВИ 2.5-12 (100 шт.)_x000D_
</t>
  </si>
  <si>
    <t xml:space="preserve">56672_x000D_
</t>
  </si>
  <si>
    <t xml:space="preserve">Наконечник штыревой НШВИ(2) 2.5-10 (100 шт.)_x000D_
</t>
  </si>
  <si>
    <t xml:space="preserve">79468_x000D_
</t>
  </si>
  <si>
    <t xml:space="preserve">Наконечник ТМЛ 2,5-6-2,6 луженый (100 шт.)_x000D_
</t>
  </si>
  <si>
    <t xml:space="preserve">40824_x000D_
</t>
  </si>
  <si>
    <t xml:space="preserve">Провод медный установочный гибкий 1х2,5 коричневый_x000D_
</t>
  </si>
  <si>
    <t xml:space="preserve">ПуГВнг(А)-LS 1х2,5 коричневый_x000D_
</t>
  </si>
  <si>
    <t xml:space="preserve">ГОСТ 31565-2012_x000D_
</t>
  </si>
  <si>
    <t xml:space="preserve">м_x000D_
</t>
  </si>
  <si>
    <t xml:space="preserve">Провод медный установочный гибкий 1х2,5 синий_x000D_
</t>
  </si>
  <si>
    <t xml:space="preserve">ПуГВнг(А)-LS 1х2,5 синий_x000D_
</t>
  </si>
  <si>
    <t xml:space="preserve">Провод медный установочный гибкий 1х2,5 ж/з_x000D_
</t>
  </si>
  <si>
    <t xml:space="preserve">ПуГВнг(А)-LS 1х2,5 ж/з_x000D_
</t>
  </si>
  <si>
    <t xml:space="preserve">L6_x000D_
</t>
  </si>
  <si>
    <t xml:space="preserve">Провод медный установочный гибкий 1х1,0 коричневый_x000D_
</t>
  </si>
  <si>
    <t xml:space="preserve">ПуГВнг(А)-LS 1х1,0 коричневый_x000D_
</t>
  </si>
  <si>
    <t xml:space="preserve">N2_x000D_
</t>
  </si>
  <si>
    <t xml:space="preserve">Провод медный установочный гибкий 1х1,0 синий_x000D_
</t>
  </si>
  <si>
    <t xml:space="preserve">ПуГВнг(А)-LS 1х1,0 синий_x000D_
</t>
  </si>
  <si>
    <t xml:space="preserve">L+_x000D_
</t>
  </si>
  <si>
    <t xml:space="preserve">Провод медный установочный гибкий 1х1,0 красный_x000D_
</t>
  </si>
  <si>
    <t xml:space="preserve">ПуГВнг(А)-LS 1х1,0 красный_x000D_
</t>
  </si>
  <si>
    <t xml:space="preserve">M_x000D_
</t>
  </si>
  <si>
    <t xml:space="preserve">Провод медный установочный гибкий 1х1,0 белый_x000D_
</t>
  </si>
  <si>
    <t xml:space="preserve">ПуГВнг(А)-LS 1х1,0 белый_x000D_
</t>
  </si>
  <si>
    <t xml:space="preserve">Знак электробезопасности наклейка «Молния» (150х150х150мм)_x000D_
</t>
  </si>
  <si>
    <t xml:space="preserve">an-1-00_x000D_
</t>
  </si>
  <si>
    <t xml:space="preserve">EKF_x000D_
</t>
  </si>
  <si>
    <t>Табличка полужесткая для маркировки оболочек. Клейкое основание. ПВХ. Белая</t>
  </si>
  <si>
    <t xml:space="preserve">TASE4090AW_x000D_
</t>
  </si>
  <si>
    <t xml:space="preserve">40х90 мм_x000D_
</t>
  </si>
  <si>
    <t xml:space="preserve">Площадка самоклеящаяся 20х20 под хомуты белая (100 шт.) _x000D_
</t>
  </si>
  <si>
    <t xml:space="preserve">UHP30-20-100_x000D_
</t>
  </si>
  <si>
    <t xml:space="preserve">IEK_x000D_
</t>
  </si>
  <si>
    <t xml:space="preserve">Саморез по металлу 4,2х16 сверлоконечный (100 шт.)_x000D_
</t>
  </si>
  <si>
    <t xml:space="preserve">22779-0_x000D_
</t>
  </si>
  <si>
    <t xml:space="preserve">Хортъ_x000D_
</t>
  </si>
  <si>
    <t xml:space="preserve">FE_x000D_
</t>
  </si>
  <si>
    <t xml:space="preserve">Кабельный прижим с контактом ЭМС D=4…15 мм_x000D_
</t>
  </si>
  <si>
    <t xml:space="preserve">CL 15 EMC_x000D_
</t>
  </si>
  <si>
    <t xml:space="preserve">ПРОВЕНТО_x000D_
</t>
  </si>
  <si>
    <t xml:space="preserve">Стойка для шины заземления_x000D_
</t>
  </si>
  <si>
    <t xml:space="preserve">ZBS1L_x000D_
</t>
  </si>
  <si>
    <t xml:space="preserve">Шина (полоса) медная 3х10 мм. М1М_x000D_
</t>
  </si>
  <si>
    <t xml:space="preserve">ГОСТ 434-78_x000D_
</t>
  </si>
  <si>
    <t xml:space="preserve">Россия_x000D_
</t>
  </si>
  <si>
    <t>Keystone, UTP/STP</t>
  </si>
  <si>
    <t>Коннектор RJ-45 CAT6 не экранированный</t>
  </si>
  <si>
    <t>Keystone RJ45 CAT6a</t>
  </si>
  <si>
    <t>Щит диспетчеризации ЩД2</t>
  </si>
  <si>
    <t>ЩД2</t>
  </si>
  <si>
    <t>A2</t>
  </si>
  <si>
    <t>A3</t>
  </si>
  <si>
    <t>B2</t>
  </si>
  <si>
    <t xml:space="preserve">Шлюз M-Net в Modbus TCP, для VRF Mitsubishi Electric City Multi </t>
  </si>
  <si>
    <t>INMBSMIT050C000</t>
  </si>
  <si>
    <t>INTESIS</t>
  </si>
  <si>
    <t>K1-K17</t>
  </si>
  <si>
    <t>K18-K23</t>
  </si>
  <si>
    <t>ZTR200</t>
  </si>
  <si>
    <t>"ХТ2:1- ХТ2:32,_x000D_
ХТ3:1- ХТ3:12"</t>
  </si>
  <si>
    <t xml:space="preserve">ХТ1:1_x000D_
</t>
  </si>
  <si>
    <t>Патч-панель наборная 19",1U, под 24 модуля</t>
  </si>
  <si>
    <t>Патч-корд U/UTP, RJ-45, Cat. 5e, 0,25 м</t>
  </si>
  <si>
    <t>PP10-0.25M</t>
  </si>
  <si>
    <t>Cablexpert</t>
  </si>
  <si>
    <t>Модуль неэкранированный, белый cat6a</t>
  </si>
  <si>
    <t>Кабельная продукция, монтажные изделия</t>
  </si>
  <si>
    <t xml:space="preserve">Кабель медный монтажный 1х2х1_x000D_
</t>
  </si>
  <si>
    <t xml:space="preserve">МКШВнг(А)-HF 1х2х1_x000D_
</t>
  </si>
  <si>
    <t xml:space="preserve">Кабель медный монтажный 2х2х1_x000D_
</t>
  </si>
  <si>
    <t xml:space="preserve">МКШВнг(А)-HF 2х2х1_x000D_
</t>
  </si>
  <si>
    <t xml:space="preserve">Кабель медный монтажный 3х2х1_x000D_
</t>
  </si>
  <si>
    <t xml:space="preserve">МКШВнг(А)-HF 3х2х1_x000D_
</t>
  </si>
  <si>
    <t>Кабель медный монтажный 1х2х1,5</t>
  </si>
  <si>
    <t>МКШВнг(А)-HF 1х2х1,5</t>
  </si>
  <si>
    <t xml:space="preserve">Кабель симметричный, для промышленного интерфейса RS-485._x000D_
</t>
  </si>
  <si>
    <t xml:space="preserve">СегментКИ-485-ПсЭнг(А)-HF 2x2x0,78_x000D_
</t>
  </si>
  <si>
    <t>СегментЭнерго</t>
  </si>
  <si>
    <t xml:space="preserve"> Кабель витая пара с ПВХ пониженной горючести не токсичный, 6 категории,       цвет   белый</t>
  </si>
  <si>
    <t>CAT 6 U/UTP нг(А)-LSLTx 4х2х0,52</t>
  </si>
  <si>
    <t>Патч-корд U/UTP, RJ-45, Cat. 5e, 5 м</t>
  </si>
  <si>
    <t>PP10-5M</t>
  </si>
  <si>
    <t xml:space="preserve">Гофрированная легкая труба из ПВХ, Ф20 мм (бухта 100 метров)_x000D_
</t>
  </si>
  <si>
    <t xml:space="preserve">91920_x000D_
</t>
  </si>
  <si>
    <t>Держатель оцинкованный односторонний, д.20мм с крепежным отверстием 8.5х6 мм (100 шт.)</t>
  </si>
  <si>
    <t>Саморез с дюбелем 4х30 мм (100 шт.)</t>
  </si>
  <si>
    <t>СМ06521</t>
  </si>
  <si>
    <t>Металлический дюбель 5х30 мм (50 шт.)</t>
  </si>
  <si>
    <t>СМ280530</t>
  </si>
  <si>
    <t>Металлический дюбель М4х20 (200 шт.)</t>
  </si>
  <si>
    <t>СМ560420</t>
  </si>
  <si>
    <t>Резьбовые заклепки с насечками стальные, стандартный бортик, М8 (250 шт.)</t>
  </si>
  <si>
    <t>31317-08</t>
  </si>
  <si>
    <t xml:space="preserve">ЗУБР </t>
  </si>
  <si>
    <t>Винт М8х20 полукруг. гол., DIN 7985, оц. (200 шт.)</t>
  </si>
  <si>
    <t>ZA513113</t>
  </si>
  <si>
    <t>ZAMETAL</t>
  </si>
  <si>
    <t>Труба стальная ВГП 32х3,2</t>
  </si>
  <si>
    <t>Труба 32х3,2</t>
  </si>
  <si>
    <t xml:space="preserve">ГОСТ 3262-75_x000D_
</t>
  </si>
  <si>
    <t>Огнезащитная мастика ОГНЕЗА-ГТ  (Объем 20 кг)</t>
  </si>
  <si>
    <t xml:space="preserve">ООО «Огнеза»_x000D_
</t>
  </si>
  <si>
    <t xml:space="preserve">Минеральная вата (не менее 100 г/см)_x000D_
</t>
  </si>
  <si>
    <t xml:space="preserve">ФЛОР БАТТС_x000D_
</t>
  </si>
  <si>
    <t xml:space="preserve">ROCKWOOL_x000D_
</t>
  </si>
  <si>
    <t xml:space="preserve">40х90 мм
</t>
  </si>
  <si>
    <t>Табличка полужесткая для маркировки оболочек. Клейкое основание. ПВХ. Белая 40х90 мм</t>
  </si>
  <si>
    <t>V из РД от Маши</t>
  </si>
  <si>
    <t>Контроллер программируемый логический Siemens S7-1500 CPU 1511-1 PN / 6ES7511-1AK02-0AB0</t>
  </si>
  <si>
    <t>Модуль расширения Siemens SM521, DI 16 / 6ES7521-1BH10-0AA0</t>
  </si>
  <si>
    <t>Модуль расширения Siemens SM523, DI16/DO 16 / 6ES7523-1BL00-0AA0</t>
  </si>
  <si>
    <t>Преобразователь RS-232/422/485 в Ethernet, NPORT IA5450A / 6043088</t>
  </si>
  <si>
    <t>Переходник Mini DB9F-to-TB / 1181667</t>
  </si>
  <si>
    <t>Съемная карта памяти SIMATIC Memory Card / 6ES7 954-8LE03-0AA0</t>
  </si>
  <si>
    <t>Профильная шина S7-1500 / 6ES7 590-1AF30-0AA0</t>
  </si>
  <si>
    <t>Релейный модуль OptiRel G RM38-51-220-240U-6-V-CO / 282945</t>
  </si>
  <si>
    <t>Реле промежуточное модульное OptiRel D GR-16-024U-1 / 332035</t>
  </si>
  <si>
    <t>Клемма заземляющая винтовая / TUR-4-PE</t>
  </si>
  <si>
    <t>Выключатель автоматический однополюсный OptiDin ВМ63-1C6-10-УХЛ3, 6А C / 249252</t>
  </si>
  <si>
    <t>Источник вторичного электропитания резервированный БИРП-24/6,0М (DIN), 24 В, 6 А / БИРП-24/6,0М</t>
  </si>
  <si>
    <t>Клемма проходная 4 кв.мм., 2 уровня, винт / TTURB-4</t>
  </si>
  <si>
    <t>Клемма проходная 4 кв.мм., винт / TUR-4</t>
  </si>
  <si>
    <t>Клемма проходная 4 кв.мм., винт / TUR-4-BU</t>
  </si>
  <si>
    <t>Торцевой изолятор, серый на TUR-4-PE / D-TUR-2.5-10</t>
  </si>
  <si>
    <t>Торцевой изолятор, серый на TTURB-4 / D-TTURB-4</t>
  </si>
  <si>
    <t>Маркировка для клемм, ширина 6 мм, от 1 до 10, вертикальная ориентация, (100 шт.) / NUPUTUK-6-1-10V</t>
  </si>
  <si>
    <t>Клемма заземляющая винтовая / ZTR200</t>
  </si>
  <si>
    <t>Патч-панель наборная 19",1U, под 24 модуля / Keystone, UTP/STP</t>
  </si>
  <si>
    <t>Патч-корд U/UTP, RJ-45, Cat. 5e, 0,25 м / PP10-0.25M</t>
  </si>
  <si>
    <t>Модуль неэкранированный, белый cat6a / Keystone RJ45 CAT6a</t>
  </si>
  <si>
    <t>Кабель медный монтажный 1х2х1,5 / МКШВнг(А)-HF 1х2х1,5</t>
  </si>
  <si>
    <t>Патч-корд U/UTP, RJ-45, Cat. 5e, 5 м / PP10-5M</t>
  </si>
  <si>
    <t>Саморез с дюбелем 4х30 мм (100 шт.) / СМ06521</t>
  </si>
  <si>
    <t>Металлический дюбель 5х30 мм (50 шт.) / СМ280530</t>
  </si>
  <si>
    <t>Металлический дюбель М4х20 (200 шт.) / СМ560420</t>
  </si>
  <si>
    <t>Резьбовые заклепки с насечками стальные, стандартный бортик, М8 (250 шт.) / 31317-08</t>
  </si>
  <si>
    <t>Винт М8х20 полукруг. гол., DIN 7985, оц. (200 шт.) / ZA513113</t>
  </si>
  <si>
    <t>Труба стальная ВГП 32х3,2 / Труба 32х3,2</t>
  </si>
  <si>
    <t>Огнезащитная мастика ОГНЕЗА-ГТ  (Объем 20 кг) / 105040</t>
  </si>
  <si>
    <t xml:space="preserve">Коннектор RJ-45 CAT6 не экранированный / </t>
  </si>
  <si>
    <t>Аккумулятор герметичный свинцово–кислотный, 12В-7А*ч</t>
  </si>
  <si>
    <t xml:space="preserve">Аккумуляторный отсек для размещения АКБ </t>
  </si>
  <si>
    <t>Светодиодный светильник AC 220 В, 6 Вт</t>
  </si>
  <si>
    <t>Магнитная площадка для светильника</t>
  </si>
  <si>
    <t>Световой индикатор со светодиодной лампой, зеленый, AC/DC 24 В, 0,02 А</t>
  </si>
  <si>
    <t>Комплект маркировочный для кнопок/индикаторов под отверстие 22 мм.</t>
  </si>
  <si>
    <t>Магнитная площадка для светильника / R5MAG01N</t>
  </si>
  <si>
    <t>Маркировка для клемм, ширина 6 мм, от 11 до 20, вертикальная ориентация, (100 шт.) / NUPUTUK-6-11-20V</t>
  </si>
  <si>
    <t>Маркировка для клемм, ширина 6 мм, от 21 до 30, вертикальная ориентация, (100 шт.) / NUPUTUK-6-21-30V</t>
  </si>
  <si>
    <t>Маркировка для клемм, ширина 6 мм, от 31 до 40, вертикальная ориентация, (100 шт.) / NUPUTUK-6-31-40V</t>
  </si>
  <si>
    <t xml:space="preserve"> / Keystone, UTP/STP</t>
  </si>
  <si>
    <t xml:space="preserve"> / Keystone RJ45 CAT6a</t>
  </si>
  <si>
    <t>Шлюз M-Net в Modbus TCP, для VRF Mitsubishi Electric City Multi / INMBSMIT050C000</t>
  </si>
  <si>
    <t>6043088</t>
  </si>
  <si>
    <t>1181667</t>
  </si>
  <si>
    <t>Аккумуляторный отсек для размещения АКБ</t>
  </si>
  <si>
    <t>282945</t>
  </si>
  <si>
    <t>332035</t>
  </si>
  <si>
    <t>249252</t>
  </si>
  <si>
    <t>Маркировка для клемм, ширина 6 мм, от 11 до 20, вертикальная ориентация, (100 шт.)</t>
  </si>
  <si>
    <t>Маркировка для клемм, ширина 6 мм, от 21 до 30, вертикальная ориентация, (100 шт.)</t>
  </si>
  <si>
    <t>Маркировка для клемм, ширина 6 мм, от 31 до 40, вертикальная ориентация, (100 шт.)</t>
  </si>
  <si>
    <t>Маркер для кабеля сечением 0,5-1,5мм символ „2” (200 шт.)</t>
  </si>
  <si>
    <t>Шлюз M-Net в Modbus TCP, для VRF Mitsubishi Electric City Multi</t>
  </si>
  <si>
    <t>Кабель витая пара с ПВХ пониженной горючести не токсичный, 6 категории, цвет белый</t>
  </si>
  <si>
    <t>53332</t>
  </si>
  <si>
    <t>Огнезащитная мастика ОГНЕЗА-ГТ (Объем 20 кг)</t>
  </si>
  <si>
    <t>105040</t>
  </si>
  <si>
    <t>Щит диспетчеризации ЩД1 / ЩД1</t>
  </si>
  <si>
    <t>Аккумулятор герметичный свинцово–кислотный, 12В-7А*ч / SKAT SB 1207L</t>
  </si>
  <si>
    <t>Аккумуляторный отсек для размещения АКБ / АО-1/7 DIN</t>
  </si>
  <si>
    <t>Светодиодный светильник AC 220 В, 6 Вт / R5LA03</t>
  </si>
  <si>
    <t>Световой индикатор со светодиодной лампой, зеленый, AC/DC 24 В, 0,02 А / ALIL2L24</t>
  </si>
  <si>
    <t>Комплект маркировочный для кнопок/индикаторов под отверстие 22 мм. / MKPB22</t>
  </si>
  <si>
    <t>Выключатель автоматический однополюсный OptiDin ВМ63-1C2-10-УХЛ3, 2А C / 249271</t>
  </si>
  <si>
    <t>Выключатель нагрузки 25А OptiSwitch DI-25-3 / 332065</t>
  </si>
  <si>
    <t>Концевой выключатель дверной / R5MC01</t>
  </si>
  <si>
    <t>Розетка щитовая OptiDin РА10/16-502-Д-УХЛ4, 2Р+N 16A / 111493</t>
  </si>
  <si>
    <t>Корпус навесной CE c М/П, В=1200мм, Ш=800мм, Г=300мм / R5STE1283</t>
  </si>
  <si>
    <t>Кабельный ввод - мембранный, 9х13мм, 1 упаковка - 20 шт. / R5MP09</t>
  </si>
  <si>
    <t>Кабельный ввод - мембранный, 4х21мм, 1 упаковка - 20 шт. / R5MP04</t>
  </si>
  <si>
    <t>Универсальный витой жгут белый d=3 мм / 00981RL</t>
  </si>
  <si>
    <t>Торцевой упор, BT/3 / ZBT003</t>
  </si>
  <si>
    <t>DIN-рейка перфорированная 35х15, L=2м / OMEGA 3AF</t>
  </si>
  <si>
    <t>Перфорированный короб серый RL12 100x80 / 00153RL</t>
  </si>
  <si>
    <t>Перфорированный короб серый RL12 80x80 / 00152RL</t>
  </si>
  <si>
    <t>Перфорированный короб серый RL12 40x80 / 00149RL</t>
  </si>
  <si>
    <t>Перфорированный короб серый RL12 25x30 / 00127RL</t>
  </si>
  <si>
    <t>Хомут P6.6, черный, 3,5x200 (100 шт.) / 25314CUV</t>
  </si>
  <si>
    <t>TIM идентификационная плата для групп зажимов / ZTIM02</t>
  </si>
  <si>
    <t>Маркировка для клемм, ширина 6 мм, от 21 до 30, вертикальная ориентация, (100
шт.) / NUPUTUK-6-21-30V</t>
  </si>
  <si>
    <t>Маркер для кабеля сечением 0,5-1,5мм символ „0” (200 шт.) / MKF0S1</t>
  </si>
  <si>
    <t>Маркер для кабеля сечением 0,5-1,5мм символ „1” (200 шт.) / MKF1S1</t>
  </si>
  <si>
    <t>Маркер для кабеля сечением 0,5-1,5мм символ „2” (200 шт.) / MKF2S1</t>
  </si>
  <si>
    <t>Маркер для кабеля сечением 0,5-1,5мм символ „3” (200 шт.) / MKF3S1</t>
  </si>
  <si>
    <t>Маркер для кабеля сечением 0,5-1,5мм символ „4” (200 шт.) / MKF4S1</t>
  </si>
  <si>
    <t>Маркер для кабеля сечением 0,5-1,5мм символ „5” (200 шт.) / MKF5S1</t>
  </si>
  <si>
    <t>Маркер для кабеля сечением 0,5-1,5мм символ „6” (200 шт.) / MKF6S1</t>
  </si>
  <si>
    <t>Маркер для кабеля сечением 0,5-1,5мм символ „7” (200 шт.) / MKF7S1</t>
  </si>
  <si>
    <t>Маркер для кабеля сечением 0,5-1,5мм символ „8” (200 шт.) / MKF8S1</t>
  </si>
  <si>
    <t>Маркер для кабеля сечением 0,5-1,5мм символ „9” (200 шт.) / MKF9S1</t>
  </si>
  <si>
    <t>Маркер для кабеля сечением 0,5-1,5мм символ „N” (200 шт.) / MKCNS1</t>
  </si>
  <si>
    <t>Маркер для кабеля сечением 0,5-1,5мм символ „L” (200 шт.) / MKCLS1</t>
  </si>
  <si>
    <t>Маркер для кабеля сечением 0,5-1,5мм символ „M” (200 шт.) / MKCMS1</t>
  </si>
  <si>
    <t>Маркер для кабеля сечением 0,5-1,5мм символ „+” (200 шт.) / MKSPS1</t>
  </si>
  <si>
    <t>Маркер для кабеля сечением 1,5-2,5мм символ „1” (200 шт.) / MKF1S2</t>
  </si>
  <si>
    <t>Маркер для кабеля сечением 1,5-2,5мм символ „L” (200 шт.) / MKCLS2</t>
  </si>
  <si>
    <t>Маркер для кабеля сечением 1,5-2,5мм символ „N” (200 шт.) / MKCNS2</t>
  </si>
  <si>
    <t>Маркер для кабеля сечением 1,5-2,5мм символ „P” (200 шт.) / MKCPS2</t>
  </si>
  <si>
    <t>Маркер для кабеля сечением 1,5-2,5мм символ „E” (200 шт.) / MKCES2</t>
  </si>
  <si>
    <t>Хомут P6.6 маркировочный, белый, 2,5х100, табличка 8х25,4 (100 шт.) / 252100SR-M</t>
  </si>
  <si>
    <t>Наконечник штыревой НШВИ 1.0-12 (500 шт.) / 79439</t>
  </si>
  <si>
    <t>Наконечник штыревой НШВИ(2) 1.0-10 (500 шт.) / 79465</t>
  </si>
  <si>
    <t>Наконечник штыревой НШВИ 2.5-12 (100 шт.) / 56672</t>
  </si>
  <si>
    <t>Наконечник штыревой НШВИ(2) 2.5-10 (100 шт.) / 79468</t>
  </si>
  <si>
    <t>Наконечник ТМЛ 2,5-6-2,6 луженый (100 шт.) / 40824</t>
  </si>
  <si>
    <t>Провод медный установочный гибкий 1х2,5 коричневый / ПуГВнг(А)-LS 1х2,5 коричневый</t>
  </si>
  <si>
    <t>Провод медный установочный гибкий 1х2,5 синий / ПуГВнг(А)-LS 1х2,5 синий</t>
  </si>
  <si>
    <t>Провод медный установочный гибкий 1х2,5 ж/з / ПуГВнг(А)-LS 1х2,5 ж/з</t>
  </si>
  <si>
    <t>Провод медный установочный гибкий 1х1,0 коричневый / ПуГВнг(А)-LS 1х1,0 коричневый</t>
  </si>
  <si>
    <t>Провод медный установочный гибкий 1х1,0 синий / ПуГВнг(А)-LS 1х1,0 синий</t>
  </si>
  <si>
    <t>Провод медный установочный гибкий 1х1,0 красный / ПуГВнг(А)-LS 1х1,0 красный</t>
  </si>
  <si>
    <t>Провод медный установочный гибкий 1х1,0 белый / ПуГВнг(А)-LS 1х1,0 белый</t>
  </si>
  <si>
    <t>Знак электробезопасности наклейка «Молния» (150х150х150мм) / an-1-00</t>
  </si>
  <si>
    <t>Табличка полужесткая для маркировки оболочек. Клейкое основание. ПВХ. Белая / TASE4090AW</t>
  </si>
  <si>
    <t>Площадка самоклеящаяся 20х20 под хомуты белая (100 шт.) / UHP30-20-100</t>
  </si>
  <si>
    <t>Саморез по металлу 4,2х16 сверлоконечный (100 шт.) / 22779-0</t>
  </si>
  <si>
    <t>Кабельный прижим с контактом ЭМС D=4…15 мм / CL 15 EMC</t>
  </si>
  <si>
    <t>Стойка для шины заземления / ZBS1L</t>
  </si>
  <si>
    <t>Шина (полоса) медная 3х10 мм. М1М / ГОСТ 434-78</t>
  </si>
  <si>
    <t>Щит диспетчеризации ЩД2 / ЩД2</t>
  </si>
  <si>
    <t>Маркировка для клемм, ширина 6 мм, от 11 до 20, вертикальная ориентация, (100
шт.) / NUPUTUK-6-11-20V</t>
  </si>
  <si>
    <t>Маркировка для клемм, ширина 6 мм, от 31 до 40, вертикальная ориентация, (100
шт.) / NUPUTUK-6-31-40V</t>
  </si>
  <si>
    <t>Кабель медный монтажный 1х2х1 / МКШВнг(А)-HF 1х2х1</t>
  </si>
  <si>
    <t>Кабель медный монтажный 2х2х1 / МКШВнг(А)-HF 2х2х1</t>
  </si>
  <si>
    <t>Кабель медный монтажный 3х2х1 / МКШВнг(А)-HF 3х2х1</t>
  </si>
  <si>
    <t>Кабель симметричный, для промышленного интерфейса RS-485. / СегментКИ-485-ПсЭнг(А)-HF 2x2x0,78</t>
  </si>
  <si>
    <t>Кабель витая пара с ПВХ пониженной горючести не токсичный, 6 категории, цвет   белый / CAT 6 U/UTP нг(А)-LSLTx 4х2х0,52</t>
  </si>
  <si>
    <t>Гофрированная легкая труба из ПВХ, Ф20 мм (бухта 100 метров) / 91920</t>
  </si>
  <si>
    <t>Держатель оцинкованный односторонний, д.20мм с крепежным отверстием 8.5х6
мм (100 шт.) / 53332</t>
  </si>
  <si>
    <t>Минеральная вата (не менее 100 г/см) / ФЛОР БАТТС</t>
  </si>
  <si>
    <t>A1</t>
  </si>
  <si>
    <t>GB1, GB2</t>
  </si>
  <si>
    <t>HL1</t>
  </si>
  <si>
    <t>HL2</t>
  </si>
  <si>
    <t>PE</t>
  </si>
  <si>
    <t>QF1</t>
  </si>
  <si>
    <t>QF2, QF3</t>
  </si>
  <si>
    <t>QS1</t>
  </si>
  <si>
    <t>SQ1</t>
  </si>
  <si>
    <t>UZ1</t>
  </si>
  <si>
    <t>ХS1</t>
  </si>
  <si>
    <t>"ХТ2:1- ХТ2:36, ХТ3:1- ХТ3:10, ХТ4:1- ХТ4:12, ХТ5:1- ХТ5:26"</t>
  </si>
  <si>
    <t>ХТ1:2</t>
  </si>
  <si>
    <t>ЩД1</t>
  </si>
  <si>
    <t>L1, N1</t>
  </si>
  <si>
    <t>L, L1</t>
  </si>
  <si>
    <t>N, N1</t>
  </si>
  <si>
    <t>L6</t>
  </si>
  <si>
    <t>N2</t>
  </si>
  <si>
    <t>L+</t>
  </si>
  <si>
    <t>M</t>
  </si>
  <si>
    <t>FE</t>
  </si>
  <si>
    <t>"ХТ2:1- ХТ2:32, ХТ3:1-
ХТ3:12"</t>
  </si>
  <si>
    <t>ООО "Компания КОМПЛИТ"</t>
  </si>
  <si>
    <t>КЭАЗ</t>
  </si>
  <si>
    <t>КВТ</t>
  </si>
  <si>
    <t>ГОСТ 31565-2012</t>
  </si>
  <si>
    <t>EKF</t>
  </si>
  <si>
    <t>Хортъ</t>
  </si>
  <si>
    <t>ПРОВЕНТО</t>
  </si>
  <si>
    <t>Россия</t>
  </si>
  <si>
    <t>ЗУБР</t>
  </si>
  <si>
    <t>ГОСТ 3262-75</t>
  </si>
  <si>
    <t>ООО «Огнеза»</t>
  </si>
  <si>
    <t>ROCKWOOL</t>
  </si>
  <si>
    <t>1632-2021-7.1-АСУИ Автоматизированная система учета инфраструктуры</t>
  </si>
  <si>
    <t>1632-2021-7.1-ВС Воздухоснабжение</t>
  </si>
  <si>
    <t>1632-2021-7.1-АОВ Автоматизация систем отопления, вентиляции и кондиционирования воздуха</t>
  </si>
  <si>
    <t>Кабельная продукция, монтажные изделия</t>
  </si>
  <si>
    <t>ОБОРУДОВАНИЕ</t>
  </si>
  <si>
    <t>Прибор приемно-контрольный и управления пожарный / Cириус</t>
  </si>
  <si>
    <t>Блок индикации / С2000-БИ исп.02</t>
  </si>
  <si>
    <t>Контроллер двухпроводной линии связи / С2000-КДЛ-2И</t>
  </si>
  <si>
    <t>Контрольно-пусковой блок / С2000-КПБ</t>
  </si>
  <si>
    <t>Шкаф с резервированным источником питания / ШПС-24 исп. 10</t>
  </si>
  <si>
    <t>Аккумуляторная батарея / DTM 1217</t>
  </si>
  <si>
    <t>Устройство коммутационное / УК-ВК исп. 15</t>
  </si>
  <si>
    <t>Извещатель пожарный дымовой / ДИП-34-03</t>
  </si>
  <si>
    <t>Извещатель пожарный дымовой с изолятором / ДИП-34-04</t>
  </si>
  <si>
    <t>Извещатель пожарный ручной / ИПР 513-3АМ исп.01</t>
  </si>
  <si>
    <t>Извещатель пожарный дымовой оптико-электронный линейный / С2000-ИПДЛ исп.60</t>
  </si>
  <si>
    <t>Блок сигнально-пусковой / С2000-СП4/220</t>
  </si>
  <si>
    <t>Устройство дистанционного пуска / УДП 513-3АМ исп.02</t>
  </si>
  <si>
    <t>Блок разветвительно-изолирующий / БРИЗ</t>
  </si>
  <si>
    <t>Оповещатель речевой, с записанным сообщением / ПКИ-РС2 (Говорун)</t>
  </si>
  <si>
    <t>Оповещатель световой, табло "ВЫХОД" / Молния-24 "Выход"</t>
  </si>
  <si>
    <t>Огнестойкий кабель парной скрутки / КПСнг(А)-FRLS 2х2х0,80</t>
  </si>
  <si>
    <t xml:space="preserve">Труба ПВХ гибкая гофрированная ∅25, легкая, с протяжкой / </t>
  </si>
  <si>
    <t xml:space="preserve">Держатель оцинк. односторонний, д.25мм под крепеж М6 / </t>
  </si>
  <si>
    <t>Короб с крышкой с направляющими для установки разделит. / TA-GN 60x40</t>
  </si>
  <si>
    <t>Угол плоский / NPAN 60x40</t>
  </si>
  <si>
    <t>Тройник/отвод / NTAN 60x40</t>
  </si>
  <si>
    <t>Заглушка / LAN 60x40</t>
  </si>
  <si>
    <t>Мини-канал / TMC 25x17</t>
  </si>
  <si>
    <t>Тройник / IM 25x17</t>
  </si>
  <si>
    <t>Соединение на стык / GM 25x17</t>
  </si>
  <si>
    <t>Угол плоский / APM 25x17</t>
  </si>
  <si>
    <t xml:space="preserve">Универсальный дюбель 6х32 мм / </t>
  </si>
  <si>
    <t xml:space="preserve">Саморез с пресс-шайбой / </t>
  </si>
  <si>
    <t>Коробка пластиковая FS с кабельными вводами и клеммниками / IP55,100х100х50мм</t>
  </si>
  <si>
    <t>Противопожарная терморасширяющаяся мастика / CP 611A</t>
  </si>
  <si>
    <t>Коробка распределительная для о/п безгалогенная (HF) атмосферостойкая 120х80х50 (64шт/кор) / 40-0345</t>
  </si>
  <si>
    <t>ЗИП</t>
  </si>
  <si>
    <t>НВП Болид</t>
  </si>
  <si>
    <t>Delta</t>
  </si>
  <si>
    <t>Комтид</t>
  </si>
  <si>
    <t>ИП Раченков</t>
  </si>
  <si>
    <t>«Луис+»</t>
  </si>
  <si>
    <t>Hilti</t>
  </si>
  <si>
    <t>Промрукав</t>
  </si>
  <si>
    <t>ОГНЕСТОЙКАЯ КАБЕЛЬНАЯ ЛИНИЯ «ЛуисОКЛ» В СОСТАВЕ:</t>
  </si>
  <si>
    <t>Кабель для ОПС и СОУЭ с оболочкой с низкой токсичностью продуктов горения, экранированный, огнестойкий / КПСнг(А)-FRLS 1х2х1,0</t>
  </si>
  <si>
    <t>Кабель для ОПС и СОУЭ с оболочкой с низкой токсичностью продуктов горения, экранированный, огнестойкий / КПСнг(А)-FRLS 1х2х0,75</t>
  </si>
  <si>
    <t>МОНТАЖНЫЕ МАТЕРИАЛЫ</t>
  </si>
  <si>
    <t>1632-2021-7.1-ПС.СУБ Системы противопожарной автоматики (в составе АУПС и СОУЭ)</t>
  </si>
  <si>
    <t>Поз.</t>
  </si>
  <si>
    <t>Наименование и техническая характеристика</t>
  </si>
  <si>
    <t>Тип, марка, обозначение документа, опросного листа</t>
  </si>
  <si>
    <t>Код продукции</t>
  </si>
  <si>
    <t>Поставщик</t>
  </si>
  <si>
    <t>Ед. измерения</t>
  </si>
  <si>
    <t>Количество</t>
  </si>
  <si>
    <t>Масса 1 ед., кг</t>
  </si>
  <si>
    <t>Регистр, изготовленный на месте из стальных электросварных труб по ГОСТ 10704-91 DN100-3р-1000</t>
  </si>
  <si>
    <t>Регистр Ду100</t>
  </si>
  <si>
    <t>Кран для выпуска воздуха</t>
  </si>
  <si>
    <t>СТД 7073В</t>
  </si>
  <si>
    <t>Комплект креплений для Регистр Ду100</t>
  </si>
  <si>
    <t>Регистр, изготовленный на месте из стальных электросварных труб по ГОСТ 10704-91</t>
  </si>
  <si>
    <t>Регистр Ду125</t>
  </si>
  <si>
    <t>DN125-4р-1000</t>
  </si>
  <si>
    <t>DN125-4р-1500</t>
  </si>
  <si>
    <t>DN125-4р-2000</t>
  </si>
  <si>
    <t>Комплект креплений для Регистр Ду125</t>
  </si>
  <si>
    <t>Радиатор отопительный чугунный секционный с межосевым расстоянием 500мм</t>
  </si>
  <si>
    <t>МС-140М2-500</t>
  </si>
  <si>
    <t>ООО "Нижнетагильская Литейная Компания"</t>
  </si>
  <si>
    <t>МС-140М2-500-2</t>
  </si>
  <si>
    <t>МС-140М2-500-3</t>
  </si>
  <si>
    <t>МС-140М2-500-4</t>
  </si>
  <si>
    <t>МС-140М2-500-5</t>
  </si>
  <si>
    <t>МС-140М2-500-6</t>
  </si>
  <si>
    <t>МС-140М2-500-7</t>
  </si>
  <si>
    <t>МС-140М2-500-8</t>
  </si>
  <si>
    <t>Комплект креплений для МС-140М2-500</t>
  </si>
  <si>
    <t>Кран шаровой полнопроходной латунный никелерованный с накидной гайкой DN20</t>
  </si>
  <si>
    <t>BVR-F</t>
  </si>
  <si>
    <t>065B8204</t>
  </si>
  <si>
    <t>ООО "Данфосс"</t>
  </si>
  <si>
    <t>Клапан терморегулятора c предварительной настройкой RTR-N; прямой; RTR-N прямой</t>
  </si>
  <si>
    <t>013G7016</t>
  </si>
  <si>
    <t>Термоскопический элемент RTR 7000 со встроенным баллахом и защитой скопоны отопления от замерзания</t>
  </si>
  <si>
    <t>RTR 7000</t>
  </si>
  <si>
    <t>0/307000</t>
  </si>
  <si>
    <t>Кран шаровой полнопроходной латунный никелерованный, биргромная резьба, тип BVR, PN40</t>
  </si>
  <si>
    <t>BVR</t>
  </si>
  <si>
    <t>DN20</t>
  </si>
  <si>
    <t>06S68208</t>
  </si>
  <si>
    <t>DN25</t>
  </si>
  <si>
    <t>06S68209</t>
  </si>
  <si>
    <t>DN32</t>
  </si>
  <si>
    <t>06S68200</t>
  </si>
  <si>
    <t>DN40</t>
  </si>
  <si>
    <t>06S68201</t>
  </si>
  <si>
    <t>Ручной Hydrofluid Randomizedforward канала HVVT со встроенным шаровым краном</t>
  </si>
  <si>
    <t>HVVT</t>
  </si>
  <si>
    <t>DN15 LF</t>
  </si>
  <si>
    <t>003ZA600</t>
  </si>
  <si>
    <t>003ZA084</t>
  </si>
  <si>
    <t>Трубы стальные электросварные прямошовные Ду32; Дн38х2</t>
  </si>
  <si>
    <t>ГОСТ 10704-91</t>
  </si>
  <si>
    <t>Грунтовка для стальной трубы</t>
  </si>
  <si>
    <t>S=29,69м2</t>
  </si>
  <si>
    <t>Краска для стальной трубы</t>
  </si>
  <si>
    <t>Отвод 45 для трубы KAN-therm Push PE-RT DN14</t>
  </si>
  <si>
    <t>Отвод 90 для трубы KAN-therm Push PE-RT</t>
  </si>
  <si>
    <t>DN14</t>
  </si>
  <si>
    <t>DN18</t>
  </si>
  <si>
    <t>Отвод 90 для трубы ГОСТ 10704-91 DN32</t>
  </si>
  <si>
    <t>Переходник для труб KAN-therm Push PE-RT и ГОСТ 10704-91 сталь DN32 - полимер DN32</t>
  </si>
  <si>
    <t>Переходник для трубы KAN-therm Push PE-RT полимер DN14 - полимер DN25</t>
  </si>
  <si>
    <t>Тройник для трубы KAN-therm Push PE-RT</t>
  </si>
  <si>
    <t>Тройник для трубы ГОСТ 10704-91 DN32</t>
  </si>
  <si>
    <t>Воздухоотводчик автоматический Airvent, Ду15</t>
  </si>
  <si>
    <t>065B8223</t>
  </si>
  <si>
    <t>Универсальная гибкая изоляция АСЕ "Armaflex" толщиной 13 мм.</t>
  </si>
  <si>
    <t>АСЕ-13X018</t>
  </si>
  <si>
    <t>"Armacell"</t>
  </si>
  <si>
    <t>АСЕ-13X028</t>
  </si>
  <si>
    <t>АСЕ-13Х015</t>
  </si>
  <si>
    <t>Крепеж-клипса для трубы ПВХ/ПНД Ду18</t>
  </si>
  <si>
    <t>Крепеж-клипса для трубы ПВХ/ПНД Ду25</t>
  </si>
  <si>
    <t>Крепеж-клипса для трубы ПВХ/ПНД Ду32</t>
  </si>
  <si>
    <t>Комплект креплений вертикального трубопровода к стене Ду15</t>
  </si>
  <si>
    <t>серия.5.900-7 в.4</t>
  </si>
  <si>
    <t>Комплект креплений вертикального трубопровода к стене Ду18</t>
  </si>
  <si>
    <t>Комплект креплений вертикального трубопровода к стене Ду25</t>
  </si>
  <si>
    <t>Комплект креплений вертикального трубопровода к стене Ду32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</si>
</sst>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\-??_-;_-@_-"/>
    <numFmt numFmtId="165" formatCode="0.000"/>
    <numFmt numFmtId="166" formatCode="0.0"/>
    <numFmt numFmtId="167" formatCode="0.00000"/>
    <numFmt numFmtId="168" formatCode="0.000000"/>
    <numFmt numFmtId="169" formatCode="0.0000"/>
  </numFmts>
  <fonts count="2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9"/>
      <color rgb="FF2C2D2E"/>
      <name val="Open Sans"/>
      <family val="2"/>
    </font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rgb="FF404040"/>
      <name val="Segoe UI"/>
      <family val="2"/>
      <charset val="204"/>
    </font>
    <font>
      <sz val="12"/>
      <color rgb="FF404040"/>
      <name val="Segoe U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5" fillId="0" borderId="0"/>
    <xf numFmtId="0" fontId="6" fillId="0" borderId="0">
      <alignment horizontal="center"/>
    </xf>
    <xf numFmtId="0" fontId="6" fillId="0" borderId="0"/>
    <xf numFmtId="0" fontId="7" fillId="0" borderId="0"/>
    <xf numFmtId="164" fontId="5" fillId="0" borderId="0" applyBorder="0" applyProtection="0"/>
    <xf numFmtId="0" fontId="14" fillId="0" borderId="0" applyNumberFormat="0" applyFill="0" applyBorder="0" applyAlignment="0" applyProtection="0"/>
    <xf numFmtId="0" fontId="16" fillId="0" borderId="0"/>
  </cellStyleXfs>
  <cellXfs count="16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3" borderId="6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center" vertical="center"/>
    </xf>
    <xf numFmtId="49" fontId="8" fillId="4" borderId="1" xfId="1" applyNumberFormat="1" applyFont="1" applyFill="1" applyBorder="1" applyAlignment="1">
      <alignment horizontal="center" vertical="center" wrapText="1" shrinkToFit="1"/>
    </xf>
    <xf numFmtId="3" fontId="8" fillId="4" borderId="1" xfId="1" applyNumberFormat="1" applyFont="1" applyFill="1" applyBorder="1" applyAlignment="1">
      <alignment horizontal="center" vertical="center" wrapText="1" shrinkToFit="1"/>
    </xf>
    <xf numFmtId="3" fontId="9" fillId="0" borderId="1" xfId="4" applyNumberFormat="1" applyFont="1" applyFill="1" applyBorder="1" applyAlignment="1">
      <alignment horizontal="center" vertical="center" wrapText="1"/>
    </xf>
    <xf numFmtId="3" fontId="10" fillId="0" borderId="0" xfId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0" fillId="4" borderId="1" xfId="0" applyFill="1" applyBorder="1"/>
    <xf numFmtId="49" fontId="8" fillId="8" borderId="1" xfId="1" applyNumberFormat="1" applyFont="1" applyFill="1" applyBorder="1" applyAlignment="1">
      <alignment horizontal="center" vertical="center" wrapText="1" shrinkToFit="1"/>
    </xf>
    <xf numFmtId="3" fontId="11" fillId="7" borderId="1" xfId="4" applyNumberFormat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left" vertical="center" wrapText="1"/>
    </xf>
    <xf numFmtId="49" fontId="11" fillId="7" borderId="1" xfId="4" applyNumberFormat="1" applyFont="1" applyFill="1" applyBorder="1" applyAlignment="1">
      <alignment horizontal="center" vertical="center" wrapText="1"/>
    </xf>
    <xf numFmtId="4" fontId="11" fillId="7" borderId="1" xfId="4" applyNumberFormat="1" applyFont="1" applyFill="1" applyBorder="1" applyAlignment="1">
      <alignment horizontal="center" vertical="center" wrapText="1"/>
    </xf>
    <xf numFmtId="4" fontId="12" fillId="7" borderId="1" xfId="1" applyNumberFormat="1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 wrapText="1"/>
    </xf>
    <xf numFmtId="4" fontId="13" fillId="7" borderId="1" xfId="1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1" xfId="0" applyFill="1" applyBorder="1" applyAlignment="1">
      <alignment horizontal="left" vertical="center"/>
    </xf>
    <xf numFmtId="0" fontId="0" fillId="9" borderId="11" xfId="0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4" fillId="0" borderId="0" xfId="6" applyAlignment="1">
      <alignment vertical="center" wrapText="1"/>
    </xf>
    <xf numFmtId="0" fontId="0" fillId="9" borderId="0" xfId="0" applyFill="1"/>
    <xf numFmtId="0" fontId="0" fillId="9" borderId="6" xfId="0" applyFill="1" applyBorder="1" applyAlignment="1">
      <alignment horizontal="center" vertical="center"/>
    </xf>
    <xf numFmtId="0" fontId="16" fillId="0" borderId="0" xfId="7"/>
    <xf numFmtId="49" fontId="18" fillId="0" borderId="0" xfId="7" applyNumberFormat="1" applyFont="1" applyAlignment="1">
      <alignment vertical="center"/>
    </xf>
    <xf numFmtId="49" fontId="18" fillId="0" borderId="1" xfId="7" applyNumberFormat="1" applyFont="1" applyBorder="1" applyAlignment="1">
      <alignment horizontal="center" vertical="center" wrapText="1"/>
    </xf>
    <xf numFmtId="0" fontId="18" fillId="0" borderId="1" xfId="7" applyFont="1" applyBorder="1" applyAlignment="1">
      <alignment horizontal="center" vertical="center" wrapText="1"/>
    </xf>
    <xf numFmtId="49" fontId="18" fillId="0" borderId="1" xfId="7" applyNumberFormat="1" applyFont="1" applyBorder="1" applyAlignment="1">
      <alignment horizontal="center" vertical="center"/>
    </xf>
    <xf numFmtId="0" fontId="18" fillId="0" borderId="1" xfId="7" applyFont="1" applyBorder="1" applyAlignment="1">
      <alignment horizontal="center" vertical="center"/>
    </xf>
    <xf numFmtId="0" fontId="19" fillId="0" borderId="0" xfId="7" applyFont="1" applyAlignment="1">
      <alignment wrapText="1"/>
    </xf>
    <xf numFmtId="0" fontId="18" fillId="0" borderId="1" xfId="7" applyFont="1" applyBorder="1" applyAlignment="1">
      <alignment horizontal="center" vertical="top"/>
    </xf>
    <xf numFmtId="1" fontId="18" fillId="0" borderId="1" xfId="7" applyNumberFormat="1" applyFont="1" applyBorder="1" applyAlignment="1">
      <alignment horizontal="center" vertical="top" wrapText="1"/>
    </xf>
    <xf numFmtId="0" fontId="18" fillId="0" borderId="1" xfId="7" applyFont="1" applyBorder="1" applyAlignment="1">
      <alignment horizontal="left" vertical="top" wrapText="1"/>
    </xf>
    <xf numFmtId="0" fontId="18" fillId="0" borderId="1" xfId="7" applyFont="1" applyBorder="1" applyAlignment="1">
      <alignment horizontal="center" vertical="top" wrapText="1"/>
    </xf>
    <xf numFmtId="165" fontId="18" fillId="0" borderId="1" xfId="7" applyNumberFormat="1" applyFont="1" applyBorder="1" applyAlignment="1">
      <alignment horizontal="right" vertical="top" wrapText="1"/>
    </xf>
    <xf numFmtId="0" fontId="18" fillId="0" borderId="1" xfId="7" applyFont="1" applyBorder="1" applyAlignment="1">
      <alignment horizontal="right" vertical="top" wrapText="1"/>
    </xf>
    <xf numFmtId="0" fontId="18" fillId="0" borderId="0" xfId="7" applyFont="1"/>
    <xf numFmtId="166" fontId="18" fillId="0" borderId="1" xfId="7" applyNumberFormat="1" applyFont="1" applyBorder="1" applyAlignment="1">
      <alignment horizontal="right" vertical="top" wrapText="1"/>
    </xf>
    <xf numFmtId="167" fontId="18" fillId="0" borderId="1" xfId="7" applyNumberFormat="1" applyFont="1" applyBorder="1" applyAlignment="1">
      <alignment horizontal="right" vertical="top" wrapText="1"/>
    </xf>
    <xf numFmtId="0" fontId="20" fillId="0" borderId="0" xfId="7" applyFont="1" applyAlignment="1">
      <alignment wrapText="1"/>
    </xf>
    <xf numFmtId="169" fontId="18" fillId="0" borderId="1" xfId="7" applyNumberFormat="1" applyFont="1" applyBorder="1" applyAlignment="1">
      <alignment horizontal="right" vertical="top" wrapText="1"/>
    </xf>
    <xf numFmtId="1" fontId="18" fillId="0" borderId="1" xfId="7" applyNumberFormat="1" applyFont="1" applyBorder="1" applyAlignment="1">
      <alignment horizontal="right" vertical="top" wrapText="1"/>
    </xf>
    <xf numFmtId="0" fontId="18" fillId="0" borderId="16" xfId="7" applyFont="1" applyBorder="1"/>
    <xf numFmtId="49" fontId="21" fillId="0" borderId="0" xfId="7" applyNumberFormat="1" applyFont="1"/>
    <xf numFmtId="0" fontId="21" fillId="0" borderId="0" xfId="7" applyFont="1" applyAlignment="1">
      <alignment horizontal="right" vertical="top"/>
    </xf>
    <xf numFmtId="0" fontId="21" fillId="0" borderId="0" xfId="7" applyFont="1" applyAlignment="1">
      <alignment wrapText="1"/>
    </xf>
    <xf numFmtId="0" fontId="21" fillId="0" borderId="0" xfId="7" applyFont="1"/>
    <xf numFmtId="0" fontId="21" fillId="0" borderId="0" xfId="7" applyFont="1" applyAlignment="1">
      <alignment horizontal="right"/>
    </xf>
    <xf numFmtId="0" fontId="20" fillId="0" borderId="0" xfId="7" applyFont="1" applyAlignment="1">
      <alignment vertical="top" wrapText="1"/>
    </xf>
    <xf numFmtId="49" fontId="18" fillId="0" borderId="0" xfId="7" applyNumberFormat="1" applyFont="1"/>
    <xf numFmtId="0" fontId="18" fillId="0" borderId="0" xfId="7" applyFont="1" applyAlignment="1">
      <alignment wrapText="1"/>
    </xf>
    <xf numFmtId="0" fontId="22" fillId="0" borderId="16" xfId="7" applyFont="1" applyBorder="1" applyAlignment="1">
      <alignment vertical="top"/>
    </xf>
    <xf numFmtId="0" fontId="20" fillId="0" borderId="1" xfId="7" applyFont="1" applyBorder="1" applyAlignment="1">
      <alignment vertical="center" wrapText="1"/>
    </xf>
    <xf numFmtId="0" fontId="19" fillId="0" borderId="1" xfId="7" applyFont="1" applyBorder="1" applyAlignment="1">
      <alignment vertical="center" wrapText="1"/>
    </xf>
    <xf numFmtId="0" fontId="21" fillId="0" borderId="17" xfId="7" applyFont="1" applyBorder="1" applyAlignment="1">
      <alignment vertical="top" wrapText="1"/>
    </xf>
    <xf numFmtId="0" fontId="17" fillId="0" borderId="0" xfId="7" applyFont="1" applyAlignment="1"/>
    <xf numFmtId="0" fontId="18" fillId="0" borderId="1" xfId="7" applyFont="1" applyBorder="1" applyAlignment="1">
      <alignment vertical="center" wrapText="1"/>
    </xf>
    <xf numFmtId="0" fontId="18" fillId="0" borderId="14" xfId="7" applyFont="1" applyBorder="1" applyAlignment="1">
      <alignment vertical="center"/>
    </xf>
    <xf numFmtId="0" fontId="18" fillId="0" borderId="15" xfId="7" applyFont="1" applyBorder="1" applyAlignment="1">
      <alignment vertical="center"/>
    </xf>
    <xf numFmtId="2" fontId="18" fillId="9" borderId="1" xfId="7" applyNumberFormat="1" applyFont="1" applyFill="1" applyBorder="1" applyAlignment="1">
      <alignment horizontal="right" vertical="top" wrapText="1"/>
    </xf>
    <xf numFmtId="165" fontId="18" fillId="9" borderId="1" xfId="7" applyNumberFormat="1" applyFont="1" applyFill="1" applyBorder="1" applyAlignment="1">
      <alignment horizontal="right" vertical="top" wrapText="1"/>
    </xf>
    <xf numFmtId="167" fontId="18" fillId="9" borderId="1" xfId="7" applyNumberFormat="1" applyFont="1" applyFill="1" applyBorder="1" applyAlignment="1">
      <alignment horizontal="right" vertical="top" wrapText="1"/>
    </xf>
    <xf numFmtId="166" fontId="18" fillId="9" borderId="1" xfId="7" applyNumberFormat="1" applyFont="1" applyFill="1" applyBorder="1" applyAlignment="1">
      <alignment horizontal="right" vertical="top" wrapText="1"/>
    </xf>
    <xf numFmtId="168" fontId="18" fillId="9" borderId="1" xfId="7" applyNumberFormat="1" applyFont="1" applyFill="1" applyBorder="1" applyAlignment="1">
      <alignment horizontal="right" vertical="top" wrapText="1"/>
    </xf>
    <xf numFmtId="169" fontId="18" fillId="9" borderId="1" xfId="7" applyNumberFormat="1" applyFont="1" applyFill="1" applyBorder="1" applyAlignment="1">
      <alignment horizontal="right" vertical="top" wrapText="1"/>
    </xf>
    <xf numFmtId="1" fontId="18" fillId="9" borderId="1" xfId="7" applyNumberFormat="1" applyFont="1" applyFill="1" applyBorder="1" applyAlignment="1">
      <alignment horizontal="right" vertical="top" wrapText="1"/>
    </xf>
    <xf numFmtId="4" fontId="0" fillId="9" borderId="3" xfId="0" applyNumberFormat="1" applyFill="1" applyBorder="1" applyAlignment="1">
      <alignment horizontal="center" vertical="center"/>
    </xf>
    <xf numFmtId="4" fontId="0" fillId="9" borderId="1" xfId="0" applyNumberFormat="1" applyFill="1" applyBorder="1" applyAlignment="1">
      <alignment horizontal="center" vertical="center"/>
    </xf>
    <xf numFmtId="4" fontId="0" fillId="9" borderId="11" xfId="0" applyNumberFormat="1" applyFill="1" applyBorder="1" applyAlignment="1">
      <alignment horizontal="center" vertical="center"/>
    </xf>
    <xf numFmtId="166" fontId="18" fillId="4" borderId="1" xfId="7" applyNumberFormat="1" applyFont="1" applyFill="1" applyBorder="1" applyAlignment="1">
      <alignment horizontal="right" vertical="top" wrapText="1"/>
    </xf>
    <xf numFmtId="1" fontId="18" fillId="4" borderId="1" xfId="7" applyNumberFormat="1" applyFont="1" applyFill="1" applyBorder="1" applyAlignment="1">
      <alignment horizontal="right" vertical="top" wrapText="1"/>
    </xf>
    <xf numFmtId="165" fontId="18" fillId="8" borderId="1" xfId="7" applyNumberFormat="1" applyFont="1" applyFill="1" applyBorder="1" applyAlignment="1">
      <alignment horizontal="right" vertical="top" wrapText="1"/>
    </xf>
    <xf numFmtId="165" fontId="18" fillId="8" borderId="0" xfId="7" applyNumberFormat="1" applyFont="1" applyFill="1"/>
    <xf numFmtId="166" fontId="18" fillId="0" borderId="1" xfId="7" applyNumberFormat="1" applyFont="1" applyFill="1" applyBorder="1" applyAlignment="1">
      <alignment horizontal="right" vertical="top" wrapText="1"/>
    </xf>
    <xf numFmtId="1" fontId="18" fillId="0" borderId="1" xfId="7" applyNumberFormat="1" applyFont="1" applyFill="1" applyBorder="1" applyAlignment="1">
      <alignment horizontal="right" vertical="top" wrapText="1"/>
    </xf>
    <xf numFmtId="166" fontId="18" fillId="4" borderId="0" xfId="7" applyNumberFormat="1" applyFont="1" applyFill="1"/>
    <xf numFmtId="165" fontId="16" fillId="9" borderId="0" xfId="7" applyNumberFormat="1" applyFill="1"/>
    <xf numFmtId="2" fontId="16" fillId="9" borderId="0" xfId="7" applyNumberFormat="1" applyFill="1"/>
    <xf numFmtId="165" fontId="18" fillId="0" borderId="0" xfId="7" applyNumberFormat="1" applyFont="1"/>
    <xf numFmtId="168" fontId="16" fillId="9" borderId="0" xfId="7" applyNumberFormat="1" applyFill="1"/>
    <xf numFmtId="169" fontId="16" fillId="9" borderId="0" xfId="7" applyNumberFormat="1" applyFill="1"/>
    <xf numFmtId="168" fontId="18" fillId="9" borderId="0" xfId="7" applyNumberFormat="1" applyFont="1" applyFill="1"/>
    <xf numFmtId="0" fontId="23" fillId="9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9" borderId="1" xfId="0" applyFill="1" applyBorder="1" applyAlignment="1">
      <alignment horizontal="left" vertical="center" wrapText="1"/>
    </xf>
    <xf numFmtId="0" fontId="0" fillId="9" borderId="6" xfId="0" applyFill="1" applyBorder="1" applyAlignment="1">
      <alignment horizontal="left" vertical="center" wrapText="1"/>
    </xf>
    <xf numFmtId="0" fontId="0" fillId="0" borderId="0" xfId="0" applyAlignment="1"/>
    <xf numFmtId="0" fontId="0" fillId="9" borderId="0" xfId="0" applyFill="1" applyAlignment="1"/>
    <xf numFmtId="3" fontId="0" fillId="0" borderId="0" xfId="0" applyNumberFormat="1" applyAlignment="1">
      <alignment horizontal="center"/>
    </xf>
    <xf numFmtId="3" fontId="9" fillId="0" borderId="1" xfId="1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4" borderId="0" xfId="0" applyFill="1"/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16" fontId="25" fillId="0" borderId="0" xfId="0" applyNumberFormat="1" applyFont="1" applyAlignment="1">
      <alignment vertical="center" wrapText="1"/>
    </xf>
  </cellXfs>
  <cellStyles count="8">
    <cellStyle name="Гиперссылка" xfId="6" builtinId="8"/>
    <cellStyle name="Обычный" xfId="0" builtinId="0"/>
    <cellStyle name="Обычный 2" xfId="1" xr:uid="{E1ADFEEC-968C-46F1-8948-5D941ACA77FE}"/>
    <cellStyle name="Обычный 3" xfId="7" xr:uid="{2CCF5845-FC7C-42D3-89EE-60C5A4B69B8B}"/>
    <cellStyle name="Параметр" xfId="3" xr:uid="{51C8D84F-DA0F-4969-8D52-BA41095547B5}"/>
    <cellStyle name="Пояснение 2" xfId="4" xr:uid="{4BB574B1-579D-45E5-9085-7471383D6B86}"/>
    <cellStyle name="Титул" xfId="2" xr:uid="{559DA1BE-FCA0-48F5-9663-0401BA9030AB}"/>
    <cellStyle name="Финансовый 2" xfId="5" xr:uid="{8682CDEC-BCA0-4D68-B9B5-1CF9A50F4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468570</xdr:colOff>
      <xdr:row>38</xdr:row>
      <xdr:rowOff>96274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2284083-99EB-4B57-81F6-CE17A446B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22545" cy="7335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-cloud.eurochem.ru/s/rXscDjqg4FCLmMo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FC92-DC81-4153-BC2A-D518787430D9}">
  <sheetPr>
    <pageSetUpPr fitToPage="1"/>
  </sheetPr>
  <dimension ref="A2:Q192"/>
  <sheetViews>
    <sheetView topLeftCell="A166" workbookViewId="0">
      <selection activeCell="R189" sqref="R189"/>
    </sheetView>
  </sheetViews>
  <sheetFormatPr defaultColWidth="9.140625" defaultRowHeight="11.25" customHeight="1" x14ac:dyDescent="0.2"/>
  <cols>
    <col min="1" max="1" width="5.7109375" style="109" customWidth="1"/>
    <col min="2" max="2" width="5.7109375" style="96" customWidth="1"/>
    <col min="3" max="3" width="29.85546875" style="96" customWidth="1"/>
    <col min="4" max="4" width="7.28515625" style="96" customWidth="1"/>
    <col min="5" max="5" width="12.28515625" style="96" customWidth="1"/>
    <col min="6" max="6" width="8.5703125" style="96" customWidth="1"/>
    <col min="7" max="7" width="19.7109375" style="96" customWidth="1"/>
    <col min="8" max="8" width="18.7109375" style="96" customWidth="1"/>
    <col min="9" max="9" width="22.7109375" style="96" customWidth="1"/>
    <col min="10" max="10" width="8.140625" style="96" hidden="1" customWidth="1"/>
    <col min="11" max="12" width="107.85546875" style="110" hidden="1" customWidth="1"/>
    <col min="13" max="13" width="49.42578125" style="110" hidden="1" customWidth="1"/>
    <col min="14" max="14" width="47" style="110" hidden="1" customWidth="1"/>
    <col min="15" max="15" width="49.42578125" style="110" hidden="1" customWidth="1"/>
    <col min="16" max="16" width="47" style="110" hidden="1" customWidth="1"/>
    <col min="17" max="16384" width="9.140625" style="96"/>
  </cols>
  <sheetData>
    <row r="2" spans="1:17" s="83" customFormat="1" ht="18" x14ac:dyDescent="0.25">
      <c r="A2" s="115" t="s">
        <v>507</v>
      </c>
      <c r="B2" s="115"/>
      <c r="C2" s="115"/>
      <c r="D2" s="115"/>
      <c r="E2" s="115"/>
      <c r="F2" s="115"/>
      <c r="G2" s="115"/>
      <c r="H2" s="115"/>
    </row>
    <row r="3" spans="1:17" s="83" customFormat="1" ht="9.75" customHeight="1" x14ac:dyDescent="0.25">
      <c r="A3" s="84"/>
    </row>
    <row r="4" spans="1:17" s="83" customFormat="1" ht="36" customHeight="1" x14ac:dyDescent="0.25">
      <c r="A4" s="85" t="s">
        <v>126</v>
      </c>
      <c r="B4" s="86" t="s">
        <v>508</v>
      </c>
      <c r="C4" s="86" t="s">
        <v>117</v>
      </c>
      <c r="D4" s="86" t="s">
        <v>509</v>
      </c>
      <c r="E4" s="86" t="s">
        <v>120</v>
      </c>
      <c r="F4" s="86" t="s">
        <v>510</v>
      </c>
      <c r="G4" s="116" t="s">
        <v>511</v>
      </c>
      <c r="H4" s="116"/>
    </row>
    <row r="5" spans="1:17" s="83" customFormat="1" ht="15" x14ac:dyDescent="0.25">
      <c r="A5" s="87">
        <v>1</v>
      </c>
      <c r="B5" s="88">
        <v>2</v>
      </c>
      <c r="C5" s="88">
        <v>3</v>
      </c>
      <c r="D5" s="88">
        <v>4</v>
      </c>
      <c r="E5" s="88">
        <v>5</v>
      </c>
      <c r="F5" s="88">
        <v>6</v>
      </c>
      <c r="G5" s="117">
        <v>7</v>
      </c>
      <c r="H5" s="118"/>
    </row>
    <row r="6" spans="1:17" s="83" customFormat="1" ht="15" customHeight="1" x14ac:dyDescent="0.25">
      <c r="A6" s="113" t="s">
        <v>512</v>
      </c>
      <c r="B6" s="113"/>
      <c r="C6" s="113"/>
      <c r="D6" s="113"/>
      <c r="E6" s="113"/>
      <c r="F6" s="113"/>
      <c r="G6" s="113"/>
      <c r="H6" s="113"/>
      <c r="K6" s="89" t="s">
        <v>512</v>
      </c>
    </row>
    <row r="7" spans="1:17" s="83" customFormat="1" ht="45" x14ac:dyDescent="0.25">
      <c r="A7" s="90">
        <f>IF(J7&lt;&gt;"",COUNTA(J$1:J7),"")</f>
        <v>1</v>
      </c>
      <c r="B7" s="91">
        <v>1</v>
      </c>
      <c r="C7" s="92" t="s">
        <v>513</v>
      </c>
      <c r="D7" s="93" t="s">
        <v>514</v>
      </c>
      <c r="E7" s="131">
        <v>404.35199999999998</v>
      </c>
      <c r="F7" s="92"/>
      <c r="G7" s="95"/>
      <c r="H7" s="92" t="s">
        <v>515</v>
      </c>
      <c r="J7" s="96" t="s">
        <v>516</v>
      </c>
      <c r="K7" s="89"/>
    </row>
    <row r="8" spans="1:17" s="83" customFormat="1" ht="45" x14ac:dyDescent="0.25">
      <c r="A8" s="90">
        <f>IF(J8&lt;&gt;"",COUNTA(J$1:J8),"")</f>
        <v>2</v>
      </c>
      <c r="B8" s="91">
        <v>2</v>
      </c>
      <c r="C8" s="92" t="s">
        <v>517</v>
      </c>
      <c r="D8" s="93" t="s">
        <v>514</v>
      </c>
      <c r="E8" s="131">
        <v>9.2560000000000002</v>
      </c>
      <c r="F8" s="92"/>
      <c r="G8" s="95"/>
      <c r="H8" s="92" t="s">
        <v>518</v>
      </c>
      <c r="J8" s="96" t="s">
        <v>516</v>
      </c>
      <c r="K8" s="89"/>
    </row>
    <row r="9" spans="1:17" s="83" customFormat="1" ht="67.5" x14ac:dyDescent="0.25">
      <c r="A9" s="90">
        <f>IF(J9&lt;&gt;"",COUNTA(J$1:J9),"")</f>
        <v>3</v>
      </c>
      <c r="B9" s="91">
        <v>3</v>
      </c>
      <c r="C9" s="92" t="s">
        <v>519</v>
      </c>
      <c r="D9" s="93" t="s">
        <v>514</v>
      </c>
      <c r="E9" s="97">
        <v>397.7</v>
      </c>
      <c r="F9" s="92"/>
      <c r="G9" s="95"/>
      <c r="H9" s="92" t="s">
        <v>520</v>
      </c>
      <c r="I9" s="137">
        <f>SUM(E10:E23)</f>
        <v>414.34848</v>
      </c>
      <c r="J9" s="96" t="s">
        <v>516</v>
      </c>
      <c r="K9" s="89"/>
      <c r="Q9" s="83">
        <f>1.04*I9</f>
        <v>430.92241920000004</v>
      </c>
    </row>
    <row r="10" spans="1:17" s="83" customFormat="1" ht="15" x14ac:dyDescent="0.25">
      <c r="A10" s="90">
        <f>IF(J10&lt;&gt;"",COUNTA(J$1:J10),"")</f>
        <v>4</v>
      </c>
      <c r="B10" s="91">
        <v>4</v>
      </c>
      <c r="C10" s="92" t="s">
        <v>521</v>
      </c>
      <c r="D10" s="93" t="s">
        <v>503</v>
      </c>
      <c r="E10" s="119">
        <v>3.64</v>
      </c>
      <c r="F10" s="92"/>
      <c r="G10" s="95"/>
      <c r="H10" s="92" t="s">
        <v>522</v>
      </c>
      <c r="J10" s="96" t="s">
        <v>516</v>
      </c>
      <c r="K10" s="89"/>
    </row>
    <row r="11" spans="1:17" s="83" customFormat="1" ht="15" x14ac:dyDescent="0.25">
      <c r="A11" s="90">
        <f>IF(J11&lt;&gt;"",COUNTA(J$1:J11),"")</f>
        <v>5</v>
      </c>
      <c r="B11" s="91">
        <v>5</v>
      </c>
      <c r="C11" s="92" t="s">
        <v>523</v>
      </c>
      <c r="D11" s="93" t="s">
        <v>503</v>
      </c>
      <c r="E11" s="120">
        <v>16.952000000000002</v>
      </c>
      <c r="F11" s="92"/>
      <c r="G11" s="95"/>
      <c r="H11" s="92" t="s">
        <v>524</v>
      </c>
      <c r="J11" s="96" t="s">
        <v>516</v>
      </c>
      <c r="K11" s="89"/>
    </row>
    <row r="12" spans="1:17" s="83" customFormat="1" ht="15" x14ac:dyDescent="0.25">
      <c r="A12" s="90">
        <f>IF(J12&lt;&gt;"",COUNTA(J$1:J12),"")</f>
        <v>6</v>
      </c>
      <c r="B12" s="91">
        <v>6</v>
      </c>
      <c r="C12" s="92" t="s">
        <v>525</v>
      </c>
      <c r="D12" s="93" t="s">
        <v>503</v>
      </c>
      <c r="E12" s="120">
        <v>99.944000000000003</v>
      </c>
      <c r="F12" s="92"/>
      <c r="G12" s="95"/>
      <c r="H12" s="92" t="s">
        <v>526</v>
      </c>
      <c r="J12" s="96" t="s">
        <v>516</v>
      </c>
      <c r="K12" s="89"/>
    </row>
    <row r="13" spans="1:17" s="83" customFormat="1" ht="15" x14ac:dyDescent="0.25">
      <c r="A13" s="90">
        <f>IF(J13&lt;&gt;"",COUNTA(J$1:J13),"")</f>
        <v>7</v>
      </c>
      <c r="B13" s="91">
        <v>7</v>
      </c>
      <c r="C13" s="92" t="s">
        <v>527</v>
      </c>
      <c r="D13" s="93" t="s">
        <v>503</v>
      </c>
      <c r="E13" s="120">
        <v>25.792000000000002</v>
      </c>
      <c r="F13" s="92"/>
      <c r="G13" s="95"/>
      <c r="H13" s="92" t="s">
        <v>528</v>
      </c>
      <c r="J13" s="96" t="s">
        <v>516</v>
      </c>
      <c r="K13" s="89"/>
    </row>
    <row r="14" spans="1:17" s="83" customFormat="1" ht="15" x14ac:dyDescent="0.25">
      <c r="A14" s="90">
        <f>IF(J14&lt;&gt;"",COUNTA(J$1:J14),"")</f>
        <v>8</v>
      </c>
      <c r="B14" s="91">
        <v>8</v>
      </c>
      <c r="C14" s="92" t="s">
        <v>529</v>
      </c>
      <c r="D14" s="93" t="s">
        <v>503</v>
      </c>
      <c r="E14" s="119">
        <v>2.08</v>
      </c>
      <c r="F14" s="92"/>
      <c r="G14" s="95"/>
      <c r="H14" s="92" t="s">
        <v>530</v>
      </c>
      <c r="J14" s="96" t="s">
        <v>516</v>
      </c>
      <c r="K14" s="89"/>
    </row>
    <row r="15" spans="1:17" s="83" customFormat="1" ht="15" x14ac:dyDescent="0.25">
      <c r="A15" s="90">
        <f>IF(J15&lt;&gt;"",COUNTA(J$1:J15),"")</f>
        <v>9</v>
      </c>
      <c r="B15" s="91">
        <v>9</v>
      </c>
      <c r="C15" s="92" t="s">
        <v>531</v>
      </c>
      <c r="D15" s="93" t="s">
        <v>503</v>
      </c>
      <c r="E15" s="121">
        <v>9.99648</v>
      </c>
      <c r="F15" s="92"/>
      <c r="G15" s="95"/>
      <c r="H15" s="92" t="s">
        <v>532</v>
      </c>
      <c r="J15" s="96" t="s">
        <v>516</v>
      </c>
      <c r="K15" s="89"/>
    </row>
    <row r="16" spans="1:17" s="83" customFormat="1" ht="15" x14ac:dyDescent="0.25">
      <c r="A16" s="90">
        <f>IF(J16&lt;&gt;"",COUNTA(J$1:J16),"")</f>
        <v>10</v>
      </c>
      <c r="B16" s="91">
        <v>10</v>
      </c>
      <c r="C16" s="92" t="s">
        <v>533</v>
      </c>
      <c r="D16" s="93" t="s">
        <v>503</v>
      </c>
      <c r="E16" s="120">
        <v>132.49600000000001</v>
      </c>
      <c r="F16" s="92"/>
      <c r="G16" s="95"/>
      <c r="H16" s="92" t="s">
        <v>534</v>
      </c>
      <c r="J16" s="96" t="s">
        <v>516</v>
      </c>
      <c r="K16" s="89"/>
    </row>
    <row r="17" spans="1:12" s="83" customFormat="1" ht="15" x14ac:dyDescent="0.25">
      <c r="A17" s="90">
        <f>IF(J17&lt;&gt;"",COUNTA(J$1:J17),"")</f>
        <v>11</v>
      </c>
      <c r="B17" s="91">
        <v>11</v>
      </c>
      <c r="C17" s="92" t="s">
        <v>535</v>
      </c>
      <c r="D17" s="93" t="s">
        <v>503</v>
      </c>
      <c r="E17" s="120">
        <v>18.512</v>
      </c>
      <c r="F17" s="92"/>
      <c r="G17" s="95"/>
      <c r="H17" s="92" t="s">
        <v>536</v>
      </c>
      <c r="J17" s="96" t="s">
        <v>516</v>
      </c>
      <c r="K17" s="89"/>
    </row>
    <row r="18" spans="1:12" s="83" customFormat="1" ht="15" x14ac:dyDescent="0.25">
      <c r="A18" s="90">
        <f>IF(J18&lt;&gt;"",COUNTA(J$1:J18),"")</f>
        <v>12</v>
      </c>
      <c r="B18" s="91">
        <v>12</v>
      </c>
      <c r="C18" s="92" t="s">
        <v>537</v>
      </c>
      <c r="D18" s="93" t="s">
        <v>503</v>
      </c>
      <c r="E18" s="120">
        <v>1.456</v>
      </c>
      <c r="F18" s="92"/>
      <c r="G18" s="95"/>
      <c r="H18" s="92" t="s">
        <v>538</v>
      </c>
      <c r="J18" s="96" t="s">
        <v>516</v>
      </c>
      <c r="K18" s="89"/>
    </row>
    <row r="19" spans="1:12" s="83" customFormat="1" ht="15" x14ac:dyDescent="0.25">
      <c r="A19" s="90">
        <f>IF(J19&lt;&gt;"",COUNTA(J$1:J19),"")</f>
        <v>13</v>
      </c>
      <c r="B19" s="91">
        <v>13</v>
      </c>
      <c r="C19" s="92" t="s">
        <v>539</v>
      </c>
      <c r="D19" s="93" t="s">
        <v>503</v>
      </c>
      <c r="E19" s="119">
        <v>74.88</v>
      </c>
      <c r="F19" s="92"/>
      <c r="G19" s="95"/>
      <c r="H19" s="92" t="s">
        <v>540</v>
      </c>
      <c r="J19" s="96" t="s">
        <v>516</v>
      </c>
      <c r="K19" s="89"/>
    </row>
    <row r="20" spans="1:12" s="83" customFormat="1" ht="15" x14ac:dyDescent="0.25">
      <c r="A20" s="90">
        <f>IF(J20&lt;&gt;"",COUNTA(J$1:J20),"")</f>
        <v>14</v>
      </c>
      <c r="B20" s="91">
        <v>14</v>
      </c>
      <c r="C20" s="92" t="s">
        <v>541</v>
      </c>
      <c r="D20" s="93" t="s">
        <v>503</v>
      </c>
      <c r="E20" s="122">
        <v>10.4</v>
      </c>
      <c r="F20" s="92"/>
      <c r="G20" s="95"/>
      <c r="H20" s="92" t="s">
        <v>542</v>
      </c>
      <c r="J20" s="96" t="s">
        <v>516</v>
      </c>
      <c r="K20" s="89"/>
    </row>
    <row r="21" spans="1:12" s="83" customFormat="1" ht="15" x14ac:dyDescent="0.25">
      <c r="A21" s="90">
        <f>IF(J21&lt;&gt;"",COUNTA(J$1:J21),"")</f>
        <v>15</v>
      </c>
      <c r="B21" s="91">
        <v>15</v>
      </c>
      <c r="C21" s="92" t="s">
        <v>543</v>
      </c>
      <c r="D21" s="93" t="s">
        <v>503</v>
      </c>
      <c r="E21" s="120">
        <v>14.768000000000001</v>
      </c>
      <c r="F21" s="92"/>
      <c r="G21" s="95"/>
      <c r="H21" s="92" t="s">
        <v>544</v>
      </c>
      <c r="J21" s="96" t="s">
        <v>516</v>
      </c>
      <c r="K21" s="89"/>
    </row>
    <row r="22" spans="1:12" s="83" customFormat="1" ht="15" x14ac:dyDescent="0.25">
      <c r="A22" s="90">
        <f>IF(J22&lt;&gt;"",COUNTA(J$1:J22),"")</f>
        <v>16</v>
      </c>
      <c r="B22" s="91">
        <v>16</v>
      </c>
      <c r="C22" s="92" t="s">
        <v>545</v>
      </c>
      <c r="D22" s="93" t="s">
        <v>503</v>
      </c>
      <c r="E22" s="120">
        <v>1.248</v>
      </c>
      <c r="F22" s="92"/>
      <c r="G22" s="95"/>
      <c r="H22" s="92" t="s">
        <v>546</v>
      </c>
      <c r="J22" s="96" t="s">
        <v>516</v>
      </c>
      <c r="K22" s="89"/>
    </row>
    <row r="23" spans="1:12" s="83" customFormat="1" ht="15" x14ac:dyDescent="0.25">
      <c r="A23" s="90">
        <f>IF(J23&lt;&gt;"",COUNTA(J$1:J23),"")</f>
        <v>17</v>
      </c>
      <c r="B23" s="91">
        <v>17</v>
      </c>
      <c r="C23" s="92" t="s">
        <v>547</v>
      </c>
      <c r="D23" s="93" t="s">
        <v>503</v>
      </c>
      <c r="E23" s="120">
        <v>2.1840000000000002</v>
      </c>
      <c r="F23" s="92"/>
      <c r="G23" s="95"/>
      <c r="H23" s="92" t="s">
        <v>548</v>
      </c>
      <c r="J23" s="96" t="s">
        <v>516</v>
      </c>
      <c r="K23" s="89"/>
    </row>
    <row r="24" spans="1:12" s="83" customFormat="1" ht="15" customHeight="1" x14ac:dyDescent="0.25">
      <c r="A24" s="112" t="s">
        <v>549</v>
      </c>
      <c r="B24" s="112"/>
      <c r="C24" s="112"/>
      <c r="D24" s="112"/>
      <c r="E24" s="112"/>
      <c r="F24" s="112"/>
      <c r="G24" s="112"/>
      <c r="H24" s="112"/>
      <c r="K24" s="89"/>
      <c r="L24" s="99" t="s">
        <v>549</v>
      </c>
    </row>
    <row r="25" spans="1:12" s="83" customFormat="1" ht="22.5" x14ac:dyDescent="0.25">
      <c r="A25" s="90">
        <f>IF(J25&lt;&gt;"",COUNTA(J$1:J25),"")</f>
        <v>18</v>
      </c>
      <c r="B25" s="91">
        <v>18</v>
      </c>
      <c r="C25" s="92" t="s">
        <v>550</v>
      </c>
      <c r="D25" s="93" t="s">
        <v>503</v>
      </c>
      <c r="E25" s="97">
        <v>397.7</v>
      </c>
      <c r="F25" s="92"/>
      <c r="G25" s="95"/>
      <c r="H25" s="92" t="s">
        <v>520</v>
      </c>
      <c r="J25" s="96" t="s">
        <v>516</v>
      </c>
      <c r="K25" s="89"/>
      <c r="L25" s="99"/>
    </row>
    <row r="26" spans="1:12" s="83" customFormat="1" ht="135" customHeight="1" x14ac:dyDescent="0.25">
      <c r="A26" s="90">
        <f>IF(J26&lt;&gt;"",COUNTA(J$1:J26),"")</f>
        <v>19</v>
      </c>
      <c r="B26" s="91">
        <v>19</v>
      </c>
      <c r="C26" s="92" t="s">
        <v>551</v>
      </c>
      <c r="D26" s="93" t="s">
        <v>552</v>
      </c>
      <c r="E26" s="129">
        <v>397.7</v>
      </c>
      <c r="F26" s="92"/>
      <c r="G26" s="95"/>
      <c r="H26" s="92" t="s">
        <v>520</v>
      </c>
      <c r="J26" s="96" t="s">
        <v>516</v>
      </c>
      <c r="K26" s="89"/>
      <c r="L26" s="99"/>
    </row>
    <row r="27" spans="1:12" s="83" customFormat="1" ht="45" x14ac:dyDescent="0.25">
      <c r="A27" s="90">
        <f>IF(J27&lt;&gt;"",COUNTA(J$1:J27),"")</f>
        <v>20</v>
      </c>
      <c r="B27" s="91">
        <v>20</v>
      </c>
      <c r="C27" s="92" t="s">
        <v>553</v>
      </c>
      <c r="D27" s="93" t="s">
        <v>552</v>
      </c>
      <c r="E27" s="133">
        <v>397.7</v>
      </c>
      <c r="F27" s="92"/>
      <c r="G27" s="95"/>
      <c r="H27" s="92" t="s">
        <v>520</v>
      </c>
      <c r="J27" s="96" t="s">
        <v>516</v>
      </c>
      <c r="K27" s="89"/>
      <c r="L27" s="99"/>
    </row>
    <row r="28" spans="1:12" s="83" customFormat="1" ht="15" customHeight="1" x14ac:dyDescent="0.25">
      <c r="A28" s="113" t="s">
        <v>554</v>
      </c>
      <c r="B28" s="113"/>
      <c r="C28" s="113"/>
      <c r="D28" s="113"/>
      <c r="E28" s="113"/>
      <c r="F28" s="113"/>
      <c r="G28" s="113"/>
      <c r="H28" s="113"/>
      <c r="K28" s="89" t="s">
        <v>554</v>
      </c>
      <c r="L28" s="99"/>
    </row>
    <row r="29" spans="1:12" s="83" customFormat="1" ht="45" x14ac:dyDescent="0.25">
      <c r="A29" s="90">
        <f>IF(J29&lt;&gt;"",COUNTA(J$1:J29),"")</f>
        <v>21</v>
      </c>
      <c r="B29" s="91">
        <v>21</v>
      </c>
      <c r="C29" s="92" t="s">
        <v>555</v>
      </c>
      <c r="D29" s="93" t="s">
        <v>514</v>
      </c>
      <c r="E29" s="131">
        <v>676.62400000000002</v>
      </c>
      <c r="F29" s="92"/>
      <c r="G29" s="95"/>
      <c r="H29" s="92" t="s">
        <v>556</v>
      </c>
      <c r="J29" s="96" t="s">
        <v>516</v>
      </c>
      <c r="K29" s="89"/>
      <c r="L29" s="99"/>
    </row>
    <row r="30" spans="1:12" s="83" customFormat="1" ht="67.5" x14ac:dyDescent="0.25">
      <c r="A30" s="90">
        <f>IF(J30&lt;&gt;"",COUNTA(J$1:J30),"")</f>
        <v>22</v>
      </c>
      <c r="B30" s="91">
        <v>22</v>
      </c>
      <c r="C30" s="92" t="s">
        <v>519</v>
      </c>
      <c r="D30" s="93" t="s">
        <v>514</v>
      </c>
      <c r="E30" s="97">
        <v>650.6</v>
      </c>
      <c r="F30" s="92"/>
      <c r="G30" s="95"/>
      <c r="H30" s="92" t="s">
        <v>520</v>
      </c>
      <c r="J30" s="96" t="s">
        <v>516</v>
      </c>
      <c r="K30" s="89"/>
      <c r="L30" s="99"/>
    </row>
    <row r="31" spans="1:12" s="83" customFormat="1" ht="15" x14ac:dyDescent="0.25">
      <c r="A31" s="90">
        <f>IF(J31&lt;&gt;"",COUNTA(J$1:J31),"")</f>
        <v>23</v>
      </c>
      <c r="B31" s="91">
        <v>23</v>
      </c>
      <c r="C31" s="92" t="s">
        <v>557</v>
      </c>
      <c r="D31" s="93" t="s">
        <v>503</v>
      </c>
      <c r="E31" s="120">
        <v>1.3520000000000001</v>
      </c>
      <c r="F31" s="92"/>
      <c r="G31" s="95"/>
      <c r="H31" s="92" t="s">
        <v>558</v>
      </c>
      <c r="I31" s="136">
        <f>SUM(E31:E46)</f>
        <v>676.62400000000002</v>
      </c>
      <c r="J31" s="96" t="s">
        <v>516</v>
      </c>
      <c r="K31" s="89"/>
      <c r="L31" s="99"/>
    </row>
    <row r="32" spans="1:12" s="83" customFormat="1" ht="15" x14ac:dyDescent="0.25">
      <c r="A32" s="90">
        <f>IF(J32&lt;&gt;"",COUNTA(J$1:J32),"")</f>
        <v>24</v>
      </c>
      <c r="B32" s="91">
        <v>24</v>
      </c>
      <c r="C32" s="92" t="s">
        <v>559</v>
      </c>
      <c r="D32" s="93" t="s">
        <v>503</v>
      </c>
      <c r="E32" s="120">
        <v>79.664000000000001</v>
      </c>
      <c r="F32" s="92"/>
      <c r="G32" s="95"/>
      <c r="H32" s="92" t="s">
        <v>560</v>
      </c>
      <c r="J32" s="96" t="s">
        <v>516</v>
      </c>
      <c r="K32" s="89"/>
      <c r="L32" s="99"/>
    </row>
    <row r="33" spans="1:12" s="83" customFormat="1" ht="15" x14ac:dyDescent="0.25">
      <c r="A33" s="90">
        <f>IF(J33&lt;&gt;"",COUNTA(J$1:J33),"")</f>
        <v>25</v>
      </c>
      <c r="B33" s="91">
        <v>25</v>
      </c>
      <c r="C33" s="92" t="s">
        <v>561</v>
      </c>
      <c r="D33" s="93" t="s">
        <v>503</v>
      </c>
      <c r="E33" s="119">
        <v>1.56</v>
      </c>
      <c r="F33" s="92"/>
      <c r="G33" s="95"/>
      <c r="H33" s="92" t="s">
        <v>562</v>
      </c>
      <c r="J33" s="96" t="s">
        <v>516</v>
      </c>
      <c r="K33" s="89"/>
      <c r="L33" s="99"/>
    </row>
    <row r="34" spans="1:12" s="83" customFormat="1" ht="15" x14ac:dyDescent="0.25">
      <c r="A34" s="90">
        <f>IF(J34&lt;&gt;"",COUNTA(J$1:J34),"")</f>
        <v>26</v>
      </c>
      <c r="B34" s="91">
        <v>26</v>
      </c>
      <c r="C34" s="92" t="s">
        <v>563</v>
      </c>
      <c r="D34" s="93" t="s">
        <v>503</v>
      </c>
      <c r="E34" s="120">
        <v>47.423999999999999</v>
      </c>
      <c r="F34" s="92"/>
      <c r="G34" s="95"/>
      <c r="H34" s="92" t="s">
        <v>564</v>
      </c>
      <c r="J34" s="96" t="s">
        <v>516</v>
      </c>
      <c r="K34" s="89"/>
      <c r="L34" s="99"/>
    </row>
    <row r="35" spans="1:12" s="83" customFormat="1" ht="15" x14ac:dyDescent="0.25">
      <c r="A35" s="90">
        <f>IF(J35&lt;&gt;"",COUNTA(J$1:J35),"")</f>
        <v>27</v>
      </c>
      <c r="B35" s="91">
        <v>27</v>
      </c>
      <c r="C35" s="92" t="s">
        <v>565</v>
      </c>
      <c r="D35" s="93" t="s">
        <v>503</v>
      </c>
      <c r="E35" s="119">
        <v>35.36</v>
      </c>
      <c r="F35" s="92"/>
      <c r="G35" s="95"/>
      <c r="H35" s="92" t="s">
        <v>566</v>
      </c>
      <c r="J35" s="96" t="s">
        <v>516</v>
      </c>
      <c r="K35" s="89"/>
      <c r="L35" s="99"/>
    </row>
    <row r="36" spans="1:12" s="83" customFormat="1" ht="15" x14ac:dyDescent="0.25">
      <c r="A36" s="90">
        <f>IF(J36&lt;&gt;"",COUNTA(J$1:J36),"")</f>
        <v>28</v>
      </c>
      <c r="B36" s="91">
        <v>28</v>
      </c>
      <c r="C36" s="92" t="s">
        <v>567</v>
      </c>
      <c r="D36" s="93" t="s">
        <v>503</v>
      </c>
      <c r="E36" s="119">
        <v>3.64</v>
      </c>
      <c r="F36" s="92"/>
      <c r="G36" s="95"/>
      <c r="H36" s="92" t="s">
        <v>522</v>
      </c>
      <c r="J36" s="96" t="s">
        <v>516</v>
      </c>
      <c r="K36" s="89"/>
      <c r="L36" s="99"/>
    </row>
    <row r="37" spans="1:12" s="83" customFormat="1" ht="15" x14ac:dyDescent="0.25">
      <c r="A37" s="90">
        <f>IF(J37&lt;&gt;"",COUNTA(J$1:J37),"")</f>
        <v>29</v>
      </c>
      <c r="B37" s="91">
        <v>29</v>
      </c>
      <c r="C37" s="92" t="s">
        <v>523</v>
      </c>
      <c r="D37" s="93" t="s">
        <v>503</v>
      </c>
      <c r="E37" s="119">
        <v>10.92</v>
      </c>
      <c r="F37" s="92"/>
      <c r="G37" s="95"/>
      <c r="H37" s="92" t="s">
        <v>568</v>
      </c>
      <c r="J37" s="96" t="s">
        <v>516</v>
      </c>
      <c r="K37" s="89"/>
      <c r="L37" s="99"/>
    </row>
    <row r="38" spans="1:12" s="83" customFormat="1" ht="15" x14ac:dyDescent="0.25">
      <c r="A38" s="90">
        <f>IF(J38&lt;&gt;"",COUNTA(J$1:J38),"")</f>
        <v>30</v>
      </c>
      <c r="B38" s="91">
        <v>30</v>
      </c>
      <c r="C38" s="92" t="s">
        <v>569</v>
      </c>
      <c r="D38" s="93" t="s">
        <v>503</v>
      </c>
      <c r="E38" s="120">
        <v>179.29599999999999</v>
      </c>
      <c r="F38" s="92"/>
      <c r="G38" s="95"/>
      <c r="H38" s="92" t="s">
        <v>570</v>
      </c>
      <c r="J38" s="96" t="s">
        <v>516</v>
      </c>
      <c r="K38" s="89"/>
      <c r="L38" s="99"/>
    </row>
    <row r="39" spans="1:12" s="83" customFormat="1" ht="15" x14ac:dyDescent="0.25">
      <c r="A39" s="90">
        <f>IF(J39&lt;&gt;"",COUNTA(J$1:J39),"")</f>
        <v>31</v>
      </c>
      <c r="B39" s="91">
        <v>31</v>
      </c>
      <c r="C39" s="92" t="s">
        <v>525</v>
      </c>
      <c r="D39" s="93" t="s">
        <v>503</v>
      </c>
      <c r="E39" s="120">
        <v>8.9440000000000008</v>
      </c>
      <c r="F39" s="92"/>
      <c r="G39" s="95"/>
      <c r="H39" s="92" t="s">
        <v>571</v>
      </c>
      <c r="J39" s="96" t="s">
        <v>516</v>
      </c>
      <c r="K39" s="89"/>
      <c r="L39" s="99"/>
    </row>
    <row r="40" spans="1:12" s="83" customFormat="1" ht="15" x14ac:dyDescent="0.25">
      <c r="A40" s="90">
        <f>IF(J40&lt;&gt;"",COUNTA(J$1:J40),"")</f>
        <v>32</v>
      </c>
      <c r="B40" s="91">
        <v>32</v>
      </c>
      <c r="C40" s="92" t="s">
        <v>527</v>
      </c>
      <c r="D40" s="93" t="s">
        <v>503</v>
      </c>
      <c r="E40" s="120">
        <v>12.584</v>
      </c>
      <c r="F40" s="92"/>
      <c r="G40" s="95"/>
      <c r="H40" s="92" t="s">
        <v>572</v>
      </c>
      <c r="J40" s="96" t="s">
        <v>516</v>
      </c>
      <c r="K40" s="89"/>
      <c r="L40" s="99"/>
    </row>
    <row r="41" spans="1:12" s="83" customFormat="1" ht="15" x14ac:dyDescent="0.25">
      <c r="A41" s="90">
        <f>IF(J41&lt;&gt;"",COUNTA(J$1:J41),"")</f>
        <v>33</v>
      </c>
      <c r="B41" s="91">
        <v>33</v>
      </c>
      <c r="C41" s="92" t="s">
        <v>533</v>
      </c>
      <c r="D41" s="93" t="s">
        <v>503</v>
      </c>
      <c r="E41" s="120">
        <v>160.05600000000001</v>
      </c>
      <c r="F41" s="92"/>
      <c r="G41" s="95"/>
      <c r="H41" s="92" t="s">
        <v>573</v>
      </c>
      <c r="J41" s="96" t="s">
        <v>516</v>
      </c>
      <c r="K41" s="89"/>
      <c r="L41" s="99"/>
    </row>
    <row r="42" spans="1:12" s="83" customFormat="1" ht="15" x14ac:dyDescent="0.25">
      <c r="A42" s="90">
        <f>IF(J42&lt;&gt;"",COUNTA(J$1:J42),"")</f>
        <v>34</v>
      </c>
      <c r="B42" s="91">
        <v>34</v>
      </c>
      <c r="C42" s="92" t="s">
        <v>535</v>
      </c>
      <c r="D42" s="93" t="s">
        <v>503</v>
      </c>
      <c r="E42" s="119">
        <v>13.52</v>
      </c>
      <c r="F42" s="92"/>
      <c r="G42" s="95"/>
      <c r="H42" s="92" t="s">
        <v>574</v>
      </c>
      <c r="J42" s="96" t="s">
        <v>516</v>
      </c>
      <c r="K42" s="89"/>
      <c r="L42" s="99"/>
    </row>
    <row r="43" spans="1:12" s="83" customFormat="1" ht="15" x14ac:dyDescent="0.25">
      <c r="A43" s="90">
        <f>IF(J43&lt;&gt;"",COUNTA(J$1:J43),"")</f>
        <v>35</v>
      </c>
      <c r="B43" s="91">
        <v>35</v>
      </c>
      <c r="C43" s="92" t="s">
        <v>539</v>
      </c>
      <c r="D43" s="93" t="s">
        <v>503</v>
      </c>
      <c r="E43" s="120">
        <v>107.432</v>
      </c>
      <c r="F43" s="92"/>
      <c r="G43" s="95"/>
      <c r="H43" s="92" t="s">
        <v>575</v>
      </c>
      <c r="J43" s="96" t="s">
        <v>516</v>
      </c>
      <c r="K43" s="89"/>
      <c r="L43" s="99"/>
    </row>
    <row r="44" spans="1:12" s="83" customFormat="1" ht="15" x14ac:dyDescent="0.25">
      <c r="A44" s="90">
        <f>IF(J44&lt;&gt;"",COUNTA(J$1:J44),"")</f>
        <v>36</v>
      </c>
      <c r="B44" s="91">
        <v>36</v>
      </c>
      <c r="C44" s="92" t="s">
        <v>541</v>
      </c>
      <c r="D44" s="93" t="s">
        <v>503</v>
      </c>
      <c r="E44" s="120">
        <v>5.3040000000000003</v>
      </c>
      <c r="F44" s="92"/>
      <c r="G44" s="95"/>
      <c r="H44" s="92" t="s">
        <v>576</v>
      </c>
      <c r="J44" s="96" t="s">
        <v>516</v>
      </c>
      <c r="K44" s="89"/>
      <c r="L44" s="99"/>
    </row>
    <row r="45" spans="1:12" s="83" customFormat="1" ht="15" x14ac:dyDescent="0.25">
      <c r="A45" s="90">
        <f>IF(J45&lt;&gt;"",COUNTA(J$1:J45),"")</f>
        <v>37</v>
      </c>
      <c r="B45" s="91">
        <v>37</v>
      </c>
      <c r="C45" s="92" t="s">
        <v>543</v>
      </c>
      <c r="D45" s="93" t="s">
        <v>503</v>
      </c>
      <c r="E45" s="120">
        <v>3.016</v>
      </c>
      <c r="F45" s="92"/>
      <c r="G45" s="95"/>
      <c r="H45" s="92" t="s">
        <v>577</v>
      </c>
      <c r="J45" s="96" t="s">
        <v>516</v>
      </c>
      <c r="K45" s="89"/>
      <c r="L45" s="99"/>
    </row>
    <row r="46" spans="1:12" s="83" customFormat="1" ht="15" x14ac:dyDescent="0.25">
      <c r="A46" s="90">
        <f>IF(J46&lt;&gt;"",COUNTA(J$1:J46),"")</f>
        <v>38</v>
      </c>
      <c r="B46" s="91">
        <v>38</v>
      </c>
      <c r="C46" s="92" t="s">
        <v>545</v>
      </c>
      <c r="D46" s="93" t="s">
        <v>503</v>
      </c>
      <c r="E46" s="120">
        <v>6.5519999999999996</v>
      </c>
      <c r="F46" s="92"/>
      <c r="G46" s="95"/>
      <c r="H46" s="92" t="s">
        <v>578</v>
      </c>
      <c r="J46" s="96" t="s">
        <v>516</v>
      </c>
      <c r="K46" s="89"/>
      <c r="L46" s="99"/>
    </row>
    <row r="47" spans="1:12" s="83" customFormat="1" ht="15" customHeight="1" x14ac:dyDescent="0.25">
      <c r="A47" s="112" t="s">
        <v>549</v>
      </c>
      <c r="B47" s="112"/>
      <c r="C47" s="112"/>
      <c r="D47" s="112"/>
      <c r="E47" s="112"/>
      <c r="F47" s="112"/>
      <c r="G47" s="112"/>
      <c r="H47" s="112"/>
      <c r="K47" s="89"/>
      <c r="L47" s="99" t="s">
        <v>549</v>
      </c>
    </row>
    <row r="48" spans="1:12" s="83" customFormat="1" ht="22.5" x14ac:dyDescent="0.25">
      <c r="A48" s="90">
        <f>IF(J48&lt;&gt;"",COUNTA(J$1:J48),"")</f>
        <v>39</v>
      </c>
      <c r="B48" s="91">
        <v>39</v>
      </c>
      <c r="C48" s="92" t="s">
        <v>550</v>
      </c>
      <c r="D48" s="93" t="s">
        <v>503</v>
      </c>
      <c r="E48" s="97">
        <v>650.6</v>
      </c>
      <c r="F48" s="92"/>
      <c r="G48" s="95"/>
      <c r="H48" s="92" t="s">
        <v>520</v>
      </c>
      <c r="J48" s="96" t="s">
        <v>516</v>
      </c>
      <c r="K48" s="89"/>
      <c r="L48" s="99"/>
    </row>
    <row r="49" spans="1:12" s="83" customFormat="1" ht="135" customHeight="1" x14ac:dyDescent="0.25">
      <c r="A49" s="90">
        <f>IF(J49&lt;&gt;"",COUNTA(J$1:J49),"")</f>
        <v>40</v>
      </c>
      <c r="B49" s="91">
        <v>40</v>
      </c>
      <c r="C49" s="92" t="s">
        <v>551</v>
      </c>
      <c r="D49" s="93" t="s">
        <v>552</v>
      </c>
      <c r="E49" s="129">
        <v>650.6</v>
      </c>
      <c r="F49" s="92"/>
      <c r="G49" s="95"/>
      <c r="H49" s="92" t="s">
        <v>520</v>
      </c>
      <c r="J49" s="96" t="s">
        <v>516</v>
      </c>
      <c r="K49" s="89"/>
      <c r="L49" s="99"/>
    </row>
    <row r="50" spans="1:12" s="83" customFormat="1" ht="45" x14ac:dyDescent="0.25">
      <c r="A50" s="90">
        <f>IF(J50&lt;&gt;"",COUNTA(J$1:J50),"")</f>
        <v>41</v>
      </c>
      <c r="B50" s="91">
        <v>41</v>
      </c>
      <c r="C50" s="92" t="s">
        <v>553</v>
      </c>
      <c r="D50" s="93" t="s">
        <v>552</v>
      </c>
      <c r="E50" s="133">
        <v>650.6</v>
      </c>
      <c r="F50" s="92"/>
      <c r="G50" s="95"/>
      <c r="H50" s="92" t="s">
        <v>520</v>
      </c>
      <c r="J50" s="96" t="s">
        <v>516</v>
      </c>
      <c r="K50" s="89"/>
      <c r="L50" s="99"/>
    </row>
    <row r="51" spans="1:12" s="83" customFormat="1" ht="15" customHeight="1" x14ac:dyDescent="0.25">
      <c r="A51" s="113" t="s">
        <v>579</v>
      </c>
      <c r="B51" s="113"/>
      <c r="C51" s="113"/>
      <c r="D51" s="113"/>
      <c r="E51" s="113"/>
      <c r="F51" s="113"/>
      <c r="G51" s="113"/>
      <c r="H51" s="113"/>
      <c r="K51" s="89" t="s">
        <v>579</v>
      </c>
      <c r="L51" s="99"/>
    </row>
    <row r="52" spans="1:12" s="83" customFormat="1" ht="45" x14ac:dyDescent="0.25">
      <c r="A52" s="90">
        <f>IF(J52&lt;&gt;"",COUNTA(J$1:J52),"")</f>
        <v>42</v>
      </c>
      <c r="B52" s="91">
        <v>42</v>
      </c>
      <c r="C52" s="92" t="s">
        <v>555</v>
      </c>
      <c r="D52" s="93" t="s">
        <v>514</v>
      </c>
      <c r="E52" s="131">
        <v>295.15199999999999</v>
      </c>
      <c r="F52" s="92"/>
      <c r="G52" s="95"/>
      <c r="H52" s="92" t="s">
        <v>580</v>
      </c>
      <c r="J52" s="96" t="s">
        <v>516</v>
      </c>
      <c r="K52" s="89"/>
      <c r="L52" s="99"/>
    </row>
    <row r="53" spans="1:12" s="83" customFormat="1" ht="67.5" x14ac:dyDescent="0.25">
      <c r="A53" s="90">
        <f>IF(J53&lt;&gt;"",COUNTA(J$1:J53),"")</f>
        <v>43</v>
      </c>
      <c r="B53" s="91">
        <v>43</v>
      </c>
      <c r="C53" s="92" t="s">
        <v>519</v>
      </c>
      <c r="D53" s="93" t="s">
        <v>514</v>
      </c>
      <c r="E53" s="97">
        <v>283.8</v>
      </c>
      <c r="F53" s="92"/>
      <c r="G53" s="95"/>
      <c r="H53" s="92" t="s">
        <v>520</v>
      </c>
      <c r="J53" s="96" t="s">
        <v>516</v>
      </c>
      <c r="K53" s="89"/>
      <c r="L53" s="99"/>
    </row>
    <row r="54" spans="1:12" s="83" customFormat="1" ht="15" x14ac:dyDescent="0.25">
      <c r="A54" s="90">
        <f>IF(J54&lt;&gt;"",COUNTA(J$1:J54),"")</f>
        <v>44</v>
      </c>
      <c r="B54" s="91">
        <v>44</v>
      </c>
      <c r="C54" s="92" t="s">
        <v>581</v>
      </c>
      <c r="D54" s="93" t="s">
        <v>503</v>
      </c>
      <c r="E54" s="120">
        <v>1.456</v>
      </c>
      <c r="F54" s="92"/>
      <c r="G54" s="95"/>
      <c r="H54" s="92" t="s">
        <v>538</v>
      </c>
      <c r="I54" s="136">
        <f>SUM(E54:E61)</f>
        <v>295.15199999999999</v>
      </c>
      <c r="J54" s="96" t="s">
        <v>516</v>
      </c>
      <c r="K54" s="89"/>
      <c r="L54" s="99"/>
    </row>
    <row r="55" spans="1:12" s="83" customFormat="1" ht="15" x14ac:dyDescent="0.25">
      <c r="A55" s="90">
        <f>IF(J55&lt;&gt;"",COUNTA(J$1:J55),"")</f>
        <v>45</v>
      </c>
      <c r="B55" s="91">
        <v>45</v>
      </c>
      <c r="C55" s="92" t="s">
        <v>537</v>
      </c>
      <c r="D55" s="93" t="s">
        <v>503</v>
      </c>
      <c r="E55" s="120">
        <v>56.887999999999998</v>
      </c>
      <c r="F55" s="92"/>
      <c r="G55" s="95"/>
      <c r="H55" s="92" t="s">
        <v>582</v>
      </c>
      <c r="J55" s="96" t="s">
        <v>516</v>
      </c>
      <c r="K55" s="89"/>
      <c r="L55" s="99"/>
    </row>
    <row r="56" spans="1:12" s="83" customFormat="1" ht="15" x14ac:dyDescent="0.25">
      <c r="A56" s="90">
        <f>IF(J56&lt;&gt;"",COUNTA(J$1:J56),"")</f>
        <v>46</v>
      </c>
      <c r="B56" s="91">
        <v>46</v>
      </c>
      <c r="C56" s="92" t="s">
        <v>523</v>
      </c>
      <c r="D56" s="93" t="s">
        <v>503</v>
      </c>
      <c r="E56" s="119">
        <v>10.92</v>
      </c>
      <c r="F56" s="92"/>
      <c r="G56" s="95"/>
      <c r="H56" s="92" t="s">
        <v>568</v>
      </c>
      <c r="J56" s="96" t="s">
        <v>516</v>
      </c>
      <c r="K56" s="89"/>
      <c r="L56" s="99"/>
    </row>
    <row r="57" spans="1:12" s="83" customFormat="1" ht="15" x14ac:dyDescent="0.25">
      <c r="A57" s="90">
        <f>IF(J57&lt;&gt;"",COUNTA(J$1:J57),"")</f>
        <v>47</v>
      </c>
      <c r="B57" s="91">
        <v>47</v>
      </c>
      <c r="C57" s="92" t="s">
        <v>583</v>
      </c>
      <c r="D57" s="93" t="s">
        <v>503</v>
      </c>
      <c r="E57" s="120">
        <v>0.20799999999999999</v>
      </c>
      <c r="F57" s="92"/>
      <c r="G57" s="95"/>
      <c r="H57" s="92" t="s">
        <v>584</v>
      </c>
      <c r="J57" s="96" t="s">
        <v>516</v>
      </c>
      <c r="K57" s="89"/>
      <c r="L57" s="99"/>
    </row>
    <row r="58" spans="1:12" s="83" customFormat="1" ht="15" x14ac:dyDescent="0.25">
      <c r="A58" s="90">
        <f>IF(J58&lt;&gt;"",COUNTA(J$1:J58),"")</f>
        <v>48</v>
      </c>
      <c r="B58" s="91">
        <v>48</v>
      </c>
      <c r="C58" s="92" t="s">
        <v>533</v>
      </c>
      <c r="D58" s="93" t="s">
        <v>503</v>
      </c>
      <c r="E58" s="122">
        <v>145.6</v>
      </c>
      <c r="F58" s="92"/>
      <c r="G58" s="95"/>
      <c r="H58" s="92" t="s">
        <v>585</v>
      </c>
      <c r="J58" s="96" t="s">
        <v>516</v>
      </c>
      <c r="K58" s="89"/>
      <c r="L58" s="99"/>
    </row>
    <row r="59" spans="1:12" s="83" customFormat="1" ht="15" x14ac:dyDescent="0.25">
      <c r="A59" s="90">
        <f>IF(J59&lt;&gt;"",COUNTA(J$1:J59),"")</f>
        <v>49</v>
      </c>
      <c r="B59" s="91">
        <v>49</v>
      </c>
      <c r="C59" s="92" t="s">
        <v>535</v>
      </c>
      <c r="D59" s="93" t="s">
        <v>503</v>
      </c>
      <c r="E59" s="119">
        <v>4.68</v>
      </c>
      <c r="F59" s="92"/>
      <c r="G59" s="95"/>
      <c r="H59" s="92" t="s">
        <v>586</v>
      </c>
      <c r="J59" s="96" t="s">
        <v>516</v>
      </c>
      <c r="K59" s="89"/>
      <c r="L59" s="99"/>
    </row>
    <row r="60" spans="1:12" s="83" customFormat="1" ht="15" x14ac:dyDescent="0.25">
      <c r="A60" s="90">
        <f>IF(J60&lt;&gt;"",COUNTA(J$1:J60),"")</f>
        <v>50</v>
      </c>
      <c r="B60" s="91">
        <v>50</v>
      </c>
      <c r="C60" s="92" t="s">
        <v>539</v>
      </c>
      <c r="D60" s="93" t="s">
        <v>503</v>
      </c>
      <c r="E60" s="119">
        <v>68.64</v>
      </c>
      <c r="F60" s="92"/>
      <c r="G60" s="95"/>
      <c r="H60" s="92" t="s">
        <v>587</v>
      </c>
      <c r="J60" s="96" t="s">
        <v>516</v>
      </c>
      <c r="K60" s="89"/>
      <c r="L60" s="99"/>
    </row>
    <row r="61" spans="1:12" s="83" customFormat="1" ht="15" x14ac:dyDescent="0.25">
      <c r="A61" s="90">
        <f>IF(J61&lt;&gt;"",COUNTA(J$1:J61),"")</f>
        <v>51</v>
      </c>
      <c r="B61" s="91">
        <v>51</v>
      </c>
      <c r="C61" s="92" t="s">
        <v>545</v>
      </c>
      <c r="D61" s="93" t="s">
        <v>503</v>
      </c>
      <c r="E61" s="119">
        <v>6.76</v>
      </c>
      <c r="F61" s="92"/>
      <c r="G61" s="95"/>
      <c r="H61" s="92" t="s">
        <v>588</v>
      </c>
      <c r="J61" s="96" t="s">
        <v>516</v>
      </c>
      <c r="K61" s="89"/>
      <c r="L61" s="99"/>
    </row>
    <row r="62" spans="1:12" s="83" customFormat="1" ht="15" customHeight="1" x14ac:dyDescent="0.25">
      <c r="A62" s="112" t="s">
        <v>549</v>
      </c>
      <c r="B62" s="112"/>
      <c r="C62" s="112"/>
      <c r="D62" s="112"/>
      <c r="E62" s="112"/>
      <c r="F62" s="112"/>
      <c r="G62" s="112"/>
      <c r="H62" s="112"/>
      <c r="K62" s="89"/>
      <c r="L62" s="99" t="s">
        <v>549</v>
      </c>
    </row>
    <row r="63" spans="1:12" s="83" customFormat="1" ht="22.5" x14ac:dyDescent="0.25">
      <c r="A63" s="90">
        <f>IF(J63&lt;&gt;"",COUNTA(J$1:J63),"")</f>
        <v>52</v>
      </c>
      <c r="B63" s="91">
        <v>52</v>
      </c>
      <c r="C63" s="92" t="s">
        <v>550</v>
      </c>
      <c r="D63" s="93" t="s">
        <v>503</v>
      </c>
      <c r="E63" s="97">
        <v>283.8</v>
      </c>
      <c r="F63" s="92"/>
      <c r="G63" s="95"/>
      <c r="H63" s="92" t="s">
        <v>520</v>
      </c>
      <c r="J63" s="96" t="s">
        <v>516</v>
      </c>
      <c r="K63" s="89"/>
      <c r="L63" s="99"/>
    </row>
    <row r="64" spans="1:12" s="83" customFormat="1" ht="135" customHeight="1" x14ac:dyDescent="0.25">
      <c r="A64" s="90">
        <f>IF(J64&lt;&gt;"",COUNTA(J$1:J64),"")</f>
        <v>53</v>
      </c>
      <c r="B64" s="91">
        <v>53</v>
      </c>
      <c r="C64" s="92" t="s">
        <v>551</v>
      </c>
      <c r="D64" s="93" t="s">
        <v>552</v>
      </c>
      <c r="E64" s="129">
        <v>283.8</v>
      </c>
      <c r="F64" s="92"/>
      <c r="G64" s="95"/>
      <c r="H64" s="92" t="s">
        <v>520</v>
      </c>
      <c r="J64" s="96" t="s">
        <v>516</v>
      </c>
      <c r="K64" s="89"/>
      <c r="L64" s="99"/>
    </row>
    <row r="65" spans="1:12" s="83" customFormat="1" ht="45" x14ac:dyDescent="0.25">
      <c r="A65" s="90">
        <f>IF(J65&lt;&gt;"",COUNTA(J$1:J65),"")</f>
        <v>54</v>
      </c>
      <c r="B65" s="91">
        <v>54</v>
      </c>
      <c r="C65" s="92" t="s">
        <v>553</v>
      </c>
      <c r="D65" s="93" t="s">
        <v>552</v>
      </c>
      <c r="E65" s="133">
        <v>283.8</v>
      </c>
      <c r="F65" s="92"/>
      <c r="G65" s="95"/>
      <c r="H65" s="92" t="s">
        <v>520</v>
      </c>
      <c r="J65" s="96" t="s">
        <v>516</v>
      </c>
      <c r="K65" s="89"/>
      <c r="L65" s="99"/>
    </row>
    <row r="66" spans="1:12" s="83" customFormat="1" ht="15" customHeight="1" x14ac:dyDescent="0.25">
      <c r="A66" s="113" t="s">
        <v>589</v>
      </c>
      <c r="B66" s="113"/>
      <c r="C66" s="113"/>
      <c r="D66" s="113"/>
      <c r="E66" s="113"/>
      <c r="F66" s="113"/>
      <c r="G66" s="113"/>
      <c r="H66" s="113"/>
      <c r="K66" s="89" t="s">
        <v>589</v>
      </c>
      <c r="L66" s="99"/>
    </row>
    <row r="67" spans="1:12" s="83" customFormat="1" ht="56.25" x14ac:dyDescent="0.25">
      <c r="A67" s="90">
        <f>IF(J67&lt;&gt;"",COUNTA(J$1:J67),"")</f>
        <v>55</v>
      </c>
      <c r="B67" s="91">
        <v>55</v>
      </c>
      <c r="C67" s="92" t="s">
        <v>590</v>
      </c>
      <c r="D67" s="93" t="s">
        <v>514</v>
      </c>
      <c r="E67" s="131">
        <v>284.85599999999999</v>
      </c>
      <c r="F67" s="92"/>
      <c r="G67" s="95"/>
      <c r="H67" s="92" t="s">
        <v>591</v>
      </c>
      <c r="J67" s="96" t="s">
        <v>516</v>
      </c>
      <c r="K67" s="89"/>
      <c r="L67" s="99"/>
    </row>
    <row r="68" spans="1:12" s="83" customFormat="1" ht="45" x14ac:dyDescent="0.25">
      <c r="A68" s="90">
        <f>IF(J68&lt;&gt;"",COUNTA(J$1:J68),"")</f>
        <v>56</v>
      </c>
      <c r="B68" s="91">
        <v>56</v>
      </c>
      <c r="C68" s="92" t="s">
        <v>592</v>
      </c>
      <c r="D68" s="93" t="s">
        <v>514</v>
      </c>
      <c r="E68" s="97">
        <v>273.89999999999998</v>
      </c>
      <c r="F68" s="92"/>
      <c r="G68" s="95"/>
      <c r="H68" s="92" t="s">
        <v>520</v>
      </c>
      <c r="J68" s="96" t="s">
        <v>516</v>
      </c>
      <c r="K68" s="89"/>
      <c r="L68" s="99"/>
    </row>
    <row r="69" spans="1:12" s="83" customFormat="1" ht="15" x14ac:dyDescent="0.25">
      <c r="A69" s="90">
        <f>IF(J69&lt;&gt;"",COUNTA(J$1:J69),"")</f>
        <v>57</v>
      </c>
      <c r="B69" s="91">
        <v>57</v>
      </c>
      <c r="C69" s="92" t="s">
        <v>593</v>
      </c>
      <c r="D69" s="93" t="s">
        <v>503</v>
      </c>
      <c r="E69" s="120">
        <v>45.344000000000001</v>
      </c>
      <c r="F69" s="92"/>
      <c r="G69" s="95"/>
      <c r="H69" s="92" t="s">
        <v>594</v>
      </c>
      <c r="I69" s="136">
        <f>SUM(E69:E82)</f>
        <v>284.85599999999999</v>
      </c>
      <c r="J69" s="96" t="s">
        <v>516</v>
      </c>
      <c r="K69" s="89"/>
      <c r="L69" s="99"/>
    </row>
    <row r="70" spans="1:12" s="83" customFormat="1" ht="15" x14ac:dyDescent="0.25">
      <c r="A70" s="90">
        <f>IF(J70&lt;&gt;"",COUNTA(J$1:J70),"")</f>
        <v>58</v>
      </c>
      <c r="B70" s="91">
        <v>58</v>
      </c>
      <c r="C70" s="92" t="s">
        <v>595</v>
      </c>
      <c r="D70" s="93" t="s">
        <v>503</v>
      </c>
      <c r="E70" s="119">
        <v>115.44</v>
      </c>
      <c r="F70" s="92"/>
      <c r="G70" s="95"/>
      <c r="H70" s="92" t="s">
        <v>596</v>
      </c>
      <c r="J70" s="96" t="s">
        <v>516</v>
      </c>
      <c r="K70" s="89"/>
      <c r="L70" s="99"/>
    </row>
    <row r="71" spans="1:12" s="83" customFormat="1" ht="15" x14ac:dyDescent="0.25">
      <c r="A71" s="90">
        <f>IF(J71&lt;&gt;"",COUNTA(J$1:J71),"")</f>
        <v>59</v>
      </c>
      <c r="B71" s="91">
        <v>59</v>
      </c>
      <c r="C71" s="92" t="s">
        <v>597</v>
      </c>
      <c r="D71" s="93" t="s">
        <v>503</v>
      </c>
      <c r="E71" s="120">
        <v>9.7759999999999998</v>
      </c>
      <c r="F71" s="92"/>
      <c r="G71" s="95"/>
      <c r="H71" s="92" t="s">
        <v>598</v>
      </c>
      <c r="J71" s="96" t="s">
        <v>516</v>
      </c>
      <c r="K71" s="89"/>
      <c r="L71" s="99"/>
    </row>
    <row r="72" spans="1:12" s="83" customFormat="1" ht="15" x14ac:dyDescent="0.25">
      <c r="A72" s="90">
        <f>IF(J72&lt;&gt;"",COUNTA(J$1:J72),"")</f>
        <v>60</v>
      </c>
      <c r="B72" s="91">
        <v>60</v>
      </c>
      <c r="C72" s="92" t="s">
        <v>599</v>
      </c>
      <c r="D72" s="93" t="s">
        <v>503</v>
      </c>
      <c r="E72" s="120">
        <v>18.928000000000001</v>
      </c>
      <c r="F72" s="92"/>
      <c r="G72" s="95"/>
      <c r="H72" s="92" t="s">
        <v>600</v>
      </c>
      <c r="J72" s="96" t="s">
        <v>516</v>
      </c>
      <c r="K72" s="89"/>
      <c r="L72" s="99"/>
    </row>
    <row r="73" spans="1:12" s="83" customFormat="1" ht="15" x14ac:dyDescent="0.25">
      <c r="A73" s="90">
        <f>IF(J73&lt;&gt;"",COUNTA(J$1:J73),"")</f>
        <v>61</v>
      </c>
      <c r="B73" s="91">
        <v>61</v>
      </c>
      <c r="C73" s="92" t="s">
        <v>521</v>
      </c>
      <c r="D73" s="93" t="s">
        <v>503</v>
      </c>
      <c r="E73" s="120">
        <v>2.496</v>
      </c>
      <c r="F73" s="92"/>
      <c r="G73" s="95"/>
      <c r="H73" s="92" t="s">
        <v>601</v>
      </c>
      <c r="J73" s="96" t="s">
        <v>516</v>
      </c>
      <c r="K73" s="89"/>
      <c r="L73" s="99"/>
    </row>
    <row r="74" spans="1:12" s="83" customFormat="1" ht="15" x14ac:dyDescent="0.25">
      <c r="A74" s="90">
        <f>IF(J74&lt;&gt;"",COUNTA(J$1:J74),"")</f>
        <v>62</v>
      </c>
      <c r="B74" s="91">
        <v>62</v>
      </c>
      <c r="C74" s="92" t="s">
        <v>602</v>
      </c>
      <c r="D74" s="93" t="s">
        <v>503</v>
      </c>
      <c r="E74" s="120">
        <v>4.5759999999999996</v>
      </c>
      <c r="F74" s="92"/>
      <c r="G74" s="95"/>
      <c r="H74" s="92" t="s">
        <v>603</v>
      </c>
      <c r="J74" s="96" t="s">
        <v>516</v>
      </c>
      <c r="K74" s="89"/>
      <c r="L74" s="99"/>
    </row>
    <row r="75" spans="1:12" s="83" customFormat="1" ht="15" x14ac:dyDescent="0.25">
      <c r="A75" s="90">
        <f>IF(J75&lt;&gt;"",COUNTA(J$1:J75),"")</f>
        <v>63</v>
      </c>
      <c r="B75" s="91">
        <v>63</v>
      </c>
      <c r="C75" s="92" t="s">
        <v>559</v>
      </c>
      <c r="D75" s="93" t="s">
        <v>503</v>
      </c>
      <c r="E75" s="119">
        <v>20.28</v>
      </c>
      <c r="F75" s="92"/>
      <c r="G75" s="95"/>
      <c r="H75" s="92" t="s">
        <v>604</v>
      </c>
      <c r="J75" s="96" t="s">
        <v>516</v>
      </c>
      <c r="K75" s="89"/>
      <c r="L75" s="99"/>
    </row>
    <row r="76" spans="1:12" s="83" customFormat="1" ht="15" x14ac:dyDescent="0.25">
      <c r="A76" s="90">
        <f>IF(J76&lt;&gt;"",COUNTA(J$1:J76),"")</f>
        <v>64</v>
      </c>
      <c r="B76" s="91">
        <v>64</v>
      </c>
      <c r="C76" s="92" t="s">
        <v>605</v>
      </c>
      <c r="D76" s="93" t="s">
        <v>503</v>
      </c>
      <c r="E76" s="120">
        <v>11.648</v>
      </c>
      <c r="F76" s="92"/>
      <c r="G76" s="95"/>
      <c r="H76" s="92" t="s">
        <v>606</v>
      </c>
      <c r="J76" s="96" t="s">
        <v>516</v>
      </c>
      <c r="K76" s="89"/>
      <c r="L76" s="99"/>
    </row>
    <row r="77" spans="1:12" s="83" customFormat="1" ht="15" x14ac:dyDescent="0.25">
      <c r="A77" s="90">
        <f>IF(J77&lt;&gt;"",COUNTA(J$1:J77),"")</f>
        <v>65</v>
      </c>
      <c r="B77" s="91">
        <v>65</v>
      </c>
      <c r="C77" s="92" t="s">
        <v>607</v>
      </c>
      <c r="D77" s="93" t="s">
        <v>503</v>
      </c>
      <c r="E77" s="120">
        <v>7.4880000000000004</v>
      </c>
      <c r="F77" s="92"/>
      <c r="G77" s="95"/>
      <c r="H77" s="92" t="s">
        <v>608</v>
      </c>
      <c r="J77" s="96" t="s">
        <v>516</v>
      </c>
      <c r="K77" s="89"/>
      <c r="L77" s="99"/>
    </row>
    <row r="78" spans="1:12" s="83" customFormat="1" ht="15" x14ac:dyDescent="0.25">
      <c r="A78" s="90">
        <f>IF(J78&lt;&gt;"",COUNTA(J$1:J78),"")</f>
        <v>66</v>
      </c>
      <c r="B78" s="91">
        <v>66</v>
      </c>
      <c r="C78" s="92" t="s">
        <v>529</v>
      </c>
      <c r="D78" s="93" t="s">
        <v>503</v>
      </c>
      <c r="E78" s="120">
        <v>27.768000000000001</v>
      </c>
      <c r="F78" s="92"/>
      <c r="G78" s="95"/>
      <c r="H78" s="92" t="s">
        <v>609</v>
      </c>
      <c r="J78" s="96" t="s">
        <v>516</v>
      </c>
      <c r="K78" s="89"/>
      <c r="L78" s="99"/>
    </row>
    <row r="79" spans="1:12" s="83" customFormat="1" ht="15" x14ac:dyDescent="0.25">
      <c r="A79" s="90">
        <f>IF(J79&lt;&gt;"",COUNTA(J$1:J79),"")</f>
        <v>67</v>
      </c>
      <c r="B79" s="91">
        <v>67</v>
      </c>
      <c r="C79" s="92" t="s">
        <v>541</v>
      </c>
      <c r="D79" s="93" t="s">
        <v>503</v>
      </c>
      <c r="E79" s="120">
        <v>10.816000000000001</v>
      </c>
      <c r="F79" s="92"/>
      <c r="G79" s="95"/>
      <c r="H79" s="92" t="s">
        <v>610</v>
      </c>
      <c r="J79" s="96" t="s">
        <v>516</v>
      </c>
      <c r="K79" s="89"/>
      <c r="L79" s="99"/>
    </row>
    <row r="80" spans="1:12" s="83" customFormat="1" ht="15" x14ac:dyDescent="0.25">
      <c r="A80" s="90">
        <f>IF(J80&lt;&gt;"",COUNTA(J$1:J80),"")</f>
        <v>68</v>
      </c>
      <c r="B80" s="91">
        <v>68</v>
      </c>
      <c r="C80" s="92" t="s">
        <v>543</v>
      </c>
      <c r="D80" s="93" t="s">
        <v>503</v>
      </c>
      <c r="E80" s="120">
        <v>3.3279999999999998</v>
      </c>
      <c r="F80" s="92"/>
      <c r="G80" s="95"/>
      <c r="H80" s="92" t="s">
        <v>611</v>
      </c>
      <c r="J80" s="96" t="s">
        <v>516</v>
      </c>
      <c r="K80" s="89"/>
      <c r="L80" s="99"/>
    </row>
    <row r="81" spans="1:12" s="83" customFormat="1" ht="15" x14ac:dyDescent="0.25">
      <c r="A81" s="90">
        <f>IF(J81&lt;&gt;"",COUNTA(J$1:J81),"")</f>
        <v>69</v>
      </c>
      <c r="B81" s="91">
        <v>69</v>
      </c>
      <c r="C81" s="92" t="s">
        <v>545</v>
      </c>
      <c r="D81" s="93" t="s">
        <v>503</v>
      </c>
      <c r="E81" s="120">
        <v>4.5759999999999996</v>
      </c>
      <c r="F81" s="92"/>
      <c r="G81" s="95"/>
      <c r="H81" s="92" t="s">
        <v>603</v>
      </c>
      <c r="J81" s="96" t="s">
        <v>516</v>
      </c>
      <c r="K81" s="89"/>
      <c r="L81" s="99"/>
    </row>
    <row r="82" spans="1:12" s="83" customFormat="1" ht="15" x14ac:dyDescent="0.25">
      <c r="A82" s="90">
        <f>IF(J82&lt;&gt;"",COUNTA(J$1:J82),"")</f>
        <v>70</v>
      </c>
      <c r="B82" s="91">
        <v>70</v>
      </c>
      <c r="C82" s="92" t="s">
        <v>612</v>
      </c>
      <c r="D82" s="93" t="s">
        <v>503</v>
      </c>
      <c r="E82" s="120">
        <v>2.3919999999999999</v>
      </c>
      <c r="F82" s="92"/>
      <c r="G82" s="95"/>
      <c r="H82" s="92" t="s">
        <v>613</v>
      </c>
      <c r="J82" s="96" t="s">
        <v>516</v>
      </c>
      <c r="K82" s="89"/>
      <c r="L82" s="99"/>
    </row>
    <row r="83" spans="1:12" s="83" customFormat="1" ht="15" customHeight="1" x14ac:dyDescent="0.25">
      <c r="A83" s="112" t="s">
        <v>549</v>
      </c>
      <c r="B83" s="112"/>
      <c r="C83" s="112"/>
      <c r="D83" s="112"/>
      <c r="E83" s="112"/>
      <c r="F83" s="112"/>
      <c r="G83" s="112"/>
      <c r="H83" s="112"/>
      <c r="K83" s="89"/>
      <c r="L83" s="99" t="s">
        <v>549</v>
      </c>
    </row>
    <row r="84" spans="1:12" s="83" customFormat="1" ht="22.5" x14ac:dyDescent="0.25">
      <c r="A84" s="90">
        <f>IF(J84&lt;&gt;"",COUNTA(J$1:J84),"")</f>
        <v>71</v>
      </c>
      <c r="B84" s="91">
        <v>71</v>
      </c>
      <c r="C84" s="92" t="s">
        <v>550</v>
      </c>
      <c r="D84" s="93" t="s">
        <v>503</v>
      </c>
      <c r="E84" s="97">
        <v>273.89999999999998</v>
      </c>
      <c r="F84" s="92"/>
      <c r="G84" s="95"/>
      <c r="H84" s="92" t="s">
        <v>520</v>
      </c>
      <c r="J84" s="96" t="s">
        <v>516</v>
      </c>
      <c r="K84" s="89"/>
      <c r="L84" s="99"/>
    </row>
    <row r="85" spans="1:12" s="83" customFormat="1" ht="135" customHeight="1" x14ac:dyDescent="0.25">
      <c r="A85" s="90">
        <f>IF(J85&lt;&gt;"",COUNTA(J$1:J85),"")</f>
        <v>72</v>
      </c>
      <c r="B85" s="91">
        <v>72</v>
      </c>
      <c r="C85" s="92" t="s">
        <v>551</v>
      </c>
      <c r="D85" s="93" t="s">
        <v>552</v>
      </c>
      <c r="E85" s="129">
        <v>273.89999999999998</v>
      </c>
      <c r="F85" s="92"/>
      <c r="G85" s="95"/>
      <c r="H85" s="92" t="s">
        <v>520</v>
      </c>
      <c r="J85" s="96" t="s">
        <v>516</v>
      </c>
      <c r="K85" s="89"/>
      <c r="L85" s="99"/>
    </row>
    <row r="86" spans="1:12" s="83" customFormat="1" ht="45" x14ac:dyDescent="0.25">
      <c r="A86" s="90">
        <f>IF(J86&lt;&gt;"",COUNTA(J$1:J86),"")</f>
        <v>73</v>
      </c>
      <c r="B86" s="91">
        <v>73</v>
      </c>
      <c r="C86" s="92" t="s">
        <v>553</v>
      </c>
      <c r="D86" s="93" t="s">
        <v>552</v>
      </c>
      <c r="E86" s="133">
        <v>273.89999999999998</v>
      </c>
      <c r="F86" s="92"/>
      <c r="G86" s="95"/>
      <c r="H86" s="92" t="s">
        <v>520</v>
      </c>
      <c r="J86" s="96" t="s">
        <v>516</v>
      </c>
      <c r="K86" s="89"/>
      <c r="L86" s="99"/>
    </row>
    <row r="87" spans="1:12" s="83" customFormat="1" ht="15" customHeight="1" x14ac:dyDescent="0.25">
      <c r="A87" s="113" t="s">
        <v>614</v>
      </c>
      <c r="B87" s="113"/>
      <c r="C87" s="113"/>
      <c r="D87" s="113"/>
      <c r="E87" s="113"/>
      <c r="F87" s="113"/>
      <c r="G87" s="113"/>
      <c r="H87" s="113"/>
      <c r="K87" s="89" t="s">
        <v>614</v>
      </c>
      <c r="L87" s="99"/>
    </row>
    <row r="88" spans="1:12" s="83" customFormat="1" ht="33.75" x14ac:dyDescent="0.25">
      <c r="A88" s="90">
        <f>IF(J88&lt;&gt;"",COUNTA(J$1:J88),"")</f>
        <v>74</v>
      </c>
      <c r="B88" s="91">
        <v>74</v>
      </c>
      <c r="C88" s="92" t="s">
        <v>615</v>
      </c>
      <c r="D88" s="93" t="s">
        <v>514</v>
      </c>
      <c r="E88" s="131">
        <v>103.27200000000001</v>
      </c>
      <c r="F88" s="92"/>
      <c r="G88" s="95"/>
      <c r="H88" s="92" t="s">
        <v>616</v>
      </c>
      <c r="J88" s="96" t="s">
        <v>516</v>
      </c>
      <c r="K88" s="89"/>
      <c r="L88" s="99"/>
    </row>
    <row r="89" spans="1:12" s="83" customFormat="1" ht="22.5" x14ac:dyDescent="0.25">
      <c r="A89" s="90">
        <f>IF(J89&lt;&gt;"",COUNTA(J$1:J89),"")</f>
        <v>75</v>
      </c>
      <c r="B89" s="91">
        <v>75</v>
      </c>
      <c r="C89" s="92" t="s">
        <v>617</v>
      </c>
      <c r="D89" s="93" t="s">
        <v>503</v>
      </c>
      <c r="E89" s="98">
        <v>1.0327200000000001</v>
      </c>
      <c r="F89" s="92"/>
      <c r="G89" s="95"/>
      <c r="H89" s="92" t="s">
        <v>618</v>
      </c>
      <c r="J89" s="96" t="s">
        <v>516</v>
      </c>
      <c r="K89" s="89"/>
      <c r="L89" s="99"/>
    </row>
    <row r="90" spans="1:12" s="83" customFormat="1" ht="56.25" x14ac:dyDescent="0.25">
      <c r="A90" s="90">
        <f>IF(J90&lt;&gt;"",COUNTA(J$1:J90),"")</f>
        <v>76</v>
      </c>
      <c r="B90" s="91">
        <v>76</v>
      </c>
      <c r="C90" s="92" t="s">
        <v>619</v>
      </c>
      <c r="D90" s="93" t="s">
        <v>514</v>
      </c>
      <c r="E90" s="97">
        <v>99.3</v>
      </c>
      <c r="F90" s="92"/>
      <c r="G90" s="95"/>
      <c r="H90" s="92" t="s">
        <v>520</v>
      </c>
      <c r="J90" s="96" t="s">
        <v>516</v>
      </c>
      <c r="K90" s="89"/>
      <c r="L90" s="99"/>
    </row>
    <row r="91" spans="1:12" s="83" customFormat="1" ht="15" x14ac:dyDescent="0.25">
      <c r="A91" s="90">
        <f>IF(J91&lt;&gt;"",COUNTA(J$1:J91),"")</f>
        <v>77</v>
      </c>
      <c r="B91" s="91">
        <v>77</v>
      </c>
      <c r="C91" s="92" t="s">
        <v>597</v>
      </c>
      <c r="D91" s="93" t="s">
        <v>503</v>
      </c>
      <c r="E91" s="120">
        <v>23.608000000000001</v>
      </c>
      <c r="F91" s="92"/>
      <c r="G91" s="95"/>
      <c r="H91" s="92" t="s">
        <v>620</v>
      </c>
      <c r="I91" s="136">
        <f>SUM(E91:E103)</f>
        <v>103.27199999999999</v>
      </c>
      <c r="J91" s="96" t="s">
        <v>516</v>
      </c>
      <c r="K91" s="89"/>
      <c r="L91" s="99"/>
    </row>
    <row r="92" spans="1:12" s="83" customFormat="1" ht="15" x14ac:dyDescent="0.25">
      <c r="A92" s="90">
        <f>IF(J92&lt;&gt;"",COUNTA(J$1:J92),"")</f>
        <v>78</v>
      </c>
      <c r="B92" s="91">
        <v>78</v>
      </c>
      <c r="C92" s="92" t="s">
        <v>521</v>
      </c>
      <c r="D92" s="93" t="s">
        <v>503</v>
      </c>
      <c r="E92" s="119">
        <v>7.28</v>
      </c>
      <c r="F92" s="92"/>
      <c r="G92" s="95"/>
      <c r="H92" s="92" t="s">
        <v>621</v>
      </c>
      <c r="J92" s="96" t="s">
        <v>516</v>
      </c>
      <c r="K92" s="89"/>
      <c r="L92" s="99"/>
    </row>
    <row r="93" spans="1:12" s="83" customFormat="1" ht="15" x14ac:dyDescent="0.25">
      <c r="A93" s="90">
        <f>IF(J93&lt;&gt;"",COUNTA(J$1:J93),"")</f>
        <v>79</v>
      </c>
      <c r="B93" s="91">
        <v>79</v>
      </c>
      <c r="C93" s="92" t="s">
        <v>599</v>
      </c>
      <c r="D93" s="93" t="s">
        <v>503</v>
      </c>
      <c r="E93" s="120">
        <v>37.856000000000002</v>
      </c>
      <c r="F93" s="92"/>
      <c r="G93" s="95"/>
      <c r="H93" s="92" t="s">
        <v>622</v>
      </c>
      <c r="J93" s="96" t="s">
        <v>516</v>
      </c>
      <c r="K93" s="89"/>
      <c r="L93" s="99"/>
    </row>
    <row r="94" spans="1:12" s="83" customFormat="1" ht="15" x14ac:dyDescent="0.25">
      <c r="A94" s="90">
        <f>IF(J94&lt;&gt;"",COUNTA(J$1:J94),"")</f>
        <v>80</v>
      </c>
      <c r="B94" s="91">
        <v>80</v>
      </c>
      <c r="C94" s="92" t="s">
        <v>623</v>
      </c>
      <c r="D94" s="93" t="s">
        <v>503</v>
      </c>
      <c r="E94" s="120">
        <v>3.016</v>
      </c>
      <c r="F94" s="92"/>
      <c r="G94" s="95"/>
      <c r="H94" s="92" t="s">
        <v>577</v>
      </c>
      <c r="J94" s="96" t="s">
        <v>516</v>
      </c>
      <c r="K94" s="89"/>
      <c r="L94" s="99"/>
    </row>
    <row r="95" spans="1:12" s="83" customFormat="1" ht="15" x14ac:dyDescent="0.25">
      <c r="A95" s="90">
        <f>IF(J95&lt;&gt;"",COUNTA(J$1:J95),"")</f>
        <v>81</v>
      </c>
      <c r="B95" s="91">
        <v>81</v>
      </c>
      <c r="C95" s="92" t="s">
        <v>624</v>
      </c>
      <c r="D95" s="93" t="s">
        <v>503</v>
      </c>
      <c r="E95" s="120">
        <v>2.3919999999999999</v>
      </c>
      <c r="F95" s="92"/>
      <c r="G95" s="95"/>
      <c r="H95" s="92" t="s">
        <v>613</v>
      </c>
      <c r="J95" s="96" t="s">
        <v>516</v>
      </c>
      <c r="K95" s="89"/>
      <c r="L95" s="99"/>
    </row>
    <row r="96" spans="1:12" s="83" customFormat="1" ht="15" x14ac:dyDescent="0.25">
      <c r="A96" s="90">
        <f>IF(J96&lt;&gt;"",COUNTA(J$1:J96),"")</f>
        <v>82</v>
      </c>
      <c r="B96" s="91">
        <v>82</v>
      </c>
      <c r="C96" s="92" t="s">
        <v>605</v>
      </c>
      <c r="D96" s="93" t="s">
        <v>503</v>
      </c>
      <c r="E96" s="119">
        <v>0.52</v>
      </c>
      <c r="F96" s="92"/>
      <c r="G96" s="95"/>
      <c r="H96" s="92" t="s">
        <v>625</v>
      </c>
      <c r="J96" s="96" t="s">
        <v>516</v>
      </c>
      <c r="K96" s="89"/>
      <c r="L96" s="99"/>
    </row>
    <row r="97" spans="1:12" s="83" customFormat="1" ht="15" x14ac:dyDescent="0.25">
      <c r="A97" s="90">
        <f>IF(J97&lt;&gt;"",COUNTA(J$1:J97),"")</f>
        <v>83</v>
      </c>
      <c r="B97" s="91">
        <v>83</v>
      </c>
      <c r="C97" s="92" t="s">
        <v>529</v>
      </c>
      <c r="D97" s="93" t="s">
        <v>503</v>
      </c>
      <c r="E97" s="120">
        <v>0.104</v>
      </c>
      <c r="F97" s="92"/>
      <c r="G97" s="95"/>
      <c r="H97" s="92" t="s">
        <v>626</v>
      </c>
      <c r="J97" s="96" t="s">
        <v>516</v>
      </c>
      <c r="K97" s="89"/>
      <c r="L97" s="99"/>
    </row>
    <row r="98" spans="1:12" s="83" customFormat="1" ht="15" x14ac:dyDescent="0.25">
      <c r="A98" s="90">
        <f>IF(J98&lt;&gt;"",COUNTA(J$1:J98),"")</f>
        <v>84</v>
      </c>
      <c r="B98" s="91">
        <v>84</v>
      </c>
      <c r="C98" s="92" t="s">
        <v>627</v>
      </c>
      <c r="D98" s="93" t="s">
        <v>503</v>
      </c>
      <c r="E98" s="120">
        <v>2.3919999999999999</v>
      </c>
      <c r="F98" s="92"/>
      <c r="G98" s="95"/>
      <c r="H98" s="92" t="s">
        <v>613</v>
      </c>
      <c r="J98" s="96" t="s">
        <v>516</v>
      </c>
      <c r="K98" s="89"/>
      <c r="L98" s="99"/>
    </row>
    <row r="99" spans="1:12" s="83" customFormat="1" ht="15" x14ac:dyDescent="0.25">
      <c r="A99" s="90">
        <f>IF(J99&lt;&gt;"",COUNTA(J$1:J99),"")</f>
        <v>85</v>
      </c>
      <c r="B99" s="91">
        <v>85</v>
      </c>
      <c r="C99" s="92" t="s">
        <v>583</v>
      </c>
      <c r="D99" s="93" t="s">
        <v>503</v>
      </c>
      <c r="E99" s="120">
        <v>5.9279999999999999</v>
      </c>
      <c r="F99" s="92"/>
      <c r="G99" s="95"/>
      <c r="H99" s="92" t="s">
        <v>628</v>
      </c>
      <c r="J99" s="96" t="s">
        <v>516</v>
      </c>
      <c r="K99" s="89"/>
      <c r="L99" s="99"/>
    </row>
    <row r="100" spans="1:12" s="83" customFormat="1" ht="15" x14ac:dyDescent="0.25">
      <c r="A100" s="90">
        <f>IF(J100&lt;&gt;"",COUNTA(J$1:J100),"")</f>
        <v>86</v>
      </c>
      <c r="B100" s="91">
        <v>86</v>
      </c>
      <c r="C100" s="92" t="s">
        <v>543</v>
      </c>
      <c r="D100" s="93" t="s">
        <v>503</v>
      </c>
      <c r="E100" s="120">
        <v>6.5519999999999996</v>
      </c>
      <c r="F100" s="92"/>
      <c r="G100" s="95"/>
      <c r="H100" s="92" t="s">
        <v>578</v>
      </c>
      <c r="J100" s="96" t="s">
        <v>516</v>
      </c>
      <c r="K100" s="89"/>
      <c r="L100" s="99"/>
    </row>
    <row r="101" spans="1:12" s="83" customFormat="1" ht="15" x14ac:dyDescent="0.25">
      <c r="A101" s="90">
        <f>IF(J101&lt;&gt;"",COUNTA(J$1:J101),"")</f>
        <v>87</v>
      </c>
      <c r="B101" s="91">
        <v>87</v>
      </c>
      <c r="C101" s="92" t="s">
        <v>547</v>
      </c>
      <c r="D101" s="93" t="s">
        <v>503</v>
      </c>
      <c r="E101" s="120">
        <v>0.72799999999999998</v>
      </c>
      <c r="F101" s="92"/>
      <c r="G101" s="95"/>
      <c r="H101" s="92" t="s">
        <v>629</v>
      </c>
      <c r="J101" s="96" t="s">
        <v>516</v>
      </c>
      <c r="K101" s="89"/>
      <c r="L101" s="99"/>
    </row>
    <row r="102" spans="1:12" s="83" customFormat="1" ht="15" x14ac:dyDescent="0.25">
      <c r="A102" s="90">
        <f>IF(J102&lt;&gt;"",COUNTA(J$1:J102),"")</f>
        <v>88</v>
      </c>
      <c r="B102" s="91">
        <v>88</v>
      </c>
      <c r="C102" s="92" t="s">
        <v>612</v>
      </c>
      <c r="D102" s="93" t="s">
        <v>503</v>
      </c>
      <c r="E102" s="119">
        <v>6.24</v>
      </c>
      <c r="F102" s="92"/>
      <c r="G102" s="95"/>
      <c r="H102" s="92" t="s">
        <v>630</v>
      </c>
      <c r="J102" s="96" t="s">
        <v>516</v>
      </c>
      <c r="K102" s="89"/>
      <c r="L102" s="99"/>
    </row>
    <row r="103" spans="1:12" s="83" customFormat="1" ht="15" x14ac:dyDescent="0.25">
      <c r="A103" s="90">
        <f>IF(J103&lt;&gt;"",COUNTA(J$1:J103),"")</f>
        <v>89</v>
      </c>
      <c r="B103" s="91">
        <v>89</v>
      </c>
      <c r="C103" s="92" t="s">
        <v>631</v>
      </c>
      <c r="D103" s="93" t="s">
        <v>503</v>
      </c>
      <c r="E103" s="120">
        <v>6.6559999999999997</v>
      </c>
      <c r="F103" s="92"/>
      <c r="G103" s="95"/>
      <c r="H103" s="92" t="s">
        <v>632</v>
      </c>
      <c r="J103" s="96" t="s">
        <v>516</v>
      </c>
      <c r="K103" s="89"/>
      <c r="L103" s="99"/>
    </row>
    <row r="104" spans="1:12" s="83" customFormat="1" ht="15" customHeight="1" x14ac:dyDescent="0.25">
      <c r="A104" s="112" t="s">
        <v>549</v>
      </c>
      <c r="B104" s="112"/>
      <c r="C104" s="112"/>
      <c r="D104" s="112"/>
      <c r="E104" s="112"/>
      <c r="F104" s="112"/>
      <c r="G104" s="112"/>
      <c r="H104" s="112"/>
      <c r="K104" s="89"/>
      <c r="L104" s="99" t="s">
        <v>549</v>
      </c>
    </row>
    <row r="105" spans="1:12" s="83" customFormat="1" ht="22.5" x14ac:dyDescent="0.25">
      <c r="A105" s="90">
        <f>IF(J105&lt;&gt;"",COUNTA(J$1:J105),"")</f>
        <v>90</v>
      </c>
      <c r="B105" s="91">
        <v>90</v>
      </c>
      <c r="C105" s="92" t="s">
        <v>550</v>
      </c>
      <c r="D105" s="93" t="s">
        <v>503</v>
      </c>
      <c r="E105" s="97">
        <v>99.3</v>
      </c>
      <c r="F105" s="92"/>
      <c r="G105" s="95"/>
      <c r="H105" s="92" t="s">
        <v>520</v>
      </c>
      <c r="J105" s="96" t="s">
        <v>516</v>
      </c>
      <c r="K105" s="89"/>
      <c r="L105" s="99"/>
    </row>
    <row r="106" spans="1:12" s="83" customFormat="1" ht="135" customHeight="1" x14ac:dyDescent="0.25">
      <c r="A106" s="90">
        <f>IF(J106&lt;&gt;"",COUNTA(J$1:J106),"")</f>
        <v>91</v>
      </c>
      <c r="B106" s="91">
        <v>91</v>
      </c>
      <c r="C106" s="92" t="s">
        <v>551</v>
      </c>
      <c r="D106" s="93" t="s">
        <v>552</v>
      </c>
      <c r="E106" s="129">
        <v>99.3</v>
      </c>
      <c r="F106" s="92"/>
      <c r="G106" s="95"/>
      <c r="H106" s="92" t="s">
        <v>520</v>
      </c>
      <c r="J106" s="96" t="s">
        <v>516</v>
      </c>
      <c r="K106" s="89"/>
      <c r="L106" s="99"/>
    </row>
    <row r="107" spans="1:12" s="83" customFormat="1" ht="45" x14ac:dyDescent="0.25">
      <c r="A107" s="90">
        <f>IF(J107&lt;&gt;"",COUNTA(J$1:J107),"")</f>
        <v>92</v>
      </c>
      <c r="B107" s="91">
        <v>92</v>
      </c>
      <c r="C107" s="92" t="s">
        <v>553</v>
      </c>
      <c r="D107" s="93" t="s">
        <v>552</v>
      </c>
      <c r="E107" s="133">
        <v>99.3</v>
      </c>
      <c r="F107" s="92"/>
      <c r="G107" s="95"/>
      <c r="H107" s="92" t="s">
        <v>520</v>
      </c>
      <c r="J107" s="96" t="s">
        <v>516</v>
      </c>
      <c r="K107" s="89"/>
      <c r="L107" s="99"/>
    </row>
    <row r="108" spans="1:12" s="83" customFormat="1" ht="15" customHeight="1" x14ac:dyDescent="0.25">
      <c r="A108" s="113" t="s">
        <v>633</v>
      </c>
      <c r="B108" s="113"/>
      <c r="C108" s="113"/>
      <c r="D108" s="113"/>
      <c r="E108" s="113"/>
      <c r="F108" s="113"/>
      <c r="G108" s="113"/>
      <c r="H108" s="113"/>
      <c r="K108" s="89" t="s">
        <v>633</v>
      </c>
      <c r="L108" s="99"/>
    </row>
    <row r="109" spans="1:12" s="83" customFormat="1" ht="33.75" x14ac:dyDescent="0.25">
      <c r="A109" s="90">
        <f>IF(J109&lt;&gt;"",COUNTA(J$1:J109),"")</f>
        <v>93</v>
      </c>
      <c r="B109" s="91">
        <v>93</v>
      </c>
      <c r="C109" s="92" t="s">
        <v>634</v>
      </c>
      <c r="D109" s="93" t="s">
        <v>514</v>
      </c>
      <c r="E109" s="131">
        <v>66.872</v>
      </c>
      <c r="F109" s="92"/>
      <c r="G109" s="95"/>
      <c r="H109" s="92" t="s">
        <v>635</v>
      </c>
      <c r="J109" s="96" t="s">
        <v>516</v>
      </c>
      <c r="K109" s="89"/>
      <c r="L109" s="99"/>
    </row>
    <row r="110" spans="1:12" s="83" customFormat="1" ht="56.25" x14ac:dyDescent="0.25">
      <c r="A110" s="90">
        <f>IF(J110&lt;&gt;"",COUNTA(J$1:J110),"")</f>
        <v>94</v>
      </c>
      <c r="B110" s="91">
        <v>94</v>
      </c>
      <c r="C110" s="92" t="s">
        <v>636</v>
      </c>
      <c r="D110" s="93" t="s">
        <v>514</v>
      </c>
      <c r="E110" s="97">
        <v>64.3</v>
      </c>
      <c r="F110" s="92"/>
      <c r="G110" s="95"/>
      <c r="H110" s="92" t="s">
        <v>520</v>
      </c>
      <c r="J110" s="96" t="s">
        <v>516</v>
      </c>
      <c r="K110" s="89"/>
      <c r="L110" s="99"/>
    </row>
    <row r="111" spans="1:12" s="83" customFormat="1" ht="15" x14ac:dyDescent="0.25">
      <c r="A111" s="90">
        <f>IF(J111&lt;&gt;"",COUNTA(J$1:J111),"")</f>
        <v>95</v>
      </c>
      <c r="B111" s="91">
        <v>95</v>
      </c>
      <c r="C111" s="92" t="s">
        <v>521</v>
      </c>
      <c r="D111" s="93" t="s">
        <v>503</v>
      </c>
      <c r="E111" s="120">
        <v>1.3520000000000001</v>
      </c>
      <c r="F111" s="92"/>
      <c r="G111" s="95"/>
      <c r="H111" s="92" t="s">
        <v>558</v>
      </c>
      <c r="I111" s="136">
        <f>SUM(E111:E132)</f>
        <v>67.741336000000004</v>
      </c>
      <c r="J111" s="96" t="s">
        <v>516</v>
      </c>
      <c r="K111" s="89"/>
      <c r="L111" s="99"/>
    </row>
    <row r="112" spans="1:12" s="83" customFormat="1" ht="15" x14ac:dyDescent="0.25">
      <c r="A112" s="90">
        <f>IF(J112&lt;&gt;"",COUNTA(J$1:J112),"")</f>
        <v>96</v>
      </c>
      <c r="B112" s="91">
        <v>96</v>
      </c>
      <c r="C112" s="92" t="s">
        <v>599</v>
      </c>
      <c r="D112" s="93" t="s">
        <v>503</v>
      </c>
      <c r="E112" s="119">
        <v>1.04</v>
      </c>
      <c r="F112" s="92"/>
      <c r="G112" s="95"/>
      <c r="H112" s="92" t="s">
        <v>637</v>
      </c>
      <c r="J112" s="96" t="s">
        <v>516</v>
      </c>
      <c r="K112" s="89"/>
      <c r="L112" s="99"/>
    </row>
    <row r="113" spans="1:12" s="83" customFormat="1" ht="15" x14ac:dyDescent="0.25">
      <c r="A113" s="90">
        <f>IF(J113&lt;&gt;"",COUNTA(J$1:J113),"")</f>
        <v>97</v>
      </c>
      <c r="B113" s="91">
        <v>97</v>
      </c>
      <c r="C113" s="92" t="s">
        <v>602</v>
      </c>
      <c r="D113" s="93" t="s">
        <v>503</v>
      </c>
      <c r="E113" s="122">
        <v>5.2</v>
      </c>
      <c r="F113" s="92"/>
      <c r="G113" s="95"/>
      <c r="H113" s="92" t="s">
        <v>638</v>
      </c>
      <c r="J113" s="96" t="s">
        <v>516</v>
      </c>
      <c r="K113" s="89"/>
      <c r="L113" s="99"/>
    </row>
    <row r="114" spans="1:12" s="83" customFormat="1" ht="15" x14ac:dyDescent="0.25">
      <c r="A114" s="90">
        <f>IF(J114&lt;&gt;"",COUNTA(J$1:J114),"")</f>
        <v>98</v>
      </c>
      <c r="B114" s="91">
        <v>98</v>
      </c>
      <c r="C114" s="92" t="s">
        <v>557</v>
      </c>
      <c r="D114" s="93" t="s">
        <v>503</v>
      </c>
      <c r="E114" s="120">
        <v>2.496</v>
      </c>
      <c r="F114" s="92"/>
      <c r="G114" s="95"/>
      <c r="H114" s="92" t="s">
        <v>601</v>
      </c>
      <c r="J114" s="96" t="s">
        <v>516</v>
      </c>
      <c r="K114" s="89"/>
      <c r="L114" s="99"/>
    </row>
    <row r="115" spans="1:12" s="83" customFormat="1" ht="15" x14ac:dyDescent="0.25">
      <c r="A115" s="90">
        <f>IF(J115&lt;&gt;"",COUNTA(J$1:J115),"")</f>
        <v>99</v>
      </c>
      <c r="B115" s="91">
        <v>99</v>
      </c>
      <c r="C115" s="92" t="s">
        <v>559</v>
      </c>
      <c r="D115" s="93" t="s">
        <v>503</v>
      </c>
      <c r="E115" s="120">
        <v>1.456</v>
      </c>
      <c r="F115" s="92"/>
      <c r="G115" s="95"/>
      <c r="H115" s="92" t="s">
        <v>538</v>
      </c>
      <c r="J115" s="96" t="s">
        <v>516</v>
      </c>
      <c r="K115" s="89"/>
      <c r="L115" s="99"/>
    </row>
    <row r="116" spans="1:12" s="83" customFormat="1" ht="15" x14ac:dyDescent="0.25">
      <c r="A116" s="90">
        <f>IF(J116&lt;&gt;"",COUNTA(J$1:J116),"")</f>
        <v>100</v>
      </c>
      <c r="B116" s="91">
        <v>100</v>
      </c>
      <c r="C116" s="92" t="s">
        <v>561</v>
      </c>
      <c r="D116" s="93" t="s">
        <v>503</v>
      </c>
      <c r="E116" s="120">
        <v>5.8239999999999998</v>
      </c>
      <c r="F116" s="92"/>
      <c r="G116" s="95"/>
      <c r="H116" s="92" t="s">
        <v>639</v>
      </c>
      <c r="J116" s="96" t="s">
        <v>516</v>
      </c>
      <c r="K116" s="89"/>
      <c r="L116" s="99"/>
    </row>
    <row r="117" spans="1:12" s="83" customFormat="1" ht="15" x14ac:dyDescent="0.25">
      <c r="A117" s="90">
        <f>IF(J117&lt;&gt;"",COUNTA(J$1:J117),"")</f>
        <v>101</v>
      </c>
      <c r="B117" s="91">
        <v>101</v>
      </c>
      <c r="C117" s="92" t="s">
        <v>640</v>
      </c>
      <c r="D117" s="93" t="s">
        <v>503</v>
      </c>
      <c r="E117" s="120">
        <v>10.192</v>
      </c>
      <c r="F117" s="92"/>
      <c r="G117" s="95"/>
      <c r="H117" s="92" t="s">
        <v>641</v>
      </c>
      <c r="J117" s="96" t="s">
        <v>516</v>
      </c>
      <c r="K117" s="89"/>
      <c r="L117" s="99"/>
    </row>
    <row r="118" spans="1:12" s="83" customFormat="1" ht="15" x14ac:dyDescent="0.25">
      <c r="A118" s="90">
        <f>IF(J118&lt;&gt;"",COUNTA(J$1:J118),"")</f>
        <v>102</v>
      </c>
      <c r="B118" s="91">
        <v>102</v>
      </c>
      <c r="C118" s="92" t="s">
        <v>527</v>
      </c>
      <c r="D118" s="93" t="s">
        <v>503</v>
      </c>
      <c r="E118" s="120">
        <v>3.2240000000000002</v>
      </c>
      <c r="F118" s="92"/>
      <c r="G118" s="95"/>
      <c r="H118" s="92" t="s">
        <v>642</v>
      </c>
      <c r="J118" s="96" t="s">
        <v>516</v>
      </c>
      <c r="K118" s="89"/>
      <c r="L118" s="99"/>
    </row>
    <row r="119" spans="1:12" s="83" customFormat="1" ht="15" x14ac:dyDescent="0.25">
      <c r="A119" s="90">
        <f>IF(J119&lt;&gt;"",COUNTA(J$1:J119),"")</f>
        <v>103</v>
      </c>
      <c r="B119" s="91">
        <v>103</v>
      </c>
      <c r="C119" s="92" t="s">
        <v>643</v>
      </c>
      <c r="D119" s="93" t="s">
        <v>503</v>
      </c>
      <c r="E119" s="120">
        <v>9.984</v>
      </c>
      <c r="F119" s="92"/>
      <c r="G119" s="95"/>
      <c r="H119" s="92" t="s">
        <v>644</v>
      </c>
      <c r="J119" s="96" t="s">
        <v>516</v>
      </c>
      <c r="K119" s="89"/>
      <c r="L119" s="99"/>
    </row>
    <row r="120" spans="1:12" s="83" customFormat="1" ht="15" x14ac:dyDescent="0.25">
      <c r="A120" s="90">
        <f>IF(J120&lt;&gt;"",COUNTA(J$1:J120),"")</f>
        <v>104</v>
      </c>
      <c r="B120" s="91">
        <v>104</v>
      </c>
      <c r="C120" s="92" t="s">
        <v>624</v>
      </c>
      <c r="D120" s="93" t="s">
        <v>503</v>
      </c>
      <c r="E120" s="120">
        <v>5.0960000000000001</v>
      </c>
      <c r="F120" s="92"/>
      <c r="G120" s="95"/>
      <c r="H120" s="92" t="s">
        <v>645</v>
      </c>
      <c r="J120" s="96" t="s">
        <v>516</v>
      </c>
      <c r="K120" s="89"/>
      <c r="L120" s="99"/>
    </row>
    <row r="121" spans="1:12" s="83" customFormat="1" ht="15" x14ac:dyDescent="0.25">
      <c r="A121" s="90">
        <f>IF(J121&lt;&gt;"",COUNTA(J$1:J121),"")</f>
        <v>105</v>
      </c>
      <c r="B121" s="91">
        <v>105</v>
      </c>
      <c r="C121" s="92" t="s">
        <v>627</v>
      </c>
      <c r="D121" s="93" t="s">
        <v>503</v>
      </c>
      <c r="E121" s="120">
        <v>0.93600000000000005</v>
      </c>
      <c r="F121" s="92"/>
      <c r="G121" s="95"/>
      <c r="H121" s="92" t="s">
        <v>646</v>
      </c>
      <c r="J121" s="96" t="s">
        <v>516</v>
      </c>
      <c r="K121" s="89"/>
      <c r="L121" s="99"/>
    </row>
    <row r="122" spans="1:12" s="83" customFormat="1" ht="15" x14ac:dyDescent="0.25">
      <c r="A122" s="90">
        <f>IF(J122&lt;&gt;"",COUNTA(J$1:J122),"")</f>
        <v>106</v>
      </c>
      <c r="B122" s="91">
        <v>106</v>
      </c>
      <c r="C122" s="92" t="s">
        <v>533</v>
      </c>
      <c r="D122" s="93" t="s">
        <v>503</v>
      </c>
      <c r="E122" s="120">
        <v>0.93600000000000005</v>
      </c>
      <c r="F122" s="92"/>
      <c r="G122" s="95"/>
      <c r="H122" s="92" t="s">
        <v>646</v>
      </c>
      <c r="J122" s="96" t="s">
        <v>516</v>
      </c>
      <c r="K122" s="89"/>
      <c r="L122" s="99"/>
    </row>
    <row r="123" spans="1:12" s="83" customFormat="1" ht="15" x14ac:dyDescent="0.25">
      <c r="A123" s="90">
        <f>IF(J123&lt;&gt;"",COUNTA(J$1:J123),"")</f>
        <v>107</v>
      </c>
      <c r="B123" s="91">
        <v>107</v>
      </c>
      <c r="C123" s="92" t="s">
        <v>537</v>
      </c>
      <c r="D123" s="93" t="s">
        <v>503</v>
      </c>
      <c r="E123" s="120">
        <v>0.104</v>
      </c>
      <c r="F123" s="92"/>
      <c r="G123" s="95"/>
      <c r="H123" s="92" t="s">
        <v>626</v>
      </c>
      <c r="J123" s="96" t="s">
        <v>516</v>
      </c>
      <c r="K123" s="89"/>
      <c r="L123" s="99"/>
    </row>
    <row r="124" spans="1:12" s="83" customFormat="1" ht="15" x14ac:dyDescent="0.25">
      <c r="A124" s="90">
        <f>IF(J124&lt;&gt;"",COUNTA(J$1:J124),"")</f>
        <v>108</v>
      </c>
      <c r="B124" s="91">
        <v>108</v>
      </c>
      <c r="C124" s="92" t="s">
        <v>541</v>
      </c>
      <c r="D124" s="93" t="s">
        <v>503</v>
      </c>
      <c r="E124" s="120">
        <v>0.312</v>
      </c>
      <c r="F124" s="92"/>
      <c r="G124" s="95"/>
      <c r="H124" s="92" t="s">
        <v>647</v>
      </c>
      <c r="J124" s="96" t="s">
        <v>516</v>
      </c>
      <c r="K124" s="89"/>
      <c r="L124" s="99"/>
    </row>
    <row r="125" spans="1:12" s="83" customFormat="1" ht="15" x14ac:dyDescent="0.25">
      <c r="A125" s="90">
        <f>IF(J125&lt;&gt;"",COUNTA(J$1:J125),"")</f>
        <v>109</v>
      </c>
      <c r="B125" s="91">
        <v>109</v>
      </c>
      <c r="C125" s="92" t="s">
        <v>545</v>
      </c>
      <c r="D125" s="93" t="s">
        <v>503</v>
      </c>
      <c r="E125" s="120">
        <v>0.93600000000000005</v>
      </c>
      <c r="F125" s="92"/>
      <c r="G125" s="95"/>
      <c r="H125" s="92" t="s">
        <v>646</v>
      </c>
      <c r="J125" s="96" t="s">
        <v>516</v>
      </c>
      <c r="K125" s="89"/>
      <c r="L125" s="99"/>
    </row>
    <row r="126" spans="1:12" s="83" customFormat="1" ht="15" x14ac:dyDescent="0.25">
      <c r="A126" s="90">
        <f>IF(J126&lt;&gt;"",COUNTA(J$1:J126),"")</f>
        <v>110</v>
      </c>
      <c r="B126" s="91">
        <v>110</v>
      </c>
      <c r="C126" s="92" t="s">
        <v>547</v>
      </c>
      <c r="D126" s="93" t="s">
        <v>503</v>
      </c>
      <c r="E126" s="119">
        <v>1.04</v>
      </c>
      <c r="F126" s="92"/>
      <c r="G126" s="95"/>
      <c r="H126" s="92" t="s">
        <v>637</v>
      </c>
      <c r="J126" s="96" t="s">
        <v>516</v>
      </c>
      <c r="K126" s="89"/>
      <c r="L126" s="99"/>
    </row>
    <row r="127" spans="1:12" s="83" customFormat="1" ht="15" x14ac:dyDescent="0.25">
      <c r="A127" s="90">
        <f>IF(J127&lt;&gt;"",COUNTA(J$1:J127),"")</f>
        <v>111</v>
      </c>
      <c r="B127" s="91">
        <v>111</v>
      </c>
      <c r="C127" s="92" t="s">
        <v>612</v>
      </c>
      <c r="D127" s="93" t="s">
        <v>503</v>
      </c>
      <c r="E127" s="120">
        <v>4.992</v>
      </c>
      <c r="F127" s="92"/>
      <c r="G127" s="95"/>
      <c r="H127" s="92" t="s">
        <v>648</v>
      </c>
      <c r="J127" s="96" t="s">
        <v>516</v>
      </c>
      <c r="K127" s="89"/>
      <c r="L127" s="99"/>
    </row>
    <row r="128" spans="1:12" s="83" customFormat="1" ht="15" x14ac:dyDescent="0.25">
      <c r="A128" s="90">
        <f>IF(J128&lt;&gt;"",COUNTA(J$1:J128),"")</f>
        <v>112</v>
      </c>
      <c r="B128" s="91">
        <v>112</v>
      </c>
      <c r="C128" s="92" t="s">
        <v>649</v>
      </c>
      <c r="D128" s="93" t="s">
        <v>503</v>
      </c>
      <c r="E128" s="120">
        <v>5.6159999999999997</v>
      </c>
      <c r="F128" s="92"/>
      <c r="G128" s="95"/>
      <c r="H128" s="92" t="s">
        <v>650</v>
      </c>
      <c r="J128" s="96" t="s">
        <v>516</v>
      </c>
      <c r="K128" s="89"/>
      <c r="L128" s="99"/>
    </row>
    <row r="129" spans="1:12" s="83" customFormat="1" ht="15" x14ac:dyDescent="0.25">
      <c r="A129" s="90">
        <f>IF(J129&lt;&gt;"",COUNTA(J$1:J129),"")</f>
        <v>113</v>
      </c>
      <c r="B129" s="91">
        <v>113</v>
      </c>
      <c r="C129" s="92" t="s">
        <v>651</v>
      </c>
      <c r="D129" s="93" t="s">
        <v>503</v>
      </c>
      <c r="E129" s="120">
        <v>1.1439999999999999</v>
      </c>
      <c r="F129" s="92"/>
      <c r="G129" s="95"/>
      <c r="H129" s="92" t="s">
        <v>652</v>
      </c>
      <c r="J129" s="96" t="s">
        <v>516</v>
      </c>
      <c r="K129" s="89"/>
      <c r="L129" s="99"/>
    </row>
    <row r="130" spans="1:12" s="83" customFormat="1" ht="22.5" x14ac:dyDescent="0.25">
      <c r="A130" s="90">
        <f>IF(J130&lt;&gt;"",COUNTA(J$1:J130),"")</f>
        <v>114</v>
      </c>
      <c r="B130" s="91">
        <v>114</v>
      </c>
      <c r="C130" s="92" t="s">
        <v>653</v>
      </c>
      <c r="D130" s="93" t="s">
        <v>503</v>
      </c>
      <c r="E130" s="120">
        <v>0.104</v>
      </c>
      <c r="F130" s="92"/>
      <c r="G130" s="95"/>
      <c r="H130" s="92" t="s">
        <v>626</v>
      </c>
      <c r="J130" s="96" t="s">
        <v>516</v>
      </c>
      <c r="K130" s="89"/>
      <c r="L130" s="99"/>
    </row>
    <row r="131" spans="1:12" s="83" customFormat="1" ht="22.5" x14ac:dyDescent="0.25">
      <c r="A131" s="90">
        <f>IF(J131&lt;&gt;"",COUNTA(J$1:J131),"")</f>
        <v>115</v>
      </c>
      <c r="B131" s="91">
        <v>115</v>
      </c>
      <c r="C131" s="92" t="s">
        <v>654</v>
      </c>
      <c r="D131" s="93" t="s">
        <v>503</v>
      </c>
      <c r="E131" s="120">
        <v>4.8879999999999999</v>
      </c>
      <c r="F131" s="92"/>
      <c r="G131" s="95"/>
      <c r="H131" s="92" t="s">
        <v>655</v>
      </c>
      <c r="J131" s="96" t="s">
        <v>516</v>
      </c>
      <c r="K131" s="89"/>
      <c r="L131" s="99"/>
    </row>
    <row r="132" spans="1:12" s="83" customFormat="1" ht="22.5" x14ac:dyDescent="0.25">
      <c r="A132" s="90">
        <f>IF(J132&lt;&gt;"",COUNTA(J$1:J132),"")</f>
        <v>116</v>
      </c>
      <c r="B132" s="91">
        <v>116</v>
      </c>
      <c r="C132" s="92" t="s">
        <v>656</v>
      </c>
      <c r="D132" s="93" t="s">
        <v>503</v>
      </c>
      <c r="E132" s="123">
        <v>0.869336</v>
      </c>
      <c r="F132" s="92"/>
      <c r="G132" s="95"/>
      <c r="H132" s="92" t="s">
        <v>657</v>
      </c>
      <c r="J132" s="96" t="s">
        <v>516</v>
      </c>
      <c r="K132" s="89"/>
      <c r="L132" s="99"/>
    </row>
    <row r="133" spans="1:12" s="83" customFormat="1" ht="15" customHeight="1" x14ac:dyDescent="0.25">
      <c r="A133" s="112" t="s">
        <v>549</v>
      </c>
      <c r="B133" s="112"/>
      <c r="C133" s="112"/>
      <c r="D133" s="112"/>
      <c r="E133" s="112"/>
      <c r="F133" s="112"/>
      <c r="G133" s="112"/>
      <c r="H133" s="112"/>
      <c r="K133" s="89"/>
      <c r="L133" s="99" t="s">
        <v>549</v>
      </c>
    </row>
    <row r="134" spans="1:12" s="83" customFormat="1" ht="22.5" x14ac:dyDescent="0.25">
      <c r="A134" s="90">
        <f>IF(J134&lt;&gt;"",COUNTA(J$1:J134),"")</f>
        <v>117</v>
      </c>
      <c r="B134" s="91">
        <v>117</v>
      </c>
      <c r="C134" s="92" t="s">
        <v>550</v>
      </c>
      <c r="D134" s="93" t="s">
        <v>503</v>
      </c>
      <c r="E134" s="97">
        <v>64.3</v>
      </c>
      <c r="F134" s="92"/>
      <c r="G134" s="95"/>
      <c r="H134" s="92" t="s">
        <v>520</v>
      </c>
      <c r="J134" s="96" t="s">
        <v>516</v>
      </c>
      <c r="K134" s="89"/>
      <c r="L134" s="99"/>
    </row>
    <row r="135" spans="1:12" s="83" customFormat="1" ht="135" customHeight="1" x14ac:dyDescent="0.25">
      <c r="A135" s="90">
        <f>IF(J135&lt;&gt;"",COUNTA(J$1:J135),"")</f>
        <v>118</v>
      </c>
      <c r="B135" s="91">
        <v>118</v>
      </c>
      <c r="C135" s="92" t="s">
        <v>551</v>
      </c>
      <c r="D135" s="93" t="s">
        <v>552</v>
      </c>
      <c r="E135" s="129">
        <v>64.3</v>
      </c>
      <c r="F135" s="92"/>
      <c r="G135" s="95"/>
      <c r="H135" s="92" t="s">
        <v>520</v>
      </c>
      <c r="J135" s="96" t="s">
        <v>516</v>
      </c>
      <c r="K135" s="89"/>
      <c r="L135" s="99"/>
    </row>
    <row r="136" spans="1:12" s="83" customFormat="1" ht="45" x14ac:dyDescent="0.25">
      <c r="A136" s="90">
        <f>IF(J136&lt;&gt;"",COUNTA(J$1:J136),"")</f>
        <v>119</v>
      </c>
      <c r="B136" s="91">
        <v>119</v>
      </c>
      <c r="C136" s="92" t="s">
        <v>553</v>
      </c>
      <c r="D136" s="93" t="s">
        <v>552</v>
      </c>
      <c r="E136" s="133">
        <v>64.3</v>
      </c>
      <c r="F136" s="92"/>
      <c r="G136" s="95"/>
      <c r="H136" s="92" t="s">
        <v>520</v>
      </c>
      <c r="J136" s="96" t="s">
        <v>516</v>
      </c>
      <c r="K136" s="89"/>
      <c r="L136" s="99"/>
    </row>
    <row r="137" spans="1:12" s="83" customFormat="1" ht="15" customHeight="1" x14ac:dyDescent="0.25">
      <c r="A137" s="113" t="s">
        <v>658</v>
      </c>
      <c r="B137" s="113"/>
      <c r="C137" s="113"/>
      <c r="D137" s="113"/>
      <c r="E137" s="113"/>
      <c r="F137" s="113"/>
      <c r="G137" s="113"/>
      <c r="H137" s="113"/>
      <c r="K137" s="89" t="s">
        <v>658</v>
      </c>
      <c r="L137" s="99"/>
    </row>
    <row r="138" spans="1:12" s="83" customFormat="1" ht="33.75" x14ac:dyDescent="0.25">
      <c r="A138" s="90">
        <f>IF(J138&lt;&gt;"",COUNTA(J$1:J138),"")</f>
        <v>120</v>
      </c>
      <c r="B138" s="91">
        <v>120</v>
      </c>
      <c r="C138" s="92" t="s">
        <v>659</v>
      </c>
      <c r="D138" s="93" t="s">
        <v>514</v>
      </c>
      <c r="E138" s="131">
        <v>233.27199999999999</v>
      </c>
      <c r="F138" s="92"/>
      <c r="G138" s="95"/>
      <c r="H138" s="92" t="s">
        <v>660</v>
      </c>
      <c r="J138" s="96" t="s">
        <v>516</v>
      </c>
      <c r="K138" s="89"/>
      <c r="L138" s="99"/>
    </row>
    <row r="139" spans="1:12" s="83" customFormat="1" ht="56.25" x14ac:dyDescent="0.25">
      <c r="A139" s="90">
        <f>IF(J139&lt;&gt;"",COUNTA(J$1:J139),"")</f>
        <v>121</v>
      </c>
      <c r="B139" s="91">
        <v>121</v>
      </c>
      <c r="C139" s="92" t="s">
        <v>661</v>
      </c>
      <c r="D139" s="93" t="s">
        <v>514</v>
      </c>
      <c r="E139" s="97">
        <v>224.3</v>
      </c>
      <c r="F139" s="92"/>
      <c r="G139" s="95"/>
      <c r="H139" s="92" t="s">
        <v>520</v>
      </c>
      <c r="J139" s="96" t="s">
        <v>516</v>
      </c>
      <c r="K139" s="89"/>
      <c r="L139" s="99"/>
    </row>
    <row r="140" spans="1:12" s="83" customFormat="1" ht="22.5" x14ac:dyDescent="0.25">
      <c r="A140" s="90">
        <f>IF(J140&lt;&gt;"",COUNTA(J$1:J140),"")</f>
        <v>122</v>
      </c>
      <c r="B140" s="91">
        <v>122</v>
      </c>
      <c r="C140" s="92" t="s">
        <v>662</v>
      </c>
      <c r="D140" s="93" t="s">
        <v>503</v>
      </c>
      <c r="E140" s="122">
        <v>3.1</v>
      </c>
      <c r="F140" s="92"/>
      <c r="G140" s="95"/>
      <c r="H140" s="92" t="s">
        <v>520</v>
      </c>
      <c r="I140" s="139">
        <f>E140+E141+E142+E143+E144+E145+E147+E148+E150+E151+E152</f>
        <v>345.48420200000004</v>
      </c>
      <c r="J140" s="96" t="s">
        <v>516</v>
      </c>
      <c r="K140" s="89"/>
      <c r="L140" s="99"/>
    </row>
    <row r="141" spans="1:12" s="83" customFormat="1" ht="22.5" x14ac:dyDescent="0.25">
      <c r="A141" s="90">
        <f>IF(J141&lt;&gt;"",COUNTA(J$1:J141),"")</f>
        <v>123</v>
      </c>
      <c r="B141" s="91">
        <v>123</v>
      </c>
      <c r="C141" s="92" t="s">
        <v>663</v>
      </c>
      <c r="D141" s="93" t="s">
        <v>503</v>
      </c>
      <c r="E141" s="122">
        <v>205.4</v>
      </c>
      <c r="F141" s="92"/>
      <c r="G141" s="95"/>
      <c r="H141" s="92" t="s">
        <v>520</v>
      </c>
      <c r="J141" s="96" t="s">
        <v>516</v>
      </c>
      <c r="K141" s="89"/>
      <c r="L141" s="99"/>
    </row>
    <row r="142" spans="1:12" s="83" customFormat="1" ht="15" x14ac:dyDescent="0.25">
      <c r="A142" s="90">
        <f>IF(J142&lt;&gt;"",COUNTA(J$1:J142),"")</f>
        <v>124</v>
      </c>
      <c r="B142" s="91">
        <v>124</v>
      </c>
      <c r="C142" s="92" t="s">
        <v>664</v>
      </c>
      <c r="D142" s="93" t="s">
        <v>503</v>
      </c>
      <c r="E142" s="120">
        <v>0.624</v>
      </c>
      <c r="F142" s="92"/>
      <c r="G142" s="95"/>
      <c r="H142" s="92" t="s">
        <v>665</v>
      </c>
      <c r="J142" s="96" t="s">
        <v>516</v>
      </c>
      <c r="K142" s="89"/>
      <c r="L142" s="99"/>
    </row>
    <row r="143" spans="1:12" s="83" customFormat="1" ht="15" x14ac:dyDescent="0.25">
      <c r="A143" s="90">
        <f>IF(J143&lt;&gt;"",COUNTA(J$1:J143),"")</f>
        <v>125</v>
      </c>
      <c r="B143" s="91">
        <v>125</v>
      </c>
      <c r="C143" s="92" t="s">
        <v>612</v>
      </c>
      <c r="D143" s="93" t="s">
        <v>503</v>
      </c>
      <c r="E143" s="122">
        <v>7.4</v>
      </c>
      <c r="F143" s="92"/>
      <c r="G143" s="95"/>
      <c r="H143" s="92" t="s">
        <v>520</v>
      </c>
      <c r="J143" s="96" t="s">
        <v>516</v>
      </c>
      <c r="K143" s="89"/>
      <c r="L143" s="99"/>
    </row>
    <row r="144" spans="1:12" s="83" customFormat="1" ht="15" x14ac:dyDescent="0.25">
      <c r="A144" s="90">
        <f>IF(J144&lt;&gt;"",COUNTA(J$1:J144),"")</f>
        <v>126</v>
      </c>
      <c r="B144" s="91">
        <v>126</v>
      </c>
      <c r="C144" s="92" t="s">
        <v>666</v>
      </c>
      <c r="D144" s="93" t="s">
        <v>503</v>
      </c>
      <c r="E144" s="122">
        <v>7.8</v>
      </c>
      <c r="F144" s="92"/>
      <c r="G144" s="95"/>
      <c r="H144" s="92" t="s">
        <v>520</v>
      </c>
      <c r="J144" s="96" t="s">
        <v>516</v>
      </c>
      <c r="K144" s="89"/>
      <c r="L144" s="99"/>
    </row>
    <row r="145" spans="1:12" s="83" customFormat="1" ht="22.5" x14ac:dyDescent="0.25">
      <c r="A145" s="90">
        <f>IF(J145&lt;&gt;"",COUNTA(J$1:J145),"")</f>
        <v>127</v>
      </c>
      <c r="B145" s="91">
        <v>127</v>
      </c>
      <c r="C145" s="92" t="s">
        <v>656</v>
      </c>
      <c r="D145" s="93" t="s">
        <v>503</v>
      </c>
      <c r="E145" s="123">
        <v>2.4027020000000001</v>
      </c>
      <c r="F145" s="92"/>
      <c r="G145" s="95"/>
      <c r="H145" s="92" t="s">
        <v>667</v>
      </c>
      <c r="J145" s="96" t="s">
        <v>516</v>
      </c>
      <c r="K145" s="89"/>
      <c r="L145" s="99"/>
    </row>
    <row r="146" spans="1:12" s="83" customFormat="1" ht="33.75" x14ac:dyDescent="0.25">
      <c r="A146" s="90">
        <f>IF(J146&lt;&gt;"",COUNTA(J$1:J146),"")</f>
        <v>128</v>
      </c>
      <c r="B146" s="91">
        <v>128</v>
      </c>
      <c r="C146" s="92" t="s">
        <v>668</v>
      </c>
      <c r="D146" s="93" t="s">
        <v>669</v>
      </c>
      <c r="E146" s="97">
        <v>52.7</v>
      </c>
      <c r="F146" s="92"/>
      <c r="G146" s="95"/>
      <c r="H146" s="92" t="s">
        <v>670</v>
      </c>
      <c r="J146" s="96" t="s">
        <v>516</v>
      </c>
      <c r="K146" s="89"/>
      <c r="L146" s="99"/>
    </row>
    <row r="147" spans="1:12" s="83" customFormat="1" ht="15" x14ac:dyDescent="0.25">
      <c r="A147" s="90">
        <f>IF(J147&lt;&gt;"",COUNTA(J$1:J147),"")</f>
        <v>129</v>
      </c>
      <c r="B147" s="91">
        <v>129</v>
      </c>
      <c r="C147" s="92" t="s">
        <v>671</v>
      </c>
      <c r="D147" s="93" t="s">
        <v>503</v>
      </c>
      <c r="E147" s="122">
        <v>56.7</v>
      </c>
      <c r="F147" s="92"/>
      <c r="G147" s="95"/>
      <c r="H147" s="92" t="s">
        <v>520</v>
      </c>
      <c r="J147" s="96" t="s">
        <v>516</v>
      </c>
      <c r="K147" s="89"/>
      <c r="L147" s="99"/>
    </row>
    <row r="148" spans="1:12" s="83" customFormat="1" ht="45" customHeight="1" x14ac:dyDescent="0.25">
      <c r="A148" s="90">
        <f>IF(J148&lt;&gt;"",COUNTA(J$1:J148),"")</f>
        <v>130</v>
      </c>
      <c r="B148" s="91">
        <v>130</v>
      </c>
      <c r="C148" s="92" t="s">
        <v>672</v>
      </c>
      <c r="D148" s="93" t="s">
        <v>503</v>
      </c>
      <c r="E148" s="124">
        <v>1.8972</v>
      </c>
      <c r="F148" s="92"/>
      <c r="G148" s="95"/>
      <c r="H148" s="92" t="s">
        <v>673</v>
      </c>
      <c r="J148" s="96" t="s">
        <v>516</v>
      </c>
      <c r="K148" s="89"/>
      <c r="L148" s="99"/>
    </row>
    <row r="149" spans="1:12" s="83" customFormat="1" ht="45" x14ac:dyDescent="0.25">
      <c r="A149" s="90">
        <f>IF(J149&lt;&gt;"",COUNTA(J$1:J149),"")</f>
        <v>131</v>
      </c>
      <c r="B149" s="91">
        <v>131</v>
      </c>
      <c r="C149" s="92" t="s">
        <v>674</v>
      </c>
      <c r="D149" s="93" t="s">
        <v>675</v>
      </c>
      <c r="E149" s="100">
        <v>65.675700000000006</v>
      </c>
      <c r="F149" s="92"/>
      <c r="G149" s="95"/>
      <c r="H149" s="92" t="s">
        <v>676</v>
      </c>
      <c r="J149" s="96" t="s">
        <v>516</v>
      </c>
      <c r="K149" s="89"/>
      <c r="L149" s="99"/>
    </row>
    <row r="150" spans="1:12" s="83" customFormat="1" ht="22.5" x14ac:dyDescent="0.25">
      <c r="A150" s="90">
        <f>IF(J150&lt;&gt;"",COUNTA(J$1:J150),"")</f>
        <v>132</v>
      </c>
      <c r="B150" s="91">
        <v>132</v>
      </c>
      <c r="C150" s="92" t="s">
        <v>677</v>
      </c>
      <c r="D150" s="93" t="s">
        <v>503</v>
      </c>
      <c r="E150" s="120">
        <v>3.7959999999999998</v>
      </c>
      <c r="F150" s="92"/>
      <c r="G150" s="95"/>
      <c r="H150" s="92" t="s">
        <v>520</v>
      </c>
      <c r="J150" s="96" t="s">
        <v>516</v>
      </c>
      <c r="K150" s="89"/>
      <c r="L150" s="99"/>
    </row>
    <row r="151" spans="1:12" s="83" customFormat="1" ht="45" customHeight="1" x14ac:dyDescent="0.25">
      <c r="A151" s="90">
        <f>IF(J151&lt;&gt;"",COUNTA(J$1:J151),"")</f>
        <v>133</v>
      </c>
      <c r="B151" s="91">
        <v>133</v>
      </c>
      <c r="C151" s="92" t="s">
        <v>672</v>
      </c>
      <c r="D151" s="93" t="s">
        <v>503</v>
      </c>
      <c r="E151" s="124">
        <v>2.3643000000000001</v>
      </c>
      <c r="F151" s="92"/>
      <c r="G151" s="95"/>
      <c r="H151" s="92" t="s">
        <v>678</v>
      </c>
      <c r="J151" s="96" t="s">
        <v>516</v>
      </c>
      <c r="K151" s="89"/>
      <c r="L151" s="99"/>
    </row>
    <row r="152" spans="1:12" s="83" customFormat="1" ht="15" x14ac:dyDescent="0.25">
      <c r="A152" s="90">
        <f>IF(J152&lt;&gt;"",COUNTA(J$1:J152),"")</f>
        <v>134</v>
      </c>
      <c r="B152" s="91">
        <v>134</v>
      </c>
      <c r="C152" s="92" t="s">
        <v>679</v>
      </c>
      <c r="D152" s="93" t="s">
        <v>503</v>
      </c>
      <c r="E152" s="125">
        <v>54</v>
      </c>
      <c r="F152" s="92"/>
      <c r="G152" s="95"/>
      <c r="H152" s="92" t="s">
        <v>520</v>
      </c>
      <c r="J152" s="96" t="s">
        <v>516</v>
      </c>
      <c r="K152" s="89"/>
      <c r="L152" s="99"/>
    </row>
    <row r="153" spans="1:12" s="83" customFormat="1" ht="15" customHeight="1" x14ac:dyDescent="0.25">
      <c r="A153" s="112" t="s">
        <v>549</v>
      </c>
      <c r="B153" s="112"/>
      <c r="C153" s="112"/>
      <c r="D153" s="112"/>
      <c r="E153" s="112"/>
      <c r="F153" s="112"/>
      <c r="G153" s="112"/>
      <c r="H153" s="112"/>
      <c r="K153" s="89"/>
      <c r="L153" s="99" t="s">
        <v>549</v>
      </c>
    </row>
    <row r="154" spans="1:12" s="83" customFormat="1" ht="22.5" x14ac:dyDescent="0.25">
      <c r="A154" s="90">
        <f>IF(J154&lt;&gt;"",COUNTA(J$1:J154),"")</f>
        <v>135</v>
      </c>
      <c r="B154" s="91">
        <v>135</v>
      </c>
      <c r="C154" s="92" t="s">
        <v>550</v>
      </c>
      <c r="D154" s="93" t="s">
        <v>503</v>
      </c>
      <c r="E154" s="101">
        <v>335</v>
      </c>
      <c r="F154" s="92"/>
      <c r="G154" s="95"/>
      <c r="H154" s="92" t="s">
        <v>520</v>
      </c>
      <c r="J154" s="96" t="s">
        <v>516</v>
      </c>
      <c r="K154" s="89"/>
      <c r="L154" s="99"/>
    </row>
    <row r="155" spans="1:12" s="83" customFormat="1" ht="135" customHeight="1" x14ac:dyDescent="0.25">
      <c r="A155" s="90">
        <f>IF(J155&lt;&gt;"",COUNTA(J$1:J155),"")</f>
        <v>136</v>
      </c>
      <c r="B155" s="91">
        <v>136</v>
      </c>
      <c r="C155" s="92" t="s">
        <v>551</v>
      </c>
      <c r="D155" s="93" t="s">
        <v>552</v>
      </c>
      <c r="E155" s="130">
        <v>335</v>
      </c>
      <c r="F155" s="92"/>
      <c r="G155" s="95"/>
      <c r="H155" s="92" t="s">
        <v>520</v>
      </c>
      <c r="J155" s="96" t="s">
        <v>516</v>
      </c>
      <c r="K155" s="89"/>
      <c r="L155" s="99"/>
    </row>
    <row r="156" spans="1:12" s="83" customFormat="1" ht="45" x14ac:dyDescent="0.25">
      <c r="A156" s="90">
        <f>IF(J156&lt;&gt;"",COUNTA(J$1:J156),"")</f>
        <v>137</v>
      </c>
      <c r="B156" s="91">
        <v>137</v>
      </c>
      <c r="C156" s="92" t="s">
        <v>553</v>
      </c>
      <c r="D156" s="93" t="s">
        <v>552</v>
      </c>
      <c r="E156" s="134">
        <v>335</v>
      </c>
      <c r="F156" s="92"/>
      <c r="G156" s="95"/>
      <c r="H156" s="92" t="s">
        <v>520</v>
      </c>
      <c r="J156" s="96" t="s">
        <v>516</v>
      </c>
      <c r="K156" s="89"/>
      <c r="L156" s="99"/>
    </row>
    <row r="157" spans="1:12" s="83" customFormat="1" ht="15" customHeight="1" x14ac:dyDescent="0.25">
      <c r="A157" s="113" t="s">
        <v>680</v>
      </c>
      <c r="B157" s="113"/>
      <c r="C157" s="113"/>
      <c r="D157" s="113"/>
      <c r="E157" s="113"/>
      <c r="F157" s="113"/>
      <c r="G157" s="113"/>
      <c r="H157" s="113"/>
      <c r="K157" s="89" t="s">
        <v>680</v>
      </c>
      <c r="L157" s="99"/>
    </row>
    <row r="158" spans="1:12" s="83" customFormat="1" ht="45" x14ac:dyDescent="0.25">
      <c r="A158" s="90">
        <f>IF(J158&lt;&gt;"",COUNTA(J$1:J158),"")</f>
        <v>138</v>
      </c>
      <c r="B158" s="91">
        <v>138</v>
      </c>
      <c r="C158" s="92" t="s">
        <v>681</v>
      </c>
      <c r="D158" s="93" t="s">
        <v>682</v>
      </c>
      <c r="E158" s="131">
        <v>4.3680000000000003</v>
      </c>
      <c r="F158" s="92"/>
      <c r="G158" s="95"/>
      <c r="H158" s="92" t="s">
        <v>683</v>
      </c>
      <c r="J158" s="96" t="s">
        <v>516</v>
      </c>
      <c r="K158" s="89"/>
      <c r="L158" s="99"/>
    </row>
    <row r="159" spans="1:12" s="83" customFormat="1" ht="56.25" x14ac:dyDescent="0.25">
      <c r="A159" s="90">
        <f>IF(J159&lt;&gt;"",COUNTA(J$1:J159),"")</f>
        <v>139</v>
      </c>
      <c r="B159" s="91">
        <v>139</v>
      </c>
      <c r="C159" s="92" t="s">
        <v>661</v>
      </c>
      <c r="D159" s="93" t="s">
        <v>514</v>
      </c>
      <c r="E159" s="97">
        <v>4.2</v>
      </c>
      <c r="F159" s="92"/>
      <c r="G159" s="95"/>
      <c r="H159" s="92" t="s">
        <v>520</v>
      </c>
      <c r="J159" s="96" t="s">
        <v>516</v>
      </c>
      <c r="K159" s="89"/>
      <c r="L159" s="99"/>
    </row>
    <row r="160" spans="1:12" s="83" customFormat="1" ht="22.5" x14ac:dyDescent="0.25">
      <c r="A160" s="90">
        <f>IF(J160&lt;&gt;"",COUNTA(J$1:J160),"")</f>
        <v>140</v>
      </c>
      <c r="B160" s="91">
        <v>140</v>
      </c>
      <c r="C160" s="92" t="s">
        <v>684</v>
      </c>
      <c r="D160" s="93" t="s">
        <v>503</v>
      </c>
      <c r="E160" s="124">
        <v>8.1699999999999995E-2</v>
      </c>
      <c r="F160" s="92"/>
      <c r="G160" s="95"/>
      <c r="H160" s="92" t="s">
        <v>520</v>
      </c>
      <c r="I160" s="140">
        <f>SUM(E160:E163)</f>
        <v>4.4497</v>
      </c>
      <c r="J160" s="96" t="s">
        <v>516</v>
      </c>
      <c r="K160" s="89"/>
      <c r="L160" s="99"/>
    </row>
    <row r="161" spans="1:16" s="83" customFormat="1" ht="15" x14ac:dyDescent="0.25">
      <c r="A161" s="90">
        <f>IF(J161&lt;&gt;"",COUNTA(J$1:J161),"")</f>
        <v>141</v>
      </c>
      <c r="B161" s="91">
        <v>141</v>
      </c>
      <c r="C161" s="92" t="s">
        <v>535</v>
      </c>
      <c r="D161" s="93" t="s">
        <v>503</v>
      </c>
      <c r="E161" s="120">
        <v>0.104</v>
      </c>
      <c r="F161" s="92"/>
      <c r="G161" s="95"/>
      <c r="H161" s="92" t="s">
        <v>626</v>
      </c>
      <c r="J161" s="96" t="s">
        <v>516</v>
      </c>
      <c r="K161" s="89"/>
      <c r="L161" s="99"/>
    </row>
    <row r="162" spans="1:16" s="83" customFormat="1" ht="15" x14ac:dyDescent="0.25">
      <c r="A162" s="90">
        <f>IF(J162&lt;&gt;"",COUNTA(J$1:J162),"")</f>
        <v>142</v>
      </c>
      <c r="B162" s="91">
        <v>142</v>
      </c>
      <c r="C162" s="92" t="s">
        <v>537</v>
      </c>
      <c r="D162" s="93" t="s">
        <v>503</v>
      </c>
      <c r="E162" s="120">
        <v>3.952</v>
      </c>
      <c r="F162" s="92"/>
      <c r="G162" s="95"/>
      <c r="H162" s="92" t="s">
        <v>685</v>
      </c>
      <c r="J162" s="96" t="s">
        <v>516</v>
      </c>
      <c r="K162" s="89"/>
      <c r="L162" s="99"/>
    </row>
    <row r="163" spans="1:16" s="83" customFormat="1" ht="15" x14ac:dyDescent="0.25">
      <c r="A163" s="90">
        <f>IF(J163&lt;&gt;"",COUNTA(J$1:J163),"")</f>
        <v>143</v>
      </c>
      <c r="B163" s="91">
        <v>143</v>
      </c>
      <c r="C163" s="92" t="s">
        <v>539</v>
      </c>
      <c r="D163" s="93" t="s">
        <v>503</v>
      </c>
      <c r="E163" s="120">
        <v>0.312</v>
      </c>
      <c r="F163" s="92"/>
      <c r="G163" s="95"/>
      <c r="H163" s="92" t="s">
        <v>647</v>
      </c>
      <c r="J163" s="96" t="s">
        <v>516</v>
      </c>
      <c r="K163" s="89"/>
      <c r="L163" s="99"/>
    </row>
    <row r="164" spans="1:16" s="83" customFormat="1" ht="15" customHeight="1" x14ac:dyDescent="0.25">
      <c r="A164" s="112" t="s">
        <v>549</v>
      </c>
      <c r="B164" s="112"/>
      <c r="C164" s="112"/>
      <c r="D164" s="112"/>
      <c r="E164" s="112"/>
      <c r="F164" s="112"/>
      <c r="G164" s="112"/>
      <c r="H164" s="112"/>
      <c r="K164" s="89"/>
      <c r="L164" s="99" t="s">
        <v>549</v>
      </c>
    </row>
    <row r="165" spans="1:16" s="83" customFormat="1" ht="22.5" x14ac:dyDescent="0.25">
      <c r="A165" s="90">
        <f>IF(J165&lt;&gt;"",COUNTA(J$1:J165),"")</f>
        <v>144</v>
      </c>
      <c r="B165" s="91">
        <v>144</v>
      </c>
      <c r="C165" s="92" t="s">
        <v>550</v>
      </c>
      <c r="D165" s="93" t="s">
        <v>503</v>
      </c>
      <c r="E165" s="97">
        <v>4.2</v>
      </c>
      <c r="F165" s="92"/>
      <c r="G165" s="95"/>
      <c r="H165" s="92" t="s">
        <v>520</v>
      </c>
      <c r="J165" s="96" t="s">
        <v>516</v>
      </c>
      <c r="K165" s="89"/>
      <c r="L165" s="99"/>
    </row>
    <row r="166" spans="1:16" s="83" customFormat="1" ht="135" customHeight="1" x14ac:dyDescent="0.25">
      <c r="A166" s="90">
        <f>IF(J166&lt;&gt;"",COUNTA(J$1:J166),"")</f>
        <v>145</v>
      </c>
      <c r="B166" s="91">
        <v>145</v>
      </c>
      <c r="C166" s="92" t="s">
        <v>551</v>
      </c>
      <c r="D166" s="93" t="s">
        <v>552</v>
      </c>
      <c r="E166" s="129">
        <v>4.2</v>
      </c>
      <c r="F166" s="92"/>
      <c r="G166" s="95"/>
      <c r="H166" s="92" t="s">
        <v>520</v>
      </c>
      <c r="J166" s="96" t="s">
        <v>516</v>
      </c>
      <c r="K166" s="89"/>
      <c r="L166" s="99"/>
    </row>
    <row r="167" spans="1:16" s="83" customFormat="1" ht="45" x14ac:dyDescent="0.25">
      <c r="A167" s="90">
        <f>IF(J167&lt;&gt;"",COUNTA(J$1:J167),"")</f>
        <v>146</v>
      </c>
      <c r="B167" s="91">
        <v>146</v>
      </c>
      <c r="C167" s="92" t="s">
        <v>553</v>
      </c>
      <c r="D167" s="93" t="s">
        <v>552</v>
      </c>
      <c r="E167" s="133">
        <v>4.2</v>
      </c>
      <c r="F167" s="92"/>
      <c r="G167" s="95"/>
      <c r="H167" s="92" t="s">
        <v>520</v>
      </c>
      <c r="J167" s="96" t="s">
        <v>516</v>
      </c>
      <c r="K167" s="89"/>
      <c r="L167" s="99"/>
    </row>
    <row r="168" spans="1:16" s="83" customFormat="1" ht="15" customHeight="1" x14ac:dyDescent="0.25">
      <c r="A168" s="113" t="s">
        <v>686</v>
      </c>
      <c r="B168" s="113"/>
      <c r="C168" s="113"/>
      <c r="D168" s="113"/>
      <c r="E168" s="113"/>
      <c r="F168" s="113"/>
      <c r="G168" s="113"/>
      <c r="H168" s="113"/>
      <c r="K168" s="89" t="s">
        <v>686</v>
      </c>
      <c r="L168" s="99"/>
    </row>
    <row r="169" spans="1:16" s="83" customFormat="1" ht="56.25" x14ac:dyDescent="0.25">
      <c r="A169" s="90">
        <f>IF(J169&lt;&gt;"",COUNTA(J$1:J169),"")</f>
        <v>147</v>
      </c>
      <c r="B169" s="91">
        <v>147</v>
      </c>
      <c r="C169" s="92" t="s">
        <v>687</v>
      </c>
      <c r="D169" s="93" t="s">
        <v>688</v>
      </c>
      <c r="E169" s="94">
        <v>476.596</v>
      </c>
      <c r="F169" s="92"/>
      <c r="G169" s="95"/>
      <c r="H169" s="92" t="s">
        <v>689</v>
      </c>
      <c r="J169" s="96" t="s">
        <v>516</v>
      </c>
      <c r="K169" s="89"/>
      <c r="L169" s="99"/>
    </row>
    <row r="170" spans="1:16" s="83" customFormat="1" ht="22.5" customHeight="1" x14ac:dyDescent="0.25">
      <c r="A170" s="90">
        <f>IF(J170&lt;&gt;"",COUNTA(J$1:J170),"")</f>
        <v>148</v>
      </c>
      <c r="B170" s="91">
        <v>148</v>
      </c>
      <c r="C170" s="92" t="s">
        <v>690</v>
      </c>
      <c r="D170" s="93" t="s">
        <v>164</v>
      </c>
      <c r="E170" s="101">
        <v>5719</v>
      </c>
      <c r="F170" s="92"/>
      <c r="G170" s="95"/>
      <c r="H170" s="92" t="s">
        <v>691</v>
      </c>
      <c r="J170" s="96" t="s">
        <v>516</v>
      </c>
      <c r="K170" s="89"/>
      <c r="L170" s="99"/>
    </row>
    <row r="171" spans="1:16" s="83" customFormat="1" ht="56.25" x14ac:dyDescent="0.25">
      <c r="A171" s="90">
        <f>IF(J171&lt;&gt;"",COUNTA(J$1:J171),"")</f>
        <v>149</v>
      </c>
      <c r="B171" s="91">
        <v>149</v>
      </c>
      <c r="C171" s="92" t="s">
        <v>692</v>
      </c>
      <c r="D171" s="93" t="s">
        <v>688</v>
      </c>
      <c r="E171" s="94">
        <v>205.65199999999999</v>
      </c>
      <c r="F171" s="92"/>
      <c r="G171" s="95"/>
      <c r="H171" s="92" t="s">
        <v>693</v>
      </c>
      <c r="J171" s="96" t="s">
        <v>516</v>
      </c>
      <c r="K171" s="89"/>
      <c r="L171" s="99"/>
    </row>
    <row r="172" spans="1:16" s="83" customFormat="1" ht="15" x14ac:dyDescent="0.25">
      <c r="A172" s="90">
        <f>IF(J172&lt;&gt;"",COUNTA(J$1:J172),"")</f>
        <v>150</v>
      </c>
      <c r="B172" s="91">
        <v>150</v>
      </c>
      <c r="C172" s="92" t="s">
        <v>694</v>
      </c>
      <c r="D172" s="93" t="s">
        <v>164</v>
      </c>
      <c r="E172" s="101">
        <v>7815</v>
      </c>
      <c r="F172" s="92"/>
      <c r="G172" s="95"/>
      <c r="H172" s="92" t="s">
        <v>695</v>
      </c>
      <c r="J172" s="96" t="s">
        <v>516</v>
      </c>
      <c r="K172" s="89"/>
      <c r="L172" s="99"/>
    </row>
    <row r="173" spans="1:16" s="83" customFormat="1" ht="39" customHeight="1" x14ac:dyDescent="0.25">
      <c r="B173" s="102"/>
      <c r="C173" s="102"/>
      <c r="D173" s="102"/>
      <c r="E173" s="102"/>
      <c r="F173" s="102"/>
      <c r="G173" s="102"/>
      <c r="H173" s="102"/>
    </row>
    <row r="174" spans="1:16" s="106" customFormat="1" ht="15" customHeight="1" x14ac:dyDescent="0.25">
      <c r="A174" s="103"/>
      <c r="B174" s="104" t="s">
        <v>696</v>
      </c>
      <c r="C174" s="114"/>
      <c r="D174" s="114"/>
      <c r="E174" s="114"/>
      <c r="F174" s="114" t="s">
        <v>697</v>
      </c>
      <c r="G174" s="114"/>
      <c r="H174" s="114"/>
      <c r="I174" s="83"/>
      <c r="J174" s="83"/>
      <c r="K174" s="105"/>
      <c r="L174" s="105"/>
      <c r="M174" s="105" t="s">
        <v>698</v>
      </c>
      <c r="N174" s="105" t="s">
        <v>697</v>
      </c>
      <c r="O174" s="105"/>
      <c r="P174" s="105"/>
    </row>
    <row r="175" spans="1:16" s="106" customFormat="1" ht="19.5" customHeight="1" x14ac:dyDescent="0.2">
      <c r="A175" s="103"/>
      <c r="B175" s="107"/>
      <c r="C175" s="111" t="s">
        <v>699</v>
      </c>
      <c r="D175" s="111"/>
      <c r="E175" s="111"/>
      <c r="F175" s="111"/>
      <c r="G175" s="111"/>
      <c r="H175" s="111"/>
      <c r="K175" s="105"/>
      <c r="L175" s="105"/>
      <c r="M175" s="105"/>
      <c r="N175" s="105"/>
      <c r="O175" s="105"/>
      <c r="P175" s="105"/>
    </row>
    <row r="176" spans="1:16" s="106" customFormat="1" ht="15" customHeight="1" x14ac:dyDescent="0.25">
      <c r="A176" s="103"/>
      <c r="B176" s="104" t="s">
        <v>700</v>
      </c>
      <c r="C176" s="114"/>
      <c r="D176" s="114"/>
      <c r="E176" s="114"/>
      <c r="F176" s="114" t="s">
        <v>701</v>
      </c>
      <c r="G176" s="114"/>
      <c r="H176" s="114"/>
      <c r="I176" s="83"/>
      <c r="J176" s="83"/>
      <c r="K176" s="105"/>
      <c r="L176" s="105"/>
      <c r="M176" s="105"/>
      <c r="N176" s="105"/>
      <c r="O176" s="105" t="s">
        <v>698</v>
      </c>
      <c r="P176" s="105" t="s">
        <v>701</v>
      </c>
    </row>
    <row r="177" spans="1:16" s="106" customFormat="1" ht="19.5" customHeight="1" x14ac:dyDescent="0.2">
      <c r="A177" s="103"/>
      <c r="C177" s="111" t="s">
        <v>699</v>
      </c>
      <c r="D177" s="111"/>
      <c r="E177" s="111"/>
      <c r="F177" s="111"/>
      <c r="G177" s="111"/>
      <c r="H177" s="111"/>
      <c r="K177" s="105"/>
      <c r="L177" s="105"/>
      <c r="M177" s="105"/>
      <c r="N177" s="105"/>
      <c r="O177" s="105"/>
      <c r="P177" s="105"/>
    </row>
    <row r="179" spans="1:16" s="83" customFormat="1" ht="15" x14ac:dyDescent="0.25">
      <c r="B179" s="108"/>
      <c r="D179" s="108"/>
      <c r="F179" s="108"/>
    </row>
    <row r="183" spans="1:16" ht="11.25" customHeight="1" x14ac:dyDescent="0.2">
      <c r="C183" s="96" t="s">
        <v>703</v>
      </c>
      <c r="E183" s="132">
        <f>E7+E8+E29+E52+E67+E88+E109+E138+E158</f>
        <v>2078.0239999999999</v>
      </c>
    </row>
    <row r="184" spans="1:16" ht="11.25" customHeight="1" x14ac:dyDescent="0.2">
      <c r="C184" s="96" t="s">
        <v>702</v>
      </c>
      <c r="E184" s="135">
        <f>E26+E49+E64+E85+E106+E135+E155+E166</f>
        <v>2108.7999999999997</v>
      </c>
      <c r="G184" s="96" t="s">
        <v>706</v>
      </c>
    </row>
    <row r="185" spans="1:16" ht="11.25" customHeight="1" x14ac:dyDescent="0.2">
      <c r="C185" s="96" t="s">
        <v>704</v>
      </c>
      <c r="E185" s="141">
        <f>I9+I31+I54+I69+I91+I111+I140+I160</f>
        <v>2191.9277179999999</v>
      </c>
    </row>
    <row r="192" spans="1:16" ht="11.25" customHeight="1" x14ac:dyDescent="0.2">
      <c r="E192" s="138"/>
    </row>
  </sheetData>
  <autoFilter ref="A2:H179" xr:uid="{46E0FC92-DC81-4153-BC2A-D518787430D9}"/>
  <printOptions horizontalCentered="1"/>
  <pageMargins left="0.70866143703460704" right="0.70866143703460704" top="0.74803149700164795" bottom="0.74803149700164795" header="0.31496062874794001" footer="0.31496062874794001"/>
  <pageSetup paperSize="9" scale="80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617E-7EC1-4F4B-AB3A-AD0D620D6595}">
  <sheetPr>
    <tabColor rgb="FF00B0F0"/>
  </sheetPr>
  <dimension ref="A1:K50"/>
  <sheetViews>
    <sheetView zoomScale="130" zoomScaleNormal="130" workbookViewId="0">
      <pane ySplit="1" topLeftCell="A32" activePane="bottomLeft" state="frozen"/>
      <selection pane="bottomLeft" activeCell="C57" sqref="C57"/>
    </sheetView>
  </sheetViews>
  <sheetFormatPr defaultColWidth="8.85546875" defaultRowHeight="15" x14ac:dyDescent="0.25"/>
  <cols>
    <col min="1" max="1" width="5.42578125" style="1" bestFit="1" customWidth="1"/>
    <col min="2" max="2" width="24.7109375" style="1" bestFit="1" customWidth="1"/>
    <col min="3" max="3" width="26" style="1" bestFit="1" customWidth="1"/>
    <col min="4" max="4" width="50.42578125" style="8" customWidth="1"/>
    <col min="5" max="5" width="11.42578125" style="1" customWidth="1"/>
    <col min="6" max="6" width="8.85546875" style="1" customWidth="1"/>
    <col min="7" max="7" width="17.85546875" style="1" customWidth="1"/>
    <col min="8" max="9" width="9" style="1" bestFit="1" customWidth="1"/>
    <col min="10" max="10" width="54.140625" style="1" customWidth="1"/>
    <col min="11" max="11" width="21.5703125" style="1" customWidth="1"/>
    <col min="12" max="16384" width="8.85546875" style="1"/>
  </cols>
  <sheetData>
    <row r="1" spans="1:11" ht="15.75" thickBot="1" x14ac:dyDescent="0.3">
      <c r="A1" s="9" t="s">
        <v>0</v>
      </c>
      <c r="B1" s="10" t="s">
        <v>3</v>
      </c>
      <c r="C1" s="10" t="s">
        <v>1</v>
      </c>
      <c r="D1" s="10" t="s">
        <v>2</v>
      </c>
      <c r="E1" s="151" t="s">
        <v>13</v>
      </c>
      <c r="F1" s="151"/>
      <c r="G1" s="10" t="s">
        <v>4</v>
      </c>
      <c r="H1" s="10" t="s">
        <v>5</v>
      </c>
      <c r="I1" s="10" t="s">
        <v>6</v>
      </c>
      <c r="J1" s="11" t="s">
        <v>7</v>
      </c>
    </row>
    <row r="2" spans="1:11" x14ac:dyDescent="0.25">
      <c r="A2" s="152">
        <v>1</v>
      </c>
      <c r="B2" s="155" t="s">
        <v>8</v>
      </c>
      <c r="C2" s="12" t="s">
        <v>24</v>
      </c>
      <c r="D2" s="13" t="s">
        <v>25</v>
      </c>
      <c r="E2" s="12"/>
      <c r="F2" s="12"/>
      <c r="G2" s="14" t="s">
        <v>17</v>
      </c>
      <c r="H2" s="14" t="s">
        <v>15</v>
      </c>
      <c r="I2" s="14" t="s">
        <v>15</v>
      </c>
      <c r="J2" s="15" t="s">
        <v>16</v>
      </c>
    </row>
    <row r="3" spans="1:11" ht="45" x14ac:dyDescent="0.25">
      <c r="A3" s="153"/>
      <c r="B3" s="156"/>
      <c r="C3" s="2" t="s">
        <v>26</v>
      </c>
      <c r="D3" s="7" t="s">
        <v>27</v>
      </c>
      <c r="E3" s="2">
        <f>1.95+13.86+18.88+5.72+5.89+23.41+8.35+16.92+16.88+0.55+5.75+6.84</f>
        <v>124.99999999999999</v>
      </c>
      <c r="F3" s="2" t="s">
        <v>19</v>
      </c>
      <c r="G3" s="5" t="s">
        <v>21</v>
      </c>
      <c r="H3" s="5" t="s">
        <v>22</v>
      </c>
      <c r="I3" s="5" t="s">
        <v>22</v>
      </c>
      <c r="J3" s="16"/>
    </row>
    <row r="4" spans="1:11" x14ac:dyDescent="0.25">
      <c r="A4" s="153"/>
      <c r="B4" s="156"/>
      <c r="C4" s="2" t="s">
        <v>9</v>
      </c>
      <c r="D4" s="7" t="s">
        <v>14</v>
      </c>
      <c r="E4" s="2">
        <v>1210</v>
      </c>
      <c r="F4" s="2" t="s">
        <v>19</v>
      </c>
      <c r="G4" s="3" t="s">
        <v>17</v>
      </c>
      <c r="H4" s="3" t="s">
        <v>15</v>
      </c>
      <c r="I4" s="3" t="s">
        <v>15</v>
      </c>
      <c r="J4" s="17" t="s">
        <v>16</v>
      </c>
    </row>
    <row r="5" spans="1:11" x14ac:dyDescent="0.25">
      <c r="A5" s="153"/>
      <c r="B5" s="156"/>
      <c r="C5" s="2" t="s">
        <v>28</v>
      </c>
      <c r="D5" s="7" t="s">
        <v>29</v>
      </c>
      <c r="E5" s="2">
        <f>896.39+55.95</f>
        <v>952.34</v>
      </c>
      <c r="F5" s="2" t="s">
        <v>19</v>
      </c>
      <c r="G5" s="3" t="s">
        <v>17</v>
      </c>
      <c r="H5" s="3" t="s">
        <v>15</v>
      </c>
      <c r="I5" s="3" t="s">
        <v>15</v>
      </c>
      <c r="J5" s="17" t="s">
        <v>16</v>
      </c>
    </row>
    <row r="6" spans="1:11" x14ac:dyDescent="0.25">
      <c r="A6" s="153"/>
      <c r="B6" s="156"/>
      <c r="C6" s="2" t="s">
        <v>30</v>
      </c>
      <c r="D6" s="7" t="s">
        <v>31</v>
      </c>
      <c r="E6" s="2">
        <f>27.2+12.8+13.6+1426.1</f>
        <v>1479.6999999999998</v>
      </c>
      <c r="F6" s="2" t="s">
        <v>19</v>
      </c>
      <c r="G6" s="3" t="s">
        <v>17</v>
      </c>
      <c r="H6" s="3" t="s">
        <v>15</v>
      </c>
      <c r="I6" s="3" t="s">
        <v>15</v>
      </c>
      <c r="J6" s="17" t="s">
        <v>16</v>
      </c>
    </row>
    <row r="7" spans="1:11" x14ac:dyDescent="0.25">
      <c r="A7" s="153"/>
      <c r="B7" s="156"/>
      <c r="C7" s="2" t="s">
        <v>10</v>
      </c>
      <c r="D7" s="6" t="s">
        <v>18</v>
      </c>
      <c r="E7" s="2">
        <v>1975.6</v>
      </c>
      <c r="F7" s="2" t="s">
        <v>19</v>
      </c>
      <c r="G7" s="3" t="s">
        <v>17</v>
      </c>
      <c r="H7" s="3" t="s">
        <v>15</v>
      </c>
      <c r="I7" s="3" t="s">
        <v>15</v>
      </c>
      <c r="J7" s="17" t="s">
        <v>16</v>
      </c>
    </row>
    <row r="8" spans="1:11" x14ac:dyDescent="0.25">
      <c r="A8" s="153"/>
      <c r="B8" s="156"/>
      <c r="C8" s="2" t="s">
        <v>11</v>
      </c>
      <c r="D8" s="35" t="s">
        <v>20</v>
      </c>
      <c r="E8" s="2">
        <v>1581.59</v>
      </c>
      <c r="F8" s="2" t="s">
        <v>19</v>
      </c>
      <c r="G8" s="5" t="s">
        <v>21</v>
      </c>
      <c r="H8" s="5" t="s">
        <v>22</v>
      </c>
      <c r="I8" s="5" t="s">
        <v>22</v>
      </c>
      <c r="J8" s="16"/>
      <c r="K8" s="42" t="s">
        <v>112</v>
      </c>
    </row>
    <row r="9" spans="1:11" x14ac:dyDescent="0.25">
      <c r="A9" s="153"/>
      <c r="B9" s="156"/>
      <c r="C9" s="2" t="s">
        <v>32</v>
      </c>
      <c r="D9" s="6" t="s">
        <v>33</v>
      </c>
      <c r="E9" s="2">
        <f>55.6+18.4+0.24+0.7+49.1+16+0.32+0.6+319.9+43.8+52.9+0.3+5.9+32.7+11.4+0.1+3+28</f>
        <v>638.95999999999992</v>
      </c>
      <c r="F9" s="2" t="s">
        <v>19</v>
      </c>
      <c r="G9" s="5" t="s">
        <v>21</v>
      </c>
      <c r="H9" s="5" t="s">
        <v>22</v>
      </c>
      <c r="I9" s="5" t="s">
        <v>22</v>
      </c>
      <c r="J9" s="16"/>
    </row>
    <row r="10" spans="1:11" x14ac:dyDescent="0.25">
      <c r="A10" s="153"/>
      <c r="B10" s="156"/>
      <c r="C10" s="2" t="s">
        <v>12</v>
      </c>
      <c r="D10" s="6" t="s">
        <v>23</v>
      </c>
      <c r="E10" s="2">
        <v>234.22</v>
      </c>
      <c r="F10" s="2" t="s">
        <v>19</v>
      </c>
      <c r="G10" s="5" t="s">
        <v>21</v>
      </c>
      <c r="H10" s="5" t="s">
        <v>22</v>
      </c>
      <c r="I10" s="5" t="s">
        <v>22</v>
      </c>
      <c r="J10" s="16"/>
    </row>
    <row r="11" spans="1:11" x14ac:dyDescent="0.25">
      <c r="A11" s="153"/>
      <c r="B11" s="156"/>
      <c r="C11" s="73" t="s">
        <v>34</v>
      </c>
      <c r="D11" s="76" t="s">
        <v>37</v>
      </c>
      <c r="E11" s="127">
        <f>373.9+255.7</f>
        <v>629.59999999999991</v>
      </c>
      <c r="F11" s="73" t="s">
        <v>503</v>
      </c>
      <c r="G11" s="73" t="s">
        <v>21</v>
      </c>
      <c r="H11" s="73" t="s">
        <v>22</v>
      </c>
      <c r="I11" s="73" t="s">
        <v>22</v>
      </c>
      <c r="J11" s="142" t="s">
        <v>504</v>
      </c>
      <c r="K11" s="43"/>
    </row>
    <row r="12" spans="1:11" x14ac:dyDescent="0.25">
      <c r="A12" s="153"/>
      <c r="B12" s="156"/>
      <c r="C12" s="73" t="s">
        <v>35</v>
      </c>
      <c r="D12" s="76" t="s">
        <v>38</v>
      </c>
      <c r="E12" s="127">
        <v>42.8</v>
      </c>
      <c r="F12" s="73" t="s">
        <v>503</v>
      </c>
      <c r="G12" s="73" t="s">
        <v>21</v>
      </c>
      <c r="H12" s="73" t="s">
        <v>22</v>
      </c>
      <c r="I12" s="73" t="s">
        <v>22</v>
      </c>
      <c r="J12" s="142" t="s">
        <v>504</v>
      </c>
      <c r="K12" s="43" t="s">
        <v>113</v>
      </c>
    </row>
    <row r="13" spans="1:11" ht="15.75" thickBot="1" x14ac:dyDescent="0.3">
      <c r="A13" s="154"/>
      <c r="B13" s="157"/>
      <c r="C13" s="74" t="s">
        <v>36</v>
      </c>
      <c r="D13" s="77" t="s">
        <v>39</v>
      </c>
      <c r="E13" s="128">
        <v>94.4</v>
      </c>
      <c r="F13" s="74" t="s">
        <v>503</v>
      </c>
      <c r="G13" s="74" t="s">
        <v>21</v>
      </c>
      <c r="H13" s="74" t="s">
        <v>22</v>
      </c>
      <c r="I13" s="74" t="s">
        <v>22</v>
      </c>
      <c r="J13" s="142" t="s">
        <v>504</v>
      </c>
      <c r="K13" s="43"/>
    </row>
    <row r="14" spans="1:11" ht="30.75" thickBot="1" x14ac:dyDescent="0.3">
      <c r="A14" s="21">
        <v>2</v>
      </c>
      <c r="B14" s="22" t="s">
        <v>42</v>
      </c>
      <c r="C14" s="75" t="s">
        <v>40</v>
      </c>
      <c r="D14" s="78" t="s">
        <v>41</v>
      </c>
      <c r="E14" s="126">
        <v>2108.8000000000002</v>
      </c>
      <c r="F14" s="75" t="s">
        <v>503</v>
      </c>
      <c r="G14" s="75" t="s">
        <v>21</v>
      </c>
      <c r="H14" s="75" t="s">
        <v>22</v>
      </c>
      <c r="I14" s="75" t="s">
        <v>22</v>
      </c>
      <c r="J14" s="142" t="s">
        <v>976</v>
      </c>
      <c r="K14" s="143" t="s">
        <v>705</v>
      </c>
    </row>
    <row r="15" spans="1:11" x14ac:dyDescent="0.25">
      <c r="A15" s="152">
        <v>3</v>
      </c>
      <c r="B15" s="158" t="s">
        <v>43</v>
      </c>
      <c r="C15" s="12" t="s">
        <v>44</v>
      </c>
      <c r="D15" s="36" t="s">
        <v>45</v>
      </c>
      <c r="E15" s="37">
        <v>126.4</v>
      </c>
      <c r="F15" s="12" t="s">
        <v>19</v>
      </c>
      <c r="G15" s="14" t="s">
        <v>17</v>
      </c>
      <c r="H15" s="14" t="s">
        <v>15</v>
      </c>
      <c r="I15" s="14" t="s">
        <v>15</v>
      </c>
      <c r="J15" s="15" t="s">
        <v>16</v>
      </c>
    </row>
    <row r="16" spans="1:11" ht="30" x14ac:dyDescent="0.25">
      <c r="A16" s="153"/>
      <c r="B16" s="159"/>
      <c r="C16" s="70" t="s">
        <v>47</v>
      </c>
      <c r="D16" s="38" t="s">
        <v>46</v>
      </c>
      <c r="E16" s="39">
        <v>1098.31</v>
      </c>
      <c r="F16" s="2" t="s">
        <v>19</v>
      </c>
      <c r="G16" s="5" t="s">
        <v>21</v>
      </c>
      <c r="H16" s="5" t="s">
        <v>22</v>
      </c>
      <c r="I16" s="5" t="s">
        <v>22</v>
      </c>
      <c r="J16" s="69"/>
      <c r="K16" s="43" t="s">
        <v>113</v>
      </c>
    </row>
    <row r="17" spans="1:11" x14ac:dyDescent="0.25">
      <c r="A17" s="153"/>
      <c r="B17" s="159"/>
      <c r="C17" s="70" t="s">
        <v>48</v>
      </c>
      <c r="D17" s="35" t="s">
        <v>49</v>
      </c>
      <c r="E17" s="39">
        <v>1206</v>
      </c>
      <c r="F17" s="2" t="s">
        <v>19</v>
      </c>
      <c r="G17" s="5" t="s">
        <v>21</v>
      </c>
      <c r="H17" s="5" t="s">
        <v>22</v>
      </c>
      <c r="I17" s="5" t="s">
        <v>22</v>
      </c>
      <c r="J17" s="69"/>
      <c r="K17" s="43"/>
    </row>
    <row r="18" spans="1:11" ht="15.75" thickBot="1" x14ac:dyDescent="0.3">
      <c r="A18" s="154"/>
      <c r="B18" s="160"/>
      <c r="C18" s="18" t="s">
        <v>51</v>
      </c>
      <c r="D18" s="40" t="s">
        <v>50</v>
      </c>
      <c r="E18" s="41">
        <v>632.52</v>
      </c>
      <c r="F18" s="18" t="s">
        <v>19</v>
      </c>
      <c r="G18" s="26" t="s">
        <v>21</v>
      </c>
      <c r="H18" s="26" t="s">
        <v>22</v>
      </c>
      <c r="I18" s="26" t="s">
        <v>22</v>
      </c>
      <c r="J18" s="20"/>
      <c r="K18" s="42" t="s">
        <v>112</v>
      </c>
    </row>
    <row r="19" spans="1:11" x14ac:dyDescent="0.25">
      <c r="A19" s="152">
        <v>4</v>
      </c>
      <c r="B19" s="155" t="s">
        <v>53</v>
      </c>
      <c r="C19" s="12" t="s">
        <v>80</v>
      </c>
      <c r="D19" s="13" t="s">
        <v>81</v>
      </c>
      <c r="E19" s="12"/>
      <c r="F19" s="12"/>
      <c r="G19" s="14" t="s">
        <v>17</v>
      </c>
      <c r="H19" s="14" t="s">
        <v>15</v>
      </c>
      <c r="I19" s="14" t="s">
        <v>15</v>
      </c>
      <c r="J19" s="15" t="s">
        <v>16</v>
      </c>
    </row>
    <row r="20" spans="1:11" x14ac:dyDescent="0.25">
      <c r="A20" s="153"/>
      <c r="B20" s="156"/>
      <c r="C20" s="2" t="s">
        <v>52</v>
      </c>
      <c r="D20" s="35" t="s">
        <v>111</v>
      </c>
      <c r="E20" s="2"/>
      <c r="F20" s="2"/>
      <c r="G20" s="5" t="s">
        <v>21</v>
      </c>
      <c r="H20" s="5" t="s">
        <v>22</v>
      </c>
      <c r="I20" s="5" t="s">
        <v>22</v>
      </c>
      <c r="J20" s="16"/>
      <c r="K20" s="42" t="s">
        <v>112</v>
      </c>
    </row>
    <row r="21" spans="1:11" x14ac:dyDescent="0.25">
      <c r="A21" s="153"/>
      <c r="B21" s="156"/>
      <c r="C21" s="2" t="s">
        <v>82</v>
      </c>
      <c r="D21" s="6" t="s">
        <v>83</v>
      </c>
      <c r="E21" s="2"/>
      <c r="F21" s="2"/>
      <c r="G21" s="3" t="s">
        <v>17</v>
      </c>
      <c r="H21" s="3" t="s">
        <v>15</v>
      </c>
      <c r="I21" s="3" t="s">
        <v>15</v>
      </c>
      <c r="J21" s="17" t="s">
        <v>16</v>
      </c>
    </row>
    <row r="22" spans="1:11" ht="15.75" thickBot="1" x14ac:dyDescent="0.3">
      <c r="A22" s="154"/>
      <c r="B22" s="157"/>
      <c r="C22" s="18" t="s">
        <v>79</v>
      </c>
      <c r="D22" s="19" t="s">
        <v>72</v>
      </c>
      <c r="E22" s="18"/>
      <c r="F22" s="18"/>
      <c r="G22" s="27" t="s">
        <v>17</v>
      </c>
      <c r="H22" s="27" t="s">
        <v>15</v>
      </c>
      <c r="I22" s="27" t="s">
        <v>15</v>
      </c>
      <c r="J22" s="28" t="s">
        <v>74</v>
      </c>
    </row>
    <row r="23" spans="1:11" ht="15.75" thickBot="1" x14ac:dyDescent="0.3">
      <c r="A23" s="21">
        <v>5</v>
      </c>
      <c r="B23" s="23" t="s">
        <v>55</v>
      </c>
      <c r="C23" s="23" t="s">
        <v>54</v>
      </c>
      <c r="D23" s="29" t="s">
        <v>56</v>
      </c>
      <c r="E23" s="23"/>
      <c r="F23" s="23"/>
      <c r="G23" s="24" t="s">
        <v>21</v>
      </c>
      <c r="H23" s="24" t="s">
        <v>22</v>
      </c>
      <c r="I23" s="24" t="s">
        <v>22</v>
      </c>
      <c r="J23" s="25"/>
    </row>
    <row r="24" spans="1:11" ht="57.6" customHeight="1" x14ac:dyDescent="0.25">
      <c r="A24" s="152">
        <v>6</v>
      </c>
      <c r="B24" s="158" t="s">
        <v>57</v>
      </c>
      <c r="C24" s="12" t="s">
        <v>58</v>
      </c>
      <c r="D24" s="30" t="s">
        <v>59</v>
      </c>
      <c r="E24" s="12"/>
      <c r="F24" s="12"/>
      <c r="G24" s="33" t="s">
        <v>21</v>
      </c>
      <c r="H24" s="33" t="s">
        <v>22</v>
      </c>
      <c r="I24" s="33" t="s">
        <v>22</v>
      </c>
      <c r="J24" s="31"/>
      <c r="K24" s="42"/>
    </row>
    <row r="25" spans="1:11" ht="30" x14ac:dyDescent="0.25">
      <c r="A25" s="153"/>
      <c r="B25" s="159"/>
      <c r="C25" s="2" t="s">
        <v>60</v>
      </c>
      <c r="D25" s="7" t="s">
        <v>61</v>
      </c>
      <c r="E25" s="2"/>
      <c r="F25" s="2"/>
      <c r="G25" s="5" t="s">
        <v>21</v>
      </c>
      <c r="H25" s="5" t="s">
        <v>22</v>
      </c>
      <c r="I25" s="5" t="s">
        <v>22</v>
      </c>
      <c r="J25" s="16"/>
      <c r="K25" s="42"/>
    </row>
    <row r="26" spans="1:11" ht="30" x14ac:dyDescent="0.25">
      <c r="A26" s="153"/>
      <c r="B26" s="159"/>
      <c r="C26" s="2" t="s">
        <v>63</v>
      </c>
      <c r="D26" s="7" t="s">
        <v>62</v>
      </c>
      <c r="E26" s="2"/>
      <c r="F26" s="2"/>
      <c r="G26" s="5" t="s">
        <v>21</v>
      </c>
      <c r="H26" s="5" t="s">
        <v>22</v>
      </c>
      <c r="I26" s="5" t="s">
        <v>22</v>
      </c>
      <c r="J26" s="16"/>
      <c r="K26" s="42"/>
    </row>
    <row r="27" spans="1:11" x14ac:dyDescent="0.25">
      <c r="A27" s="153"/>
      <c r="B27" s="159"/>
      <c r="C27" s="2" t="s">
        <v>65</v>
      </c>
      <c r="D27" s="6" t="s">
        <v>64</v>
      </c>
      <c r="E27" s="2"/>
      <c r="F27" s="2"/>
      <c r="G27" s="5" t="s">
        <v>21</v>
      </c>
      <c r="H27" s="5" t="s">
        <v>22</v>
      </c>
      <c r="I27" s="5" t="s">
        <v>22</v>
      </c>
      <c r="J27" s="16"/>
      <c r="K27" s="42"/>
    </row>
    <row r="28" spans="1:11" ht="30" x14ac:dyDescent="0.25">
      <c r="A28" s="153"/>
      <c r="B28" s="159"/>
      <c r="C28" s="2" t="s">
        <v>67</v>
      </c>
      <c r="D28" s="7" t="s">
        <v>66</v>
      </c>
      <c r="E28" s="2"/>
      <c r="F28" s="2"/>
      <c r="G28" s="5" t="s">
        <v>21</v>
      </c>
      <c r="H28" s="5" t="s">
        <v>22</v>
      </c>
      <c r="I28" s="5" t="s">
        <v>22</v>
      </c>
      <c r="J28" s="16"/>
      <c r="K28" s="42" t="s">
        <v>112</v>
      </c>
    </row>
    <row r="29" spans="1:11" x14ac:dyDescent="0.25">
      <c r="A29" s="153"/>
      <c r="B29" s="159"/>
      <c r="C29" s="2" t="s">
        <v>68</v>
      </c>
      <c r="D29" s="6" t="s">
        <v>69</v>
      </c>
      <c r="E29" s="2"/>
      <c r="F29" s="2"/>
      <c r="G29" s="5" t="s">
        <v>21</v>
      </c>
      <c r="H29" s="5" t="s">
        <v>22</v>
      </c>
      <c r="I29" s="5" t="s">
        <v>22</v>
      </c>
      <c r="J29" s="16"/>
      <c r="K29" s="42"/>
    </row>
    <row r="30" spans="1:11" x14ac:dyDescent="0.25">
      <c r="A30" s="153"/>
      <c r="B30" s="159"/>
      <c r="C30" s="2" t="s">
        <v>71</v>
      </c>
      <c r="D30" s="6" t="s">
        <v>70</v>
      </c>
      <c r="E30" s="2"/>
      <c r="F30" s="2"/>
      <c r="G30" s="5" t="s">
        <v>21</v>
      </c>
      <c r="H30" s="5" t="s">
        <v>22</v>
      </c>
      <c r="I30" s="5" t="s">
        <v>22</v>
      </c>
      <c r="J30" s="16"/>
      <c r="K30" s="42"/>
    </row>
    <row r="31" spans="1:11" x14ac:dyDescent="0.25">
      <c r="A31" s="153"/>
      <c r="B31" s="159"/>
      <c r="C31" s="2" t="s">
        <v>73</v>
      </c>
      <c r="D31" s="6" t="s">
        <v>72</v>
      </c>
      <c r="E31" s="2"/>
      <c r="F31" s="2"/>
      <c r="G31" s="3" t="s">
        <v>17</v>
      </c>
      <c r="H31" s="3" t="s">
        <v>15</v>
      </c>
      <c r="I31" s="3" t="s">
        <v>15</v>
      </c>
      <c r="J31" s="17" t="s">
        <v>74</v>
      </c>
      <c r="K31" s="42"/>
    </row>
    <row r="32" spans="1:11" ht="30" x14ac:dyDescent="0.25">
      <c r="A32" s="153"/>
      <c r="B32" s="159"/>
      <c r="C32" s="4" t="s">
        <v>75</v>
      </c>
      <c r="D32" s="6" t="s">
        <v>76</v>
      </c>
      <c r="E32" s="2"/>
      <c r="F32" s="2"/>
      <c r="G32" s="5" t="s">
        <v>21</v>
      </c>
      <c r="H32" s="5" t="s">
        <v>22</v>
      </c>
      <c r="I32" s="5" t="s">
        <v>22</v>
      </c>
      <c r="J32" s="16"/>
      <c r="K32" s="42"/>
    </row>
    <row r="33" spans="1:11" ht="30" x14ac:dyDescent="0.25">
      <c r="A33" s="153"/>
      <c r="B33" s="159"/>
      <c r="C33" s="2" t="s">
        <v>78</v>
      </c>
      <c r="D33" s="7" t="s">
        <v>77</v>
      </c>
      <c r="E33" s="2"/>
      <c r="F33" s="2"/>
      <c r="G33" s="5" t="s">
        <v>21</v>
      </c>
      <c r="H33" s="5" t="s">
        <v>22</v>
      </c>
      <c r="I33" s="5" t="s">
        <v>22</v>
      </c>
      <c r="J33" s="16"/>
      <c r="K33" s="42"/>
    </row>
    <row r="34" spans="1:11" x14ac:dyDescent="0.25">
      <c r="A34" s="153"/>
      <c r="B34" s="159"/>
      <c r="C34" s="2"/>
      <c r="D34" s="7" t="s">
        <v>101</v>
      </c>
      <c r="E34" s="2"/>
      <c r="F34" s="2"/>
      <c r="G34" s="3" t="s">
        <v>17</v>
      </c>
      <c r="H34" s="3" t="s">
        <v>15</v>
      </c>
      <c r="I34" s="3" t="s">
        <v>15</v>
      </c>
      <c r="J34" s="17" t="s">
        <v>74</v>
      </c>
      <c r="K34" s="42"/>
    </row>
    <row r="35" spans="1:11" ht="15.75" thickBot="1" x14ac:dyDescent="0.3">
      <c r="A35" s="154"/>
      <c r="B35" s="160"/>
      <c r="C35" s="18"/>
      <c r="D35" s="32" t="s">
        <v>102</v>
      </c>
      <c r="E35" s="18"/>
      <c r="F35" s="18"/>
      <c r="G35" s="26" t="s">
        <v>21</v>
      </c>
      <c r="H35" s="26" t="s">
        <v>22</v>
      </c>
      <c r="I35" s="26" t="s">
        <v>22</v>
      </c>
      <c r="J35" s="45"/>
      <c r="K35" s="42"/>
    </row>
    <row r="36" spans="1:11" ht="30" x14ac:dyDescent="0.25">
      <c r="A36" s="152">
        <v>7</v>
      </c>
      <c r="B36" s="158" t="s">
        <v>84</v>
      </c>
      <c r="C36" s="82" t="s">
        <v>85</v>
      </c>
      <c r="D36" s="145" t="s">
        <v>59</v>
      </c>
      <c r="E36" s="82"/>
      <c r="F36" s="82"/>
      <c r="G36" s="82" t="s">
        <v>21</v>
      </c>
      <c r="H36" s="82" t="s">
        <v>22</v>
      </c>
      <c r="I36" s="82" t="s">
        <v>22</v>
      </c>
      <c r="J36" s="73" t="s">
        <v>357</v>
      </c>
      <c r="K36" s="43"/>
    </row>
    <row r="37" spans="1:11" x14ac:dyDescent="0.25">
      <c r="A37" s="153"/>
      <c r="B37" s="159"/>
      <c r="C37" s="4" t="s">
        <v>86</v>
      </c>
      <c r="D37" s="6" t="s">
        <v>72</v>
      </c>
      <c r="E37" s="2"/>
      <c r="F37" s="2"/>
      <c r="G37" s="3" t="s">
        <v>17</v>
      </c>
      <c r="H37" s="3" t="s">
        <v>15</v>
      </c>
      <c r="I37" s="3" t="s">
        <v>15</v>
      </c>
      <c r="J37" s="17" t="s">
        <v>74</v>
      </c>
      <c r="K37" s="43"/>
    </row>
    <row r="38" spans="1:11" ht="30" x14ac:dyDescent="0.25">
      <c r="A38" s="153"/>
      <c r="B38" s="159"/>
      <c r="C38" s="73" t="s">
        <v>87</v>
      </c>
      <c r="D38" s="144" t="s">
        <v>61</v>
      </c>
      <c r="E38" s="73"/>
      <c r="F38" s="73"/>
      <c r="G38" s="73" t="s">
        <v>21</v>
      </c>
      <c r="H38" s="73" t="s">
        <v>22</v>
      </c>
      <c r="I38" s="73" t="s">
        <v>22</v>
      </c>
      <c r="J38" s="73" t="s">
        <v>357</v>
      </c>
      <c r="K38" s="43"/>
    </row>
    <row r="39" spans="1:11" x14ac:dyDescent="0.25">
      <c r="A39" s="153"/>
      <c r="B39" s="159"/>
      <c r="C39" s="70" t="s">
        <v>88</v>
      </c>
      <c r="D39" s="6" t="s">
        <v>64</v>
      </c>
      <c r="E39" s="2"/>
      <c r="F39" s="2"/>
      <c r="G39" s="5" t="s">
        <v>21</v>
      </c>
      <c r="H39" s="5" t="s">
        <v>22</v>
      </c>
      <c r="I39" s="5" t="s">
        <v>22</v>
      </c>
      <c r="J39" s="44"/>
      <c r="K39" s="43"/>
    </row>
    <row r="40" spans="1:11" x14ac:dyDescent="0.25">
      <c r="A40" s="153"/>
      <c r="B40" s="159"/>
      <c r="C40" s="73" t="s">
        <v>90</v>
      </c>
      <c r="D40" s="76" t="s">
        <v>89</v>
      </c>
      <c r="E40" s="73"/>
      <c r="F40" s="73"/>
      <c r="G40" s="73" t="s">
        <v>21</v>
      </c>
      <c r="H40" s="73" t="s">
        <v>22</v>
      </c>
      <c r="I40" s="73" t="s">
        <v>22</v>
      </c>
      <c r="J40" s="73" t="s">
        <v>357</v>
      </c>
      <c r="K40" s="43"/>
    </row>
    <row r="41" spans="1:11" ht="30" x14ac:dyDescent="0.25">
      <c r="A41" s="153"/>
      <c r="B41" s="159"/>
      <c r="C41" s="73" t="s">
        <v>91</v>
      </c>
      <c r="D41" s="144" t="s">
        <v>92</v>
      </c>
      <c r="E41" s="73"/>
      <c r="F41" s="73"/>
      <c r="G41" s="73" t="s">
        <v>21</v>
      </c>
      <c r="H41" s="73" t="s">
        <v>22</v>
      </c>
      <c r="I41" s="73" t="s">
        <v>22</v>
      </c>
      <c r="J41" s="73" t="s">
        <v>357</v>
      </c>
      <c r="K41" s="43"/>
    </row>
    <row r="42" spans="1:11" x14ac:dyDescent="0.25">
      <c r="A42" s="153"/>
      <c r="B42" s="159"/>
      <c r="C42" s="2" t="s">
        <v>93</v>
      </c>
      <c r="D42" s="6" t="s">
        <v>94</v>
      </c>
      <c r="E42" s="2"/>
      <c r="F42" s="2"/>
      <c r="G42" s="3" t="s">
        <v>17</v>
      </c>
      <c r="H42" s="3" t="s">
        <v>15</v>
      </c>
      <c r="I42" s="3" t="s">
        <v>15</v>
      </c>
      <c r="J42" s="17" t="s">
        <v>16</v>
      </c>
      <c r="K42" s="43" t="s">
        <v>113</v>
      </c>
    </row>
    <row r="43" spans="1:11" x14ac:dyDescent="0.25">
      <c r="A43" s="153"/>
      <c r="B43" s="159"/>
      <c r="C43" s="2" t="s">
        <v>95</v>
      </c>
      <c r="D43" s="6" t="s">
        <v>41</v>
      </c>
      <c r="E43" s="2"/>
      <c r="F43" s="2"/>
      <c r="G43" s="3" t="s">
        <v>17</v>
      </c>
      <c r="H43" s="3" t="s">
        <v>15</v>
      </c>
      <c r="I43" s="3" t="s">
        <v>15</v>
      </c>
      <c r="J43" s="17" t="s">
        <v>16</v>
      </c>
      <c r="K43" s="43"/>
    </row>
    <row r="44" spans="1:11" ht="30" x14ac:dyDescent="0.25">
      <c r="A44" s="153"/>
      <c r="B44" s="159"/>
      <c r="C44" s="73" t="s">
        <v>97</v>
      </c>
      <c r="D44" s="144" t="s">
        <v>96</v>
      </c>
      <c r="E44" s="73">
        <v>4.6500000000000004</v>
      </c>
      <c r="F44" s="73" t="s">
        <v>503</v>
      </c>
      <c r="G44" s="73" t="s">
        <v>21</v>
      </c>
      <c r="H44" s="73" t="s">
        <v>22</v>
      </c>
      <c r="I44" s="73" t="s">
        <v>22</v>
      </c>
      <c r="J44" s="73"/>
      <c r="K44" s="43"/>
    </row>
    <row r="45" spans="1:11" x14ac:dyDescent="0.25">
      <c r="A45" s="153"/>
      <c r="B45" s="159"/>
      <c r="C45" s="70" t="s">
        <v>98</v>
      </c>
      <c r="D45" s="6" t="s">
        <v>76</v>
      </c>
      <c r="E45" s="2"/>
      <c r="F45" s="2"/>
      <c r="G45" s="5" t="s">
        <v>21</v>
      </c>
      <c r="H45" s="5" t="s">
        <v>22</v>
      </c>
      <c r="I45" s="5" t="s">
        <v>22</v>
      </c>
      <c r="J45" s="44"/>
      <c r="K45" s="43"/>
    </row>
    <row r="46" spans="1:11" ht="30" x14ac:dyDescent="0.25">
      <c r="A46" s="153"/>
      <c r="B46" s="159"/>
      <c r="C46" s="73" t="s">
        <v>99</v>
      </c>
      <c r="D46" s="144" t="s">
        <v>100</v>
      </c>
      <c r="E46" s="73"/>
      <c r="F46" s="73"/>
      <c r="G46" s="73" t="s">
        <v>21</v>
      </c>
      <c r="H46" s="73" t="s">
        <v>22</v>
      </c>
      <c r="I46" s="73" t="s">
        <v>22</v>
      </c>
      <c r="J46" s="73" t="s">
        <v>357</v>
      </c>
      <c r="K46" s="43"/>
    </row>
    <row r="47" spans="1:11" x14ac:dyDescent="0.25">
      <c r="A47" s="153"/>
      <c r="B47" s="159"/>
      <c r="C47" s="73" t="s">
        <v>104</v>
      </c>
      <c r="D47" s="76" t="s">
        <v>103</v>
      </c>
      <c r="E47" s="73"/>
      <c r="F47" s="73"/>
      <c r="G47" s="73" t="s">
        <v>21</v>
      </c>
      <c r="H47" s="73" t="s">
        <v>22</v>
      </c>
      <c r="I47" s="73" t="s">
        <v>22</v>
      </c>
      <c r="J47" s="73" t="s">
        <v>502</v>
      </c>
      <c r="K47" s="43"/>
    </row>
    <row r="48" spans="1:11" x14ac:dyDescent="0.25">
      <c r="A48" s="153"/>
      <c r="B48" s="159"/>
      <c r="C48" s="2" t="s">
        <v>105</v>
      </c>
      <c r="D48" s="6" t="s">
        <v>106</v>
      </c>
      <c r="E48" s="2"/>
      <c r="F48" s="2"/>
      <c r="G48" s="3" t="s">
        <v>17</v>
      </c>
      <c r="H48" s="3" t="s">
        <v>15</v>
      </c>
      <c r="I48" s="3" t="s">
        <v>15</v>
      </c>
      <c r="J48" s="16"/>
      <c r="K48" s="43"/>
    </row>
    <row r="49" spans="1:11" x14ac:dyDescent="0.25">
      <c r="A49" s="153"/>
      <c r="B49" s="159"/>
      <c r="C49" s="2" t="s">
        <v>108</v>
      </c>
      <c r="D49" s="6" t="s">
        <v>107</v>
      </c>
      <c r="E49" s="2"/>
      <c r="F49" s="2"/>
      <c r="G49" s="3" t="s">
        <v>17</v>
      </c>
      <c r="H49" s="3" t="s">
        <v>15</v>
      </c>
      <c r="I49" s="3" t="s">
        <v>15</v>
      </c>
      <c r="J49" s="16"/>
      <c r="K49" s="43"/>
    </row>
    <row r="50" spans="1:11" ht="30.75" thickBot="1" x14ac:dyDescent="0.3">
      <c r="A50" s="154"/>
      <c r="B50" s="160"/>
      <c r="C50" s="18" t="s">
        <v>109</v>
      </c>
      <c r="D50" s="32" t="s">
        <v>110</v>
      </c>
      <c r="E50" s="18"/>
      <c r="F50" s="18"/>
      <c r="G50" s="34"/>
      <c r="H50" s="34"/>
      <c r="I50" s="34"/>
      <c r="J50" s="20"/>
      <c r="K50" s="43"/>
    </row>
  </sheetData>
  <mergeCells count="11">
    <mergeCell ref="A19:A22"/>
    <mergeCell ref="A24:A35"/>
    <mergeCell ref="B24:B35"/>
    <mergeCell ref="B36:B50"/>
    <mergeCell ref="A36:A50"/>
    <mergeCell ref="B19:B22"/>
    <mergeCell ref="E1:F1"/>
    <mergeCell ref="A2:A13"/>
    <mergeCell ref="B2:B13"/>
    <mergeCell ref="B15:B18"/>
    <mergeCell ref="A15:A1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C724-6E01-4165-9C90-B5AE3613D568}">
  <dimension ref="B41:D52"/>
  <sheetViews>
    <sheetView topLeftCell="A22" zoomScale="115" zoomScaleNormal="115" workbookViewId="0">
      <selection activeCell="C50" sqref="C50"/>
    </sheetView>
  </sheetViews>
  <sheetFormatPr defaultRowHeight="15" x14ac:dyDescent="0.25"/>
  <cols>
    <col min="3" max="3" width="112.140625" customWidth="1"/>
    <col min="4" max="4" width="60.85546875" customWidth="1"/>
  </cols>
  <sheetData>
    <row r="41" spans="2:4" x14ac:dyDescent="0.25">
      <c r="B41" s="60">
        <v>1</v>
      </c>
      <c r="C41" s="61" t="s">
        <v>115</v>
      </c>
      <c r="D41" s="62" t="s">
        <v>354</v>
      </c>
    </row>
    <row r="42" spans="2:4" x14ac:dyDescent="0.25">
      <c r="B42" s="60">
        <v>2</v>
      </c>
      <c r="C42" s="61" t="s">
        <v>114</v>
      </c>
      <c r="D42" s="62" t="s">
        <v>355</v>
      </c>
    </row>
    <row r="43" spans="2:4" x14ac:dyDescent="0.25">
      <c r="B43" s="60">
        <v>3</v>
      </c>
      <c r="C43" s="61" t="s">
        <v>128</v>
      </c>
      <c r="D43" s="62" t="s">
        <v>356</v>
      </c>
    </row>
    <row r="44" spans="2:4" x14ac:dyDescent="0.25">
      <c r="B44" s="60">
        <v>4</v>
      </c>
      <c r="C44" s="61" t="s">
        <v>127</v>
      </c>
      <c r="D44" s="62"/>
    </row>
    <row r="45" spans="2:4" x14ac:dyDescent="0.25">
      <c r="B45" s="60">
        <v>5</v>
      </c>
      <c r="C45" s="61" t="s">
        <v>116</v>
      </c>
      <c r="D45" s="62"/>
    </row>
    <row r="47" spans="2:4" s="81" customFormat="1" x14ac:dyDescent="0.25"/>
    <row r="48" spans="2:4" x14ac:dyDescent="0.25">
      <c r="C48" s="80" t="s">
        <v>505</v>
      </c>
    </row>
    <row r="50" spans="3:3" x14ac:dyDescent="0.25">
      <c r="C50" s="79" t="s">
        <v>506</v>
      </c>
    </row>
    <row r="52" spans="3:3" s="81" customFormat="1" x14ac:dyDescent="0.25"/>
  </sheetData>
  <hyperlinks>
    <hyperlink ref="C48" r:id="rId1" display="https://e-cloud.eurochem.ru/s/rXscDjqg4FCLmMo" xr:uid="{EBD725EF-396E-46E4-B68F-AC67084BEB17}"/>
  </hyperlinks>
  <pageMargins left="0.7" right="0.7" top="0.75" bottom="0.75" header="0.3" footer="0.3"/>
  <pageSetup paperSize="9" orientation="portrait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72B0C-765F-42DD-9094-396463323162}">
  <sheetPr>
    <tabColor rgb="FF92D050"/>
  </sheetPr>
  <dimension ref="A1:J838"/>
  <sheetViews>
    <sheetView zoomScaleNormal="100" workbookViewId="0">
      <pane ySplit="1" topLeftCell="A2" activePane="bottomLeft" state="frozen"/>
      <selection pane="bottomLeft" activeCell="J524" sqref="J524"/>
    </sheetView>
  </sheetViews>
  <sheetFormatPr defaultColWidth="8.85546875" defaultRowHeight="15.75" outlineLevelRow="1" x14ac:dyDescent="0.25"/>
  <cols>
    <col min="1" max="1" width="18.140625" style="59" customWidth="1"/>
    <col min="2" max="2" width="89.42578125" style="71" customWidth="1"/>
    <col min="3" max="3" width="11.5703125" style="47" customWidth="1"/>
    <col min="4" max="4" width="15.5703125" style="47" customWidth="1"/>
    <col min="5" max="9" width="25.7109375" style="47" customWidth="1"/>
    <col min="10" max="10" width="33.140625" style="47" customWidth="1"/>
    <col min="11" max="16384" width="8.85546875" style="47"/>
  </cols>
  <sheetData>
    <row r="1" spans="1:10" s="53" customFormat="1" ht="47.25" x14ac:dyDescent="0.25">
      <c r="A1" s="57" t="s">
        <v>126</v>
      </c>
      <c r="B1" s="56" t="s">
        <v>117</v>
      </c>
      <c r="C1" s="56" t="s">
        <v>118</v>
      </c>
      <c r="D1" s="56" t="s">
        <v>120</v>
      </c>
      <c r="E1" s="56" t="s">
        <v>121</v>
      </c>
      <c r="F1" s="56" t="s">
        <v>122</v>
      </c>
      <c r="G1" s="56" t="s">
        <v>123</v>
      </c>
      <c r="H1" s="56" t="s">
        <v>124</v>
      </c>
      <c r="I1" s="56" t="s">
        <v>125</v>
      </c>
      <c r="J1" s="63" t="s">
        <v>159</v>
      </c>
    </row>
    <row r="2" spans="1:10" s="55" customFormat="1" ht="31.5" x14ac:dyDescent="0.25">
      <c r="A2" s="64">
        <v>1</v>
      </c>
      <c r="B2" s="65" t="s">
        <v>1147</v>
      </c>
      <c r="C2" s="66"/>
      <c r="D2" s="67"/>
      <c r="E2" s="68"/>
      <c r="F2" s="68">
        <f>SUM(F3:F31)</f>
        <v>0</v>
      </c>
      <c r="G2" s="68"/>
      <c r="H2" s="68">
        <f>SUM(H3:H31)</f>
        <v>0</v>
      </c>
      <c r="I2" s="68">
        <f>SUM(I3:I31)</f>
        <v>0</v>
      </c>
      <c r="J2" s="72" t="s">
        <v>404</v>
      </c>
    </row>
    <row r="3" spans="1:10" hidden="1" outlineLevel="1" x14ac:dyDescent="0.25">
      <c r="A3" s="58"/>
      <c r="B3" s="54" t="s">
        <v>129</v>
      </c>
      <c r="C3" s="49"/>
      <c r="D3" s="51"/>
      <c r="E3" s="46"/>
      <c r="F3" s="46"/>
      <c r="G3" s="50"/>
      <c r="H3" s="46"/>
      <c r="I3" s="50"/>
      <c r="J3" s="50"/>
    </row>
    <row r="4" spans="1:10" hidden="1" outlineLevel="1" x14ac:dyDescent="0.25">
      <c r="A4" s="58"/>
      <c r="B4" s="48" t="s">
        <v>143</v>
      </c>
      <c r="C4" s="49" t="s">
        <v>130</v>
      </c>
      <c r="D4" s="51">
        <v>1</v>
      </c>
      <c r="E4" s="46">
        <v>0</v>
      </c>
      <c r="F4" s="46">
        <f t="shared" ref="F4:F20" si="0">D4*E4</f>
        <v>0</v>
      </c>
      <c r="G4" s="50">
        <v>0</v>
      </c>
      <c r="H4" s="46">
        <f t="shared" ref="H4:H20" si="1">D4*G4</f>
        <v>0</v>
      </c>
      <c r="I4" s="50">
        <f t="shared" ref="I4:I20" si="2">F4+H4</f>
        <v>0</v>
      </c>
      <c r="J4" s="50" t="s">
        <v>131</v>
      </c>
    </row>
    <row r="5" spans="1:10" hidden="1" outlineLevel="1" x14ac:dyDescent="0.25">
      <c r="A5" s="58"/>
      <c r="B5" s="48" t="s">
        <v>144</v>
      </c>
      <c r="C5" s="52" t="s">
        <v>130</v>
      </c>
      <c r="D5" s="51">
        <v>3</v>
      </c>
      <c r="E5" s="46">
        <v>0</v>
      </c>
      <c r="F5" s="46">
        <f t="shared" si="0"/>
        <v>0</v>
      </c>
      <c r="G5" s="50">
        <v>0</v>
      </c>
      <c r="H5" s="46">
        <f t="shared" si="1"/>
        <v>0</v>
      </c>
      <c r="I5" s="50">
        <f t="shared" si="2"/>
        <v>0</v>
      </c>
      <c r="J5" s="50" t="s">
        <v>131</v>
      </c>
    </row>
    <row r="6" spans="1:10" hidden="1" outlineLevel="1" x14ac:dyDescent="0.25">
      <c r="A6" s="58"/>
      <c r="B6" s="48" t="s">
        <v>145</v>
      </c>
      <c r="C6" s="52" t="s">
        <v>130</v>
      </c>
      <c r="D6" s="51">
        <v>2</v>
      </c>
      <c r="E6" s="46">
        <v>0</v>
      </c>
      <c r="F6" s="46">
        <f t="shared" si="0"/>
        <v>0</v>
      </c>
      <c r="G6" s="50">
        <v>0</v>
      </c>
      <c r="H6" s="46">
        <f t="shared" si="1"/>
        <v>0</v>
      </c>
      <c r="I6" s="50">
        <f t="shared" si="2"/>
        <v>0</v>
      </c>
      <c r="J6" s="50" t="s">
        <v>131</v>
      </c>
    </row>
    <row r="7" spans="1:10" hidden="1" outlineLevel="1" x14ac:dyDescent="0.25">
      <c r="A7" s="58"/>
      <c r="B7" s="48" t="s">
        <v>132</v>
      </c>
      <c r="C7" s="52" t="s">
        <v>130</v>
      </c>
      <c r="D7" s="51">
        <v>3</v>
      </c>
      <c r="E7" s="46">
        <v>0</v>
      </c>
      <c r="F7" s="46">
        <f t="shared" si="0"/>
        <v>0</v>
      </c>
      <c r="G7" s="50">
        <v>0</v>
      </c>
      <c r="H7" s="46">
        <f t="shared" si="1"/>
        <v>0</v>
      </c>
      <c r="I7" s="50">
        <f t="shared" si="2"/>
        <v>0</v>
      </c>
      <c r="J7" s="50" t="s">
        <v>131</v>
      </c>
    </row>
    <row r="8" spans="1:10" hidden="1" outlineLevel="1" x14ac:dyDescent="0.25">
      <c r="A8" s="58"/>
      <c r="B8" s="48" t="s">
        <v>133</v>
      </c>
      <c r="C8" s="52" t="s">
        <v>130</v>
      </c>
      <c r="D8" s="51">
        <v>1</v>
      </c>
      <c r="E8" s="46">
        <v>0</v>
      </c>
      <c r="F8" s="46">
        <f t="shared" si="0"/>
        <v>0</v>
      </c>
      <c r="G8" s="50">
        <v>0</v>
      </c>
      <c r="H8" s="46">
        <f t="shared" si="1"/>
        <v>0</v>
      </c>
      <c r="I8" s="50">
        <f t="shared" si="2"/>
        <v>0</v>
      </c>
      <c r="J8" s="50" t="s">
        <v>131</v>
      </c>
    </row>
    <row r="9" spans="1:10" hidden="1" outlineLevel="1" x14ac:dyDescent="0.25">
      <c r="A9" s="58"/>
      <c r="B9" s="48" t="s">
        <v>134</v>
      </c>
      <c r="C9" s="52" t="s">
        <v>130</v>
      </c>
      <c r="D9" s="51">
        <v>1</v>
      </c>
      <c r="E9" s="46">
        <v>0</v>
      </c>
      <c r="F9" s="46">
        <f t="shared" si="0"/>
        <v>0</v>
      </c>
      <c r="G9" s="50">
        <v>0</v>
      </c>
      <c r="H9" s="46">
        <f t="shared" si="1"/>
        <v>0</v>
      </c>
      <c r="I9" s="50">
        <f t="shared" si="2"/>
        <v>0</v>
      </c>
      <c r="J9" s="50" t="s">
        <v>131</v>
      </c>
    </row>
    <row r="10" spans="1:10" hidden="1" outlineLevel="1" x14ac:dyDescent="0.25">
      <c r="A10" s="58"/>
      <c r="B10" s="48" t="s">
        <v>146</v>
      </c>
      <c r="C10" s="52" t="s">
        <v>130</v>
      </c>
      <c r="D10" s="51">
        <v>1</v>
      </c>
      <c r="E10" s="46">
        <v>0</v>
      </c>
      <c r="F10" s="46">
        <f t="shared" si="0"/>
        <v>0</v>
      </c>
      <c r="G10" s="50">
        <v>0</v>
      </c>
      <c r="H10" s="46">
        <f t="shared" si="1"/>
        <v>0</v>
      </c>
      <c r="I10" s="50">
        <f t="shared" si="2"/>
        <v>0</v>
      </c>
      <c r="J10" s="50" t="s">
        <v>131</v>
      </c>
    </row>
    <row r="11" spans="1:10" hidden="1" outlineLevel="1" x14ac:dyDescent="0.25">
      <c r="A11" s="58"/>
      <c r="B11" s="48" t="s">
        <v>135</v>
      </c>
      <c r="C11" s="49" t="s">
        <v>130</v>
      </c>
      <c r="D11" s="51">
        <v>1</v>
      </c>
      <c r="E11" s="46">
        <v>0</v>
      </c>
      <c r="F11" s="46">
        <f t="shared" si="0"/>
        <v>0</v>
      </c>
      <c r="G11" s="50">
        <v>0</v>
      </c>
      <c r="H11" s="46">
        <f t="shared" si="1"/>
        <v>0</v>
      </c>
      <c r="I11" s="50">
        <f t="shared" si="2"/>
        <v>0</v>
      </c>
      <c r="J11" s="50" t="s">
        <v>131</v>
      </c>
    </row>
    <row r="12" spans="1:10" hidden="1" outlineLevel="1" x14ac:dyDescent="0.25">
      <c r="A12" s="58"/>
      <c r="B12" s="54" t="s">
        <v>136</v>
      </c>
      <c r="C12" s="49"/>
      <c r="D12" s="51"/>
      <c r="E12" s="46"/>
      <c r="F12" s="46"/>
      <c r="G12" s="50"/>
      <c r="H12" s="46"/>
      <c r="I12" s="50"/>
      <c r="J12" s="50"/>
    </row>
    <row r="13" spans="1:10" ht="47.25" hidden="1" outlineLevel="1" x14ac:dyDescent="0.25">
      <c r="A13" s="58"/>
      <c r="B13" s="48" t="s">
        <v>160</v>
      </c>
      <c r="C13" s="52"/>
      <c r="D13" s="51"/>
      <c r="E13" s="46"/>
      <c r="F13" s="46"/>
      <c r="G13" s="50"/>
      <c r="H13" s="46"/>
      <c r="I13" s="50"/>
      <c r="J13" s="50" t="s">
        <v>147</v>
      </c>
    </row>
    <row r="14" spans="1:10" hidden="1" outlineLevel="1" x14ac:dyDescent="0.25">
      <c r="A14" s="58"/>
      <c r="B14" s="48" t="s">
        <v>137</v>
      </c>
      <c r="C14" s="49" t="s">
        <v>138</v>
      </c>
      <c r="D14" s="51">
        <v>205</v>
      </c>
      <c r="E14" s="46">
        <v>0</v>
      </c>
      <c r="F14" s="46">
        <f t="shared" si="0"/>
        <v>0</v>
      </c>
      <c r="G14" s="50">
        <v>0</v>
      </c>
      <c r="H14" s="46">
        <f t="shared" si="1"/>
        <v>0</v>
      </c>
      <c r="I14" s="50">
        <f t="shared" si="2"/>
        <v>0</v>
      </c>
      <c r="J14" s="50"/>
    </row>
    <row r="15" spans="1:10" hidden="1" outlineLevel="1" x14ac:dyDescent="0.25">
      <c r="A15" s="58"/>
      <c r="B15" s="48" t="s">
        <v>139</v>
      </c>
      <c r="C15" s="52" t="s">
        <v>138</v>
      </c>
      <c r="D15" s="51">
        <v>15</v>
      </c>
      <c r="E15" s="46">
        <v>0</v>
      </c>
      <c r="F15" s="46">
        <f t="shared" si="0"/>
        <v>0</v>
      </c>
      <c r="G15" s="50">
        <v>0</v>
      </c>
      <c r="H15" s="46">
        <f t="shared" si="1"/>
        <v>0</v>
      </c>
      <c r="I15" s="50">
        <f t="shared" si="2"/>
        <v>0</v>
      </c>
      <c r="J15" s="50"/>
    </row>
    <row r="16" spans="1:10" hidden="1" outlineLevel="1" x14ac:dyDescent="0.25">
      <c r="A16" s="58"/>
      <c r="B16" s="48" t="s">
        <v>140</v>
      </c>
      <c r="C16" s="52" t="s">
        <v>138</v>
      </c>
      <c r="D16" s="51">
        <v>139</v>
      </c>
      <c r="E16" s="46">
        <v>0</v>
      </c>
      <c r="F16" s="46">
        <f t="shared" si="0"/>
        <v>0</v>
      </c>
      <c r="G16" s="50">
        <v>0</v>
      </c>
      <c r="H16" s="46">
        <f t="shared" si="1"/>
        <v>0</v>
      </c>
      <c r="I16" s="50">
        <f t="shared" si="2"/>
        <v>0</v>
      </c>
      <c r="J16" s="50"/>
    </row>
    <row r="17" spans="1:10" ht="47.25" hidden="1" outlineLevel="1" x14ac:dyDescent="0.25">
      <c r="A17" s="58"/>
      <c r="B17" s="48" t="s">
        <v>161</v>
      </c>
      <c r="C17" s="52"/>
      <c r="D17" s="51"/>
      <c r="E17" s="46"/>
      <c r="F17" s="46"/>
      <c r="G17" s="50"/>
      <c r="H17" s="46"/>
      <c r="I17" s="50"/>
      <c r="J17" s="50" t="s">
        <v>147</v>
      </c>
    </row>
    <row r="18" spans="1:10" hidden="1" outlineLevel="1" x14ac:dyDescent="0.25">
      <c r="A18" s="58"/>
      <c r="B18" s="48" t="s">
        <v>141</v>
      </c>
      <c r="C18" s="52" t="s">
        <v>138</v>
      </c>
      <c r="D18" s="51">
        <v>272</v>
      </c>
      <c r="E18" s="46">
        <v>0</v>
      </c>
      <c r="F18" s="46">
        <f t="shared" si="0"/>
        <v>0</v>
      </c>
      <c r="G18" s="50">
        <v>0</v>
      </c>
      <c r="H18" s="46">
        <f t="shared" si="1"/>
        <v>0</v>
      </c>
      <c r="I18" s="50">
        <f t="shared" si="2"/>
        <v>0</v>
      </c>
      <c r="J18" s="50"/>
    </row>
    <row r="19" spans="1:10" hidden="1" outlineLevel="1" x14ac:dyDescent="0.25">
      <c r="A19" s="58"/>
      <c r="B19" s="48" t="s">
        <v>142</v>
      </c>
      <c r="C19" s="49" t="s">
        <v>138</v>
      </c>
      <c r="D19" s="51">
        <v>15</v>
      </c>
      <c r="E19" s="46">
        <v>0</v>
      </c>
      <c r="F19" s="46">
        <f t="shared" si="0"/>
        <v>0</v>
      </c>
      <c r="G19" s="50">
        <v>0</v>
      </c>
      <c r="H19" s="46">
        <f t="shared" si="1"/>
        <v>0</v>
      </c>
      <c r="I19" s="50">
        <f t="shared" si="2"/>
        <v>0</v>
      </c>
      <c r="J19" s="50"/>
    </row>
    <row r="20" spans="1:10" hidden="1" outlineLevel="1" x14ac:dyDescent="0.25">
      <c r="A20" s="58"/>
      <c r="B20" s="48" t="s">
        <v>148</v>
      </c>
      <c r="C20" s="52" t="s">
        <v>138</v>
      </c>
      <c r="D20" s="51">
        <v>13</v>
      </c>
      <c r="E20" s="46">
        <v>0</v>
      </c>
      <c r="F20" s="46">
        <f t="shared" si="0"/>
        <v>0</v>
      </c>
      <c r="G20" s="50">
        <v>0</v>
      </c>
      <c r="H20" s="46">
        <f t="shared" si="1"/>
        <v>0</v>
      </c>
      <c r="I20" s="50">
        <f t="shared" si="2"/>
        <v>0</v>
      </c>
      <c r="J20" s="50"/>
    </row>
    <row r="21" spans="1:10" hidden="1" outlineLevel="1" x14ac:dyDescent="0.25">
      <c r="A21" s="58"/>
      <c r="B21" s="48" t="s">
        <v>149</v>
      </c>
      <c r="C21" s="52" t="s">
        <v>138</v>
      </c>
      <c r="D21" s="51">
        <v>1125</v>
      </c>
      <c r="E21" s="46">
        <v>0</v>
      </c>
      <c r="F21" s="46">
        <f t="shared" ref="F21:F31" si="3">D21*E21</f>
        <v>0</v>
      </c>
      <c r="G21" s="50">
        <v>0</v>
      </c>
      <c r="H21" s="46">
        <f t="shared" ref="H21:H31" si="4">D21*G21</f>
        <v>0</v>
      </c>
      <c r="I21" s="50">
        <f t="shared" ref="I21:I31" si="5">F21+H21</f>
        <v>0</v>
      </c>
      <c r="J21" s="50"/>
    </row>
    <row r="22" spans="1:10" hidden="1" outlineLevel="1" x14ac:dyDescent="0.25">
      <c r="A22" s="58"/>
      <c r="B22" s="48" t="s">
        <v>150</v>
      </c>
      <c r="C22" s="52" t="s">
        <v>138</v>
      </c>
      <c r="D22" s="51">
        <v>240</v>
      </c>
      <c r="E22" s="46">
        <v>0</v>
      </c>
      <c r="F22" s="46">
        <f t="shared" si="3"/>
        <v>0</v>
      </c>
      <c r="G22" s="50">
        <v>0</v>
      </c>
      <c r="H22" s="46">
        <f t="shared" si="4"/>
        <v>0</v>
      </c>
      <c r="I22" s="50">
        <f t="shared" si="5"/>
        <v>0</v>
      </c>
      <c r="J22" s="50"/>
    </row>
    <row r="23" spans="1:10" ht="47.25" hidden="1" outlineLevel="1" x14ac:dyDescent="0.25">
      <c r="A23" s="58"/>
      <c r="B23" s="48" t="s">
        <v>163</v>
      </c>
      <c r="C23" s="52" t="s">
        <v>138</v>
      </c>
      <c r="D23" s="51">
        <v>280</v>
      </c>
      <c r="E23" s="46">
        <v>0</v>
      </c>
      <c r="F23" s="46">
        <f t="shared" ref="F23" si="6">D23*E23</f>
        <v>0</v>
      </c>
      <c r="G23" s="50">
        <v>0</v>
      </c>
      <c r="H23" s="46">
        <f t="shared" ref="H23" si="7">D23*G23</f>
        <v>0</v>
      </c>
      <c r="I23" s="50">
        <f t="shared" ref="I23" si="8">F23+H23</f>
        <v>0</v>
      </c>
      <c r="J23" s="50" t="s">
        <v>147</v>
      </c>
    </row>
    <row r="24" spans="1:10" hidden="1" outlineLevel="1" x14ac:dyDescent="0.25">
      <c r="A24" s="58"/>
      <c r="B24" s="54" t="s">
        <v>151</v>
      </c>
      <c r="C24" s="52"/>
      <c r="D24" s="51"/>
      <c r="E24" s="46"/>
      <c r="F24" s="46"/>
      <c r="G24" s="50"/>
      <c r="H24" s="46"/>
      <c r="I24" s="50"/>
      <c r="J24" s="50"/>
    </row>
    <row r="25" spans="1:10" hidden="1" outlineLevel="1" x14ac:dyDescent="0.25">
      <c r="A25" s="58"/>
      <c r="B25" s="48" t="s">
        <v>152</v>
      </c>
      <c r="C25" s="52" t="s">
        <v>138</v>
      </c>
      <c r="D25" s="51">
        <v>2304</v>
      </c>
      <c r="E25" s="46">
        <v>0</v>
      </c>
      <c r="F25" s="46">
        <f t="shared" si="3"/>
        <v>0</v>
      </c>
      <c r="G25" s="50">
        <v>0</v>
      </c>
      <c r="H25" s="46">
        <f t="shared" si="4"/>
        <v>0</v>
      </c>
      <c r="I25" s="50">
        <f t="shared" si="5"/>
        <v>0</v>
      </c>
      <c r="J25" s="50"/>
    </row>
    <row r="26" spans="1:10" hidden="1" outlineLevel="1" x14ac:dyDescent="0.25">
      <c r="A26" s="58"/>
      <c r="B26" s="48" t="s">
        <v>153</v>
      </c>
      <c r="C26" s="52" t="s">
        <v>119</v>
      </c>
      <c r="D26" s="51">
        <v>3000</v>
      </c>
      <c r="E26" s="46">
        <v>0</v>
      </c>
      <c r="F26" s="46">
        <f t="shared" si="3"/>
        <v>0</v>
      </c>
      <c r="G26" s="50">
        <v>0</v>
      </c>
      <c r="H26" s="46">
        <f t="shared" si="4"/>
        <v>0</v>
      </c>
      <c r="I26" s="50">
        <f t="shared" si="5"/>
        <v>0</v>
      </c>
      <c r="J26" s="50"/>
    </row>
    <row r="27" spans="1:10" hidden="1" outlineLevel="1" x14ac:dyDescent="0.25">
      <c r="A27" s="58"/>
      <c r="B27" s="48" t="s">
        <v>154</v>
      </c>
      <c r="C27" s="52" t="s">
        <v>119</v>
      </c>
      <c r="D27" s="51">
        <v>3000</v>
      </c>
      <c r="E27" s="46">
        <v>0</v>
      </c>
      <c r="F27" s="46">
        <f t="shared" si="3"/>
        <v>0</v>
      </c>
      <c r="G27" s="50">
        <v>0</v>
      </c>
      <c r="H27" s="46">
        <f t="shared" si="4"/>
        <v>0</v>
      </c>
      <c r="I27" s="50">
        <f t="shared" si="5"/>
        <v>0</v>
      </c>
      <c r="J27" s="50"/>
    </row>
    <row r="28" spans="1:10" hidden="1" outlineLevel="1" x14ac:dyDescent="0.25">
      <c r="A28" s="58"/>
      <c r="B28" s="48" t="s">
        <v>155</v>
      </c>
      <c r="C28" s="52" t="s">
        <v>138</v>
      </c>
      <c r="D28" s="51">
        <v>10</v>
      </c>
      <c r="E28" s="46">
        <v>0</v>
      </c>
      <c r="F28" s="46">
        <f t="shared" si="3"/>
        <v>0</v>
      </c>
      <c r="G28" s="50">
        <v>0</v>
      </c>
      <c r="H28" s="46">
        <f t="shared" si="4"/>
        <v>0</v>
      </c>
      <c r="I28" s="50">
        <f t="shared" si="5"/>
        <v>0</v>
      </c>
      <c r="J28" s="50"/>
    </row>
    <row r="29" spans="1:10" hidden="1" outlineLevel="1" x14ac:dyDescent="0.25">
      <c r="A29" s="58"/>
      <c r="B29" s="48" t="s">
        <v>156</v>
      </c>
      <c r="C29" s="52" t="s">
        <v>119</v>
      </c>
      <c r="D29" s="51">
        <v>4</v>
      </c>
      <c r="E29" s="46">
        <v>0</v>
      </c>
      <c r="F29" s="46">
        <f t="shared" si="3"/>
        <v>0</v>
      </c>
      <c r="G29" s="50">
        <v>0</v>
      </c>
      <c r="H29" s="46">
        <f t="shared" si="4"/>
        <v>0</v>
      </c>
      <c r="I29" s="50">
        <f t="shared" si="5"/>
        <v>0</v>
      </c>
      <c r="J29" s="50"/>
    </row>
    <row r="30" spans="1:10" hidden="1" outlineLevel="1" x14ac:dyDescent="0.25">
      <c r="A30" s="58"/>
      <c r="B30" s="48" t="s">
        <v>157</v>
      </c>
      <c r="C30" s="52" t="s">
        <v>119</v>
      </c>
      <c r="D30" s="51">
        <v>4</v>
      </c>
      <c r="E30" s="46">
        <v>0</v>
      </c>
      <c r="F30" s="46">
        <f t="shared" si="3"/>
        <v>0</v>
      </c>
      <c r="G30" s="50">
        <v>0</v>
      </c>
      <c r="H30" s="46">
        <f t="shared" si="4"/>
        <v>0</v>
      </c>
      <c r="I30" s="50">
        <f t="shared" si="5"/>
        <v>0</v>
      </c>
      <c r="J30" s="50"/>
    </row>
    <row r="31" spans="1:10" ht="31.5" hidden="1" outlineLevel="1" x14ac:dyDescent="0.25">
      <c r="A31" s="58"/>
      <c r="B31" s="48" t="s">
        <v>162</v>
      </c>
      <c r="C31" s="52" t="s">
        <v>158</v>
      </c>
      <c r="D31" s="51">
        <v>60</v>
      </c>
      <c r="E31" s="46">
        <v>0</v>
      </c>
      <c r="F31" s="46">
        <f t="shared" si="3"/>
        <v>0</v>
      </c>
      <c r="G31" s="50">
        <v>0</v>
      </c>
      <c r="H31" s="46">
        <f t="shared" si="4"/>
        <v>0</v>
      </c>
      <c r="I31" s="50">
        <f t="shared" si="5"/>
        <v>0</v>
      </c>
      <c r="J31" s="50" t="s">
        <v>147</v>
      </c>
    </row>
    <row r="32" spans="1:10" collapsed="1" x14ac:dyDescent="0.25">
      <c r="A32" s="64">
        <v>2</v>
      </c>
      <c r="B32" s="65" t="s">
        <v>1146</v>
      </c>
      <c r="C32" s="66"/>
      <c r="D32" s="67"/>
      <c r="E32" s="68"/>
      <c r="F32" s="68">
        <f t="shared" ref="F32:F45" si="9">D32*E32</f>
        <v>0</v>
      </c>
      <c r="G32" s="68"/>
      <c r="H32" s="68">
        <f t="shared" ref="H32:H45" si="10">D32*G32</f>
        <v>0</v>
      </c>
      <c r="I32" s="68">
        <f t="shared" ref="I32:I45" si="11">F32+H32</f>
        <v>0</v>
      </c>
      <c r="J32" s="72" t="s">
        <v>404</v>
      </c>
    </row>
    <row r="33" spans="1:10" hidden="1" outlineLevel="1" x14ac:dyDescent="0.25">
      <c r="A33" s="58"/>
      <c r="B33" s="48" t="s">
        <v>166</v>
      </c>
      <c r="C33" s="52" t="s">
        <v>158</v>
      </c>
      <c r="D33" s="51">
        <v>180</v>
      </c>
      <c r="E33" s="46">
        <v>0</v>
      </c>
      <c r="F33" s="46">
        <f t="shared" si="9"/>
        <v>0</v>
      </c>
      <c r="G33" s="50">
        <v>0</v>
      </c>
      <c r="H33" s="46">
        <f t="shared" si="10"/>
        <v>0</v>
      </c>
      <c r="I33" s="50">
        <f t="shared" si="11"/>
        <v>0</v>
      </c>
      <c r="J33" s="50"/>
    </row>
    <row r="34" spans="1:10" hidden="1" outlineLevel="1" x14ac:dyDescent="0.25">
      <c r="A34" s="58"/>
      <c r="B34" s="48" t="s">
        <v>167</v>
      </c>
      <c r="C34" s="52"/>
      <c r="D34" s="51">
        <v>30</v>
      </c>
      <c r="E34" s="46">
        <v>0</v>
      </c>
      <c r="F34" s="46">
        <f t="shared" si="9"/>
        <v>0</v>
      </c>
      <c r="G34" s="50">
        <v>0</v>
      </c>
      <c r="H34" s="46">
        <f t="shared" si="10"/>
        <v>0</v>
      </c>
      <c r="I34" s="50">
        <f t="shared" si="11"/>
        <v>0</v>
      </c>
      <c r="J34" s="50"/>
    </row>
    <row r="35" spans="1:10" hidden="1" outlineLevel="1" x14ac:dyDescent="0.25">
      <c r="A35" s="58"/>
      <c r="B35" s="48" t="s">
        <v>168</v>
      </c>
      <c r="C35" s="52"/>
      <c r="D35" s="51">
        <v>10</v>
      </c>
      <c r="E35" s="46">
        <v>0</v>
      </c>
      <c r="F35" s="46">
        <f t="shared" si="9"/>
        <v>0</v>
      </c>
      <c r="G35" s="50">
        <v>0</v>
      </c>
      <c r="H35" s="46">
        <f t="shared" si="10"/>
        <v>0</v>
      </c>
      <c r="I35" s="50">
        <f t="shared" si="11"/>
        <v>0</v>
      </c>
      <c r="J35" s="50"/>
    </row>
    <row r="36" spans="1:10" hidden="1" outlineLevel="1" x14ac:dyDescent="0.25">
      <c r="A36" s="58"/>
      <c r="B36" s="48" t="s">
        <v>169</v>
      </c>
      <c r="C36" s="52"/>
      <c r="D36" s="51">
        <v>12</v>
      </c>
      <c r="E36" s="46">
        <v>0</v>
      </c>
      <c r="F36" s="46">
        <f t="shared" si="9"/>
        <v>0</v>
      </c>
      <c r="G36" s="50">
        <v>0</v>
      </c>
      <c r="H36" s="46">
        <f t="shared" si="10"/>
        <v>0</v>
      </c>
      <c r="I36" s="50">
        <f t="shared" si="11"/>
        <v>0</v>
      </c>
      <c r="J36" s="50"/>
    </row>
    <row r="37" spans="1:10" hidden="1" outlineLevel="1" x14ac:dyDescent="0.25">
      <c r="A37" s="58"/>
      <c r="B37" s="48" t="s">
        <v>170</v>
      </c>
      <c r="C37" s="52"/>
      <c r="D37" s="51">
        <v>22</v>
      </c>
      <c r="E37" s="46">
        <v>0</v>
      </c>
      <c r="F37" s="46">
        <f t="shared" si="9"/>
        <v>0</v>
      </c>
      <c r="G37" s="50">
        <v>0</v>
      </c>
      <c r="H37" s="46">
        <f t="shared" si="10"/>
        <v>0</v>
      </c>
      <c r="I37" s="50">
        <f t="shared" si="11"/>
        <v>0</v>
      </c>
      <c r="J37" s="50"/>
    </row>
    <row r="38" spans="1:10" hidden="1" outlineLevel="1" x14ac:dyDescent="0.25">
      <c r="A38" s="58"/>
      <c r="B38" s="48" t="s">
        <v>171</v>
      </c>
      <c r="C38" s="52"/>
      <c r="D38" s="51">
        <v>12</v>
      </c>
      <c r="E38" s="46">
        <v>0</v>
      </c>
      <c r="F38" s="46">
        <f t="shared" si="9"/>
        <v>0</v>
      </c>
      <c r="G38" s="50">
        <v>0</v>
      </c>
      <c r="H38" s="46">
        <f t="shared" si="10"/>
        <v>0</v>
      </c>
      <c r="I38" s="50">
        <f t="shared" si="11"/>
        <v>0</v>
      </c>
      <c r="J38" s="50"/>
    </row>
    <row r="39" spans="1:10" hidden="1" outlineLevel="1" x14ac:dyDescent="0.25">
      <c r="A39" s="58"/>
      <c r="B39" s="48" t="s">
        <v>172</v>
      </c>
      <c r="C39" s="52"/>
      <c r="D39" s="51">
        <v>1</v>
      </c>
      <c r="E39" s="46">
        <v>0</v>
      </c>
      <c r="F39" s="46">
        <f t="shared" si="9"/>
        <v>0</v>
      </c>
      <c r="G39" s="50">
        <v>0</v>
      </c>
      <c r="H39" s="46">
        <f t="shared" si="10"/>
        <v>0</v>
      </c>
      <c r="I39" s="50">
        <f t="shared" si="11"/>
        <v>0</v>
      </c>
      <c r="J39" s="50"/>
    </row>
    <row r="40" spans="1:10" hidden="1" outlineLevel="1" x14ac:dyDescent="0.25">
      <c r="A40" s="58"/>
      <c r="B40" s="54" t="s">
        <v>173</v>
      </c>
      <c r="C40" s="52"/>
      <c r="D40" s="51"/>
      <c r="E40" s="46"/>
      <c r="F40" s="46"/>
      <c r="G40" s="50"/>
      <c r="H40" s="46"/>
      <c r="I40" s="50"/>
      <c r="J40" s="50"/>
    </row>
    <row r="41" spans="1:10" hidden="1" outlineLevel="1" x14ac:dyDescent="0.25">
      <c r="A41" s="58"/>
      <c r="B41" s="48" t="s">
        <v>174</v>
      </c>
      <c r="C41" s="52" t="s">
        <v>158</v>
      </c>
      <c r="D41" s="51">
        <v>18</v>
      </c>
      <c r="E41" s="46">
        <v>0</v>
      </c>
      <c r="F41" s="46">
        <f t="shared" si="9"/>
        <v>0</v>
      </c>
      <c r="G41" s="50">
        <v>0</v>
      </c>
      <c r="H41" s="46">
        <f t="shared" si="10"/>
        <v>0</v>
      </c>
      <c r="I41" s="50">
        <f t="shared" si="11"/>
        <v>0</v>
      </c>
      <c r="J41" s="50"/>
    </row>
    <row r="42" spans="1:10" hidden="1" outlineLevel="1" x14ac:dyDescent="0.25">
      <c r="A42" s="58"/>
      <c r="B42" s="48" t="s">
        <v>175</v>
      </c>
      <c r="C42" s="52" t="s">
        <v>158</v>
      </c>
      <c r="D42" s="51">
        <v>30</v>
      </c>
      <c r="E42" s="46">
        <v>0</v>
      </c>
      <c r="F42" s="46">
        <f t="shared" si="9"/>
        <v>0</v>
      </c>
      <c r="G42" s="50">
        <v>0</v>
      </c>
      <c r="H42" s="46">
        <f t="shared" si="10"/>
        <v>0</v>
      </c>
      <c r="I42" s="50">
        <f t="shared" si="11"/>
        <v>0</v>
      </c>
      <c r="J42" s="50"/>
    </row>
    <row r="43" spans="1:10" hidden="1" outlineLevel="1" x14ac:dyDescent="0.25">
      <c r="A43" s="58"/>
      <c r="B43" s="48" t="s">
        <v>176</v>
      </c>
      <c r="C43" s="52"/>
      <c r="D43" s="51">
        <v>120</v>
      </c>
      <c r="E43" s="46">
        <v>0</v>
      </c>
      <c r="F43" s="46">
        <f t="shared" si="9"/>
        <v>0</v>
      </c>
      <c r="G43" s="50">
        <v>0</v>
      </c>
      <c r="H43" s="46">
        <f t="shared" si="10"/>
        <v>0</v>
      </c>
      <c r="I43" s="50">
        <f t="shared" si="11"/>
        <v>0</v>
      </c>
      <c r="J43" s="50"/>
    </row>
    <row r="44" spans="1:10" hidden="1" outlineLevel="1" x14ac:dyDescent="0.25">
      <c r="A44" s="58"/>
      <c r="B44" s="48" t="s">
        <v>177</v>
      </c>
      <c r="C44" s="52"/>
      <c r="D44" s="51">
        <v>300</v>
      </c>
      <c r="E44" s="46">
        <v>0</v>
      </c>
      <c r="F44" s="46">
        <f t="shared" si="9"/>
        <v>0</v>
      </c>
      <c r="G44" s="50">
        <v>0</v>
      </c>
      <c r="H44" s="46">
        <f t="shared" si="10"/>
        <v>0</v>
      </c>
      <c r="I44" s="50">
        <f t="shared" si="11"/>
        <v>0</v>
      </c>
      <c r="J44" s="50"/>
    </row>
    <row r="45" spans="1:10" hidden="1" outlineLevel="1" x14ac:dyDescent="0.25">
      <c r="A45" s="58"/>
      <c r="B45" s="48" t="s">
        <v>178</v>
      </c>
      <c r="C45" s="52"/>
      <c r="D45" s="51">
        <v>60</v>
      </c>
      <c r="E45" s="46">
        <v>0</v>
      </c>
      <c r="F45" s="46">
        <f t="shared" si="9"/>
        <v>0</v>
      </c>
      <c r="G45" s="50">
        <v>0</v>
      </c>
      <c r="H45" s="46">
        <f t="shared" si="10"/>
        <v>0</v>
      </c>
      <c r="I45" s="50">
        <f t="shared" si="11"/>
        <v>0</v>
      </c>
      <c r="J45" s="50"/>
    </row>
    <row r="46" spans="1:10" ht="31.5" collapsed="1" x14ac:dyDescent="0.25">
      <c r="A46" s="64">
        <v>3</v>
      </c>
      <c r="B46" s="65" t="s">
        <v>353</v>
      </c>
      <c r="C46" s="66"/>
      <c r="D46" s="67"/>
      <c r="E46" s="68"/>
      <c r="F46" s="68">
        <f t="shared" ref="F46" si="12">D46*E46</f>
        <v>0</v>
      </c>
      <c r="G46" s="68"/>
      <c r="H46" s="68">
        <f t="shared" ref="H46" si="13">D46*G46</f>
        <v>0</v>
      </c>
      <c r="I46" s="68">
        <f t="shared" ref="I46" si="14">F46+H46</f>
        <v>0</v>
      </c>
      <c r="J46" s="72" t="s">
        <v>404</v>
      </c>
    </row>
    <row r="47" spans="1:10" hidden="1" outlineLevel="1" x14ac:dyDescent="0.25">
      <c r="A47" s="58"/>
      <c r="B47" s="54" t="s">
        <v>180</v>
      </c>
      <c r="C47" s="52"/>
      <c r="D47" s="51"/>
      <c r="E47" s="46"/>
      <c r="F47" s="46"/>
      <c r="G47" s="50"/>
      <c r="H47" s="46"/>
      <c r="I47" s="50"/>
      <c r="J47" s="50"/>
    </row>
    <row r="48" spans="1:10" hidden="1" outlineLevel="1" x14ac:dyDescent="0.25">
      <c r="A48" s="58"/>
      <c r="B48" s="54" t="s">
        <v>181</v>
      </c>
      <c r="C48" s="52"/>
      <c r="D48" s="51"/>
      <c r="E48" s="46"/>
      <c r="F48" s="46"/>
      <c r="G48" s="50"/>
      <c r="H48" s="46"/>
      <c r="I48" s="50"/>
      <c r="J48" s="50"/>
    </row>
    <row r="49" spans="1:10" hidden="1" outlineLevel="1" x14ac:dyDescent="0.25">
      <c r="A49" s="58"/>
      <c r="B49" s="48" t="s">
        <v>182</v>
      </c>
      <c r="C49" s="52" t="s">
        <v>119</v>
      </c>
      <c r="D49" s="51">
        <v>1</v>
      </c>
      <c r="E49" s="46">
        <v>0</v>
      </c>
      <c r="F49" s="46">
        <f t="shared" ref="F49:F87" si="15">D49*E49</f>
        <v>0</v>
      </c>
      <c r="G49" s="50">
        <v>0</v>
      </c>
      <c r="H49" s="46">
        <f t="shared" ref="H49:H87" si="16">D49*G49</f>
        <v>0</v>
      </c>
      <c r="I49" s="50">
        <f t="shared" ref="I49:I87" si="17">F49+H49</f>
        <v>0</v>
      </c>
      <c r="J49" s="50" t="s">
        <v>330</v>
      </c>
    </row>
    <row r="50" spans="1:10" hidden="1" outlineLevel="1" x14ac:dyDescent="0.25">
      <c r="A50" s="58"/>
      <c r="B50" s="48" t="s">
        <v>183</v>
      </c>
      <c r="C50" s="52" t="s">
        <v>119</v>
      </c>
      <c r="D50" s="51">
        <v>1</v>
      </c>
      <c r="E50" s="46">
        <v>0</v>
      </c>
      <c r="F50" s="46">
        <f t="shared" si="15"/>
        <v>0</v>
      </c>
      <c r="G50" s="50">
        <v>0</v>
      </c>
      <c r="H50" s="46">
        <f t="shared" si="16"/>
        <v>0</v>
      </c>
      <c r="I50" s="50">
        <f t="shared" si="17"/>
        <v>0</v>
      </c>
      <c r="J50" s="50" t="s">
        <v>330</v>
      </c>
    </row>
    <row r="51" spans="1:10" ht="31.5" hidden="1" outlineLevel="1" x14ac:dyDescent="0.25">
      <c r="A51" s="58"/>
      <c r="B51" s="48" t="s">
        <v>327</v>
      </c>
      <c r="C51" s="52" t="s">
        <v>119</v>
      </c>
      <c r="D51" s="51">
        <v>3</v>
      </c>
      <c r="E51" s="46">
        <v>0</v>
      </c>
      <c r="F51" s="46">
        <f t="shared" si="15"/>
        <v>0</v>
      </c>
      <c r="G51" s="50">
        <v>0</v>
      </c>
      <c r="H51" s="46">
        <f t="shared" si="16"/>
        <v>0</v>
      </c>
      <c r="I51" s="50">
        <f t="shared" si="17"/>
        <v>0</v>
      </c>
      <c r="J51" s="50" t="s">
        <v>330</v>
      </c>
    </row>
    <row r="52" spans="1:10" hidden="1" outlineLevel="1" x14ac:dyDescent="0.25">
      <c r="A52" s="58"/>
      <c r="B52" s="48" t="s">
        <v>184</v>
      </c>
      <c r="C52" s="52" t="s">
        <v>119</v>
      </c>
      <c r="D52" s="51">
        <v>2</v>
      </c>
      <c r="E52" s="46">
        <v>0</v>
      </c>
      <c r="F52" s="46">
        <f t="shared" si="15"/>
        <v>0</v>
      </c>
      <c r="G52" s="50">
        <v>0</v>
      </c>
      <c r="H52" s="46">
        <f t="shared" si="16"/>
        <v>0</v>
      </c>
      <c r="I52" s="50">
        <f t="shared" si="17"/>
        <v>0</v>
      </c>
      <c r="J52" s="50" t="s">
        <v>330</v>
      </c>
    </row>
    <row r="53" spans="1:10" hidden="1" outlineLevel="1" x14ac:dyDescent="0.25">
      <c r="A53" s="58"/>
      <c r="B53" s="48" t="s">
        <v>185</v>
      </c>
      <c r="C53" s="52" t="s">
        <v>119</v>
      </c>
      <c r="D53" s="51">
        <v>1</v>
      </c>
      <c r="E53" s="46">
        <v>0</v>
      </c>
      <c r="F53" s="46">
        <f t="shared" si="15"/>
        <v>0</v>
      </c>
      <c r="G53" s="50">
        <v>0</v>
      </c>
      <c r="H53" s="46">
        <f t="shared" si="16"/>
        <v>0</v>
      </c>
      <c r="I53" s="50">
        <f t="shared" si="17"/>
        <v>0</v>
      </c>
      <c r="J53" s="50" t="s">
        <v>330</v>
      </c>
    </row>
    <row r="54" spans="1:10" hidden="1" outlineLevel="1" x14ac:dyDescent="0.25">
      <c r="A54" s="58"/>
      <c r="B54" s="48" t="s">
        <v>186</v>
      </c>
      <c r="C54" s="52" t="s">
        <v>165</v>
      </c>
      <c r="D54" s="51">
        <v>1</v>
      </c>
      <c r="E54" s="46">
        <v>0</v>
      </c>
      <c r="F54" s="46">
        <f t="shared" si="15"/>
        <v>0</v>
      </c>
      <c r="G54" s="50">
        <v>0</v>
      </c>
      <c r="H54" s="46">
        <f t="shared" si="16"/>
        <v>0</v>
      </c>
      <c r="I54" s="50">
        <f t="shared" si="17"/>
        <v>0</v>
      </c>
      <c r="J54" s="50" t="s">
        <v>331</v>
      </c>
    </row>
    <row r="55" spans="1:10" hidden="1" outlineLevel="1" x14ac:dyDescent="0.25">
      <c r="A55" s="58"/>
      <c r="B55" s="48" t="s">
        <v>187</v>
      </c>
      <c r="C55" s="52" t="s">
        <v>119</v>
      </c>
      <c r="D55" s="51">
        <v>2</v>
      </c>
      <c r="E55" s="46">
        <v>0</v>
      </c>
      <c r="F55" s="46">
        <f t="shared" si="15"/>
        <v>0</v>
      </c>
      <c r="G55" s="50">
        <v>0</v>
      </c>
      <c r="H55" s="46">
        <f t="shared" si="16"/>
        <v>0</v>
      </c>
      <c r="I55" s="50">
        <f t="shared" si="17"/>
        <v>0</v>
      </c>
      <c r="J55" s="50"/>
    </row>
    <row r="56" spans="1:10" ht="31.5" hidden="1" outlineLevel="1" x14ac:dyDescent="0.25">
      <c r="A56" s="58"/>
      <c r="B56" s="48" t="s">
        <v>328</v>
      </c>
      <c r="C56" s="52" t="s">
        <v>119</v>
      </c>
      <c r="D56" s="51">
        <v>1</v>
      </c>
      <c r="E56" s="46">
        <v>0</v>
      </c>
      <c r="F56" s="46">
        <f t="shared" si="15"/>
        <v>0</v>
      </c>
      <c r="G56" s="50">
        <v>0</v>
      </c>
      <c r="H56" s="46">
        <f t="shared" si="16"/>
        <v>0</v>
      </c>
      <c r="I56" s="50">
        <f t="shared" si="17"/>
        <v>0</v>
      </c>
      <c r="J56" s="50" t="s">
        <v>330</v>
      </c>
    </row>
    <row r="57" spans="1:10" hidden="1" outlineLevel="1" x14ac:dyDescent="0.25">
      <c r="A57" s="58"/>
      <c r="B57" s="54" t="s">
        <v>188</v>
      </c>
      <c r="C57" s="52"/>
      <c r="D57" s="51"/>
      <c r="E57" s="46"/>
      <c r="F57" s="46"/>
      <c r="G57" s="50"/>
      <c r="H57" s="46"/>
      <c r="I57" s="50"/>
      <c r="J57" s="50"/>
    </row>
    <row r="58" spans="1:10" hidden="1" outlineLevel="1" x14ac:dyDescent="0.25">
      <c r="A58" s="58"/>
      <c r="B58" s="48" t="s">
        <v>189</v>
      </c>
      <c r="C58" s="52" t="s">
        <v>158</v>
      </c>
      <c r="D58" s="51">
        <v>15</v>
      </c>
      <c r="E58" s="46">
        <v>0</v>
      </c>
      <c r="F58" s="46">
        <f t="shared" si="15"/>
        <v>0</v>
      </c>
      <c r="G58" s="50">
        <v>0</v>
      </c>
      <c r="H58" s="46">
        <f t="shared" si="16"/>
        <v>0</v>
      </c>
      <c r="I58" s="50">
        <f t="shared" si="17"/>
        <v>0</v>
      </c>
      <c r="J58" s="50" t="s">
        <v>332</v>
      </c>
    </row>
    <row r="59" spans="1:10" hidden="1" outlineLevel="1" x14ac:dyDescent="0.25">
      <c r="A59" s="58"/>
      <c r="B59" s="48" t="s">
        <v>190</v>
      </c>
      <c r="C59" s="52" t="s">
        <v>158</v>
      </c>
      <c r="D59" s="51">
        <v>120</v>
      </c>
      <c r="E59" s="46">
        <v>0</v>
      </c>
      <c r="F59" s="46">
        <f t="shared" si="15"/>
        <v>0</v>
      </c>
      <c r="G59" s="50">
        <v>0</v>
      </c>
      <c r="H59" s="46">
        <f t="shared" si="16"/>
        <v>0</v>
      </c>
      <c r="I59" s="50">
        <f t="shared" si="17"/>
        <v>0</v>
      </c>
      <c r="J59" s="50" t="s">
        <v>332</v>
      </c>
    </row>
    <row r="60" spans="1:10" hidden="1" outlineLevel="1" x14ac:dyDescent="0.25">
      <c r="A60" s="58"/>
      <c r="B60" s="48" t="s">
        <v>191</v>
      </c>
      <c r="C60" s="52" t="s">
        <v>158</v>
      </c>
      <c r="D60" s="51">
        <v>130</v>
      </c>
      <c r="E60" s="46">
        <v>0</v>
      </c>
      <c r="F60" s="46">
        <f t="shared" si="15"/>
        <v>0</v>
      </c>
      <c r="G60" s="50">
        <v>0</v>
      </c>
      <c r="H60" s="46">
        <f t="shared" si="16"/>
        <v>0</v>
      </c>
      <c r="I60" s="50">
        <f t="shared" si="17"/>
        <v>0</v>
      </c>
      <c r="J60" s="50" t="s">
        <v>332</v>
      </c>
    </row>
    <row r="61" spans="1:10" hidden="1" outlineLevel="1" x14ac:dyDescent="0.25">
      <c r="A61" s="58"/>
      <c r="B61" s="48" t="s">
        <v>192</v>
      </c>
      <c r="C61" s="52" t="s">
        <v>158</v>
      </c>
      <c r="D61" s="51">
        <v>140</v>
      </c>
      <c r="E61" s="46">
        <v>0</v>
      </c>
      <c r="F61" s="46">
        <f t="shared" si="15"/>
        <v>0</v>
      </c>
      <c r="G61" s="50">
        <v>0</v>
      </c>
      <c r="H61" s="46">
        <f t="shared" si="16"/>
        <v>0</v>
      </c>
      <c r="I61" s="50">
        <f t="shared" si="17"/>
        <v>0</v>
      </c>
      <c r="J61" s="50" t="s">
        <v>332</v>
      </c>
    </row>
    <row r="62" spans="1:10" hidden="1" outlineLevel="1" x14ac:dyDescent="0.25">
      <c r="A62" s="58"/>
      <c r="B62" s="48" t="s">
        <v>193</v>
      </c>
      <c r="C62" s="52" t="s">
        <v>165</v>
      </c>
      <c r="D62" s="51">
        <v>1</v>
      </c>
      <c r="E62" s="46">
        <v>0</v>
      </c>
      <c r="F62" s="46">
        <f t="shared" si="15"/>
        <v>0</v>
      </c>
      <c r="G62" s="50">
        <v>0</v>
      </c>
      <c r="H62" s="46">
        <f t="shared" si="16"/>
        <v>0</v>
      </c>
      <c r="I62" s="50">
        <f t="shared" si="17"/>
        <v>0</v>
      </c>
      <c r="J62" s="50" t="s">
        <v>333</v>
      </c>
    </row>
    <row r="63" spans="1:10" hidden="1" outlineLevel="1" x14ac:dyDescent="0.25">
      <c r="A63" s="58"/>
      <c r="B63" s="48" t="s">
        <v>194</v>
      </c>
      <c r="C63" s="52" t="s">
        <v>158</v>
      </c>
      <c r="D63" s="51">
        <v>400</v>
      </c>
      <c r="E63" s="46">
        <v>0</v>
      </c>
      <c r="F63" s="46">
        <f t="shared" si="15"/>
        <v>0</v>
      </c>
      <c r="G63" s="50">
        <v>0</v>
      </c>
      <c r="H63" s="46">
        <f t="shared" si="16"/>
        <v>0</v>
      </c>
      <c r="I63" s="50">
        <f t="shared" si="17"/>
        <v>0</v>
      </c>
      <c r="J63" s="50" t="s">
        <v>334</v>
      </c>
    </row>
    <row r="64" spans="1:10" hidden="1" outlineLevel="1" x14ac:dyDescent="0.25">
      <c r="A64" s="58"/>
      <c r="B64" s="48" t="s">
        <v>195</v>
      </c>
      <c r="C64" s="52" t="s">
        <v>165</v>
      </c>
      <c r="D64" s="51">
        <v>1200</v>
      </c>
      <c r="E64" s="46">
        <v>0</v>
      </c>
      <c r="F64" s="46">
        <f t="shared" si="15"/>
        <v>0</v>
      </c>
      <c r="G64" s="50">
        <v>0</v>
      </c>
      <c r="H64" s="46">
        <f t="shared" si="16"/>
        <v>0</v>
      </c>
      <c r="I64" s="50">
        <f t="shared" si="17"/>
        <v>0</v>
      </c>
      <c r="J64" s="50"/>
    </row>
    <row r="65" spans="1:10" hidden="1" outlineLevel="1" x14ac:dyDescent="0.25">
      <c r="A65" s="58"/>
      <c r="B65" s="48" t="s">
        <v>196</v>
      </c>
      <c r="C65" s="52" t="s">
        <v>165</v>
      </c>
      <c r="D65" s="51">
        <v>1</v>
      </c>
      <c r="E65" s="46">
        <v>0</v>
      </c>
      <c r="F65" s="46">
        <f t="shared" si="15"/>
        <v>0</v>
      </c>
      <c r="G65" s="50">
        <v>0</v>
      </c>
      <c r="H65" s="46">
        <f t="shared" si="16"/>
        <v>0</v>
      </c>
      <c r="I65" s="50">
        <f t="shared" si="17"/>
        <v>0</v>
      </c>
      <c r="J65" s="50" t="s">
        <v>335</v>
      </c>
    </row>
    <row r="66" spans="1:10" hidden="1" outlineLevel="1" x14ac:dyDescent="0.25">
      <c r="A66" s="58"/>
      <c r="B66" s="48" t="s">
        <v>197</v>
      </c>
      <c r="C66" s="52" t="s">
        <v>165</v>
      </c>
      <c r="D66" s="51">
        <v>8</v>
      </c>
      <c r="E66" s="46">
        <v>0</v>
      </c>
      <c r="F66" s="46">
        <f t="shared" si="15"/>
        <v>0</v>
      </c>
      <c r="G66" s="50">
        <v>0</v>
      </c>
      <c r="H66" s="46">
        <f t="shared" si="16"/>
        <v>0</v>
      </c>
      <c r="I66" s="50">
        <f t="shared" si="17"/>
        <v>0</v>
      </c>
      <c r="J66" s="50"/>
    </row>
    <row r="67" spans="1:10" hidden="1" outlineLevel="1" x14ac:dyDescent="0.25">
      <c r="A67" s="58"/>
      <c r="B67" s="48" t="s">
        <v>198</v>
      </c>
      <c r="C67" s="52" t="s">
        <v>165</v>
      </c>
      <c r="D67" s="51">
        <v>2</v>
      </c>
      <c r="E67" s="46">
        <v>0</v>
      </c>
      <c r="F67" s="46">
        <f t="shared" si="15"/>
        <v>0</v>
      </c>
      <c r="G67" s="50">
        <v>0</v>
      </c>
      <c r="H67" s="46">
        <f t="shared" si="16"/>
        <v>0</v>
      </c>
      <c r="I67" s="50">
        <f t="shared" si="17"/>
        <v>0</v>
      </c>
      <c r="J67" s="50" t="s">
        <v>336</v>
      </c>
    </row>
    <row r="68" spans="1:10" hidden="1" outlineLevel="1" x14ac:dyDescent="0.25">
      <c r="A68" s="58"/>
      <c r="B68" s="48" t="s">
        <v>199</v>
      </c>
      <c r="C68" s="52" t="s">
        <v>165</v>
      </c>
      <c r="D68" s="51">
        <v>30</v>
      </c>
      <c r="E68" s="46">
        <v>0</v>
      </c>
      <c r="F68" s="46">
        <f t="shared" si="15"/>
        <v>0</v>
      </c>
      <c r="G68" s="50">
        <v>0</v>
      </c>
      <c r="H68" s="46">
        <f t="shared" si="16"/>
        <v>0</v>
      </c>
      <c r="I68" s="50">
        <f t="shared" si="17"/>
        <v>0</v>
      </c>
      <c r="J68" s="50"/>
    </row>
    <row r="69" spans="1:10" hidden="1" outlineLevel="1" x14ac:dyDescent="0.25">
      <c r="A69" s="58"/>
      <c r="B69" s="48" t="s">
        <v>200</v>
      </c>
      <c r="C69" s="52" t="s">
        <v>165</v>
      </c>
      <c r="D69" s="51">
        <v>3</v>
      </c>
      <c r="E69" s="46">
        <v>0</v>
      </c>
      <c r="F69" s="46">
        <f t="shared" si="15"/>
        <v>0</v>
      </c>
      <c r="G69" s="50">
        <v>0</v>
      </c>
      <c r="H69" s="46">
        <f t="shared" si="16"/>
        <v>0</v>
      </c>
      <c r="I69" s="50">
        <f t="shared" si="17"/>
        <v>0</v>
      </c>
      <c r="J69" s="50"/>
    </row>
    <row r="70" spans="1:10" hidden="1" outlineLevel="1" x14ac:dyDescent="0.25">
      <c r="A70" s="58"/>
      <c r="B70" s="48" t="s">
        <v>201</v>
      </c>
      <c r="C70" s="52" t="s">
        <v>165</v>
      </c>
      <c r="D70" s="51">
        <v>6</v>
      </c>
      <c r="E70" s="46">
        <v>0</v>
      </c>
      <c r="F70" s="46">
        <f t="shared" si="15"/>
        <v>0</v>
      </c>
      <c r="G70" s="50">
        <v>0</v>
      </c>
      <c r="H70" s="46">
        <f t="shared" si="16"/>
        <v>0</v>
      </c>
      <c r="I70" s="50">
        <f t="shared" si="17"/>
        <v>0</v>
      </c>
      <c r="J70" s="50"/>
    </row>
    <row r="71" spans="1:10" hidden="1" outlineLevel="1" x14ac:dyDescent="0.25">
      <c r="A71" s="58"/>
      <c r="B71" s="48" t="s">
        <v>202</v>
      </c>
      <c r="C71" s="52" t="s">
        <v>165</v>
      </c>
      <c r="D71" s="51">
        <v>3</v>
      </c>
      <c r="E71" s="46">
        <v>0</v>
      </c>
      <c r="F71" s="46">
        <f t="shared" si="15"/>
        <v>0</v>
      </c>
      <c r="G71" s="50">
        <v>0</v>
      </c>
      <c r="H71" s="46">
        <f t="shared" si="16"/>
        <v>0</v>
      </c>
      <c r="I71" s="50">
        <f t="shared" si="17"/>
        <v>0</v>
      </c>
      <c r="J71" s="50"/>
    </row>
    <row r="72" spans="1:10" hidden="1" outlineLevel="1" x14ac:dyDescent="0.25">
      <c r="A72" s="58"/>
      <c r="B72" s="48" t="s">
        <v>203</v>
      </c>
      <c r="C72" s="52" t="s">
        <v>158</v>
      </c>
      <c r="D72" s="51">
        <v>3</v>
      </c>
      <c r="E72" s="46">
        <v>0</v>
      </c>
      <c r="F72" s="46">
        <f t="shared" si="15"/>
        <v>0</v>
      </c>
      <c r="G72" s="50">
        <v>0</v>
      </c>
      <c r="H72" s="46">
        <f t="shared" si="16"/>
        <v>0</v>
      </c>
      <c r="I72" s="50">
        <f t="shared" si="17"/>
        <v>0</v>
      </c>
      <c r="J72" s="50"/>
    </row>
    <row r="73" spans="1:10" hidden="1" outlineLevel="1" x14ac:dyDescent="0.25">
      <c r="A73" s="58"/>
      <c r="B73" s="48" t="s">
        <v>204</v>
      </c>
      <c r="C73" s="52" t="s">
        <v>158</v>
      </c>
      <c r="D73" s="51">
        <v>3</v>
      </c>
      <c r="E73" s="46">
        <v>0</v>
      </c>
      <c r="F73" s="46">
        <f t="shared" si="15"/>
        <v>0</v>
      </c>
      <c r="G73" s="50">
        <v>0</v>
      </c>
      <c r="H73" s="46">
        <f t="shared" si="16"/>
        <v>0</v>
      </c>
      <c r="I73" s="50">
        <f t="shared" si="17"/>
        <v>0</v>
      </c>
      <c r="J73" s="50"/>
    </row>
    <row r="74" spans="1:10" hidden="1" outlineLevel="1" x14ac:dyDescent="0.25">
      <c r="A74" s="58"/>
      <c r="B74" s="48" t="s">
        <v>205</v>
      </c>
      <c r="C74" s="52" t="s">
        <v>158</v>
      </c>
      <c r="D74" s="51">
        <v>2</v>
      </c>
      <c r="E74" s="46">
        <v>0</v>
      </c>
      <c r="F74" s="46">
        <f t="shared" si="15"/>
        <v>0</v>
      </c>
      <c r="G74" s="50">
        <v>0</v>
      </c>
      <c r="H74" s="46">
        <f t="shared" si="16"/>
        <v>0</v>
      </c>
      <c r="I74" s="50">
        <f t="shared" si="17"/>
        <v>0</v>
      </c>
      <c r="J74" s="50"/>
    </row>
    <row r="75" spans="1:10" hidden="1" outlineLevel="1" x14ac:dyDescent="0.25">
      <c r="A75" s="58"/>
      <c r="B75" s="48" t="s">
        <v>206</v>
      </c>
      <c r="C75" s="52" t="s">
        <v>165</v>
      </c>
      <c r="D75" s="51">
        <v>6</v>
      </c>
      <c r="E75" s="46">
        <v>0</v>
      </c>
      <c r="F75" s="46">
        <f t="shared" si="15"/>
        <v>0</v>
      </c>
      <c r="G75" s="50">
        <v>0</v>
      </c>
      <c r="H75" s="46">
        <f t="shared" si="16"/>
        <v>0</v>
      </c>
      <c r="I75" s="50">
        <f t="shared" si="17"/>
        <v>0</v>
      </c>
      <c r="J75" s="50"/>
    </row>
    <row r="76" spans="1:10" hidden="1" outlineLevel="1" x14ac:dyDescent="0.25">
      <c r="A76" s="58"/>
      <c r="B76" s="48" t="s">
        <v>207</v>
      </c>
      <c r="C76" s="52" t="s">
        <v>165</v>
      </c>
      <c r="D76" s="51">
        <v>1</v>
      </c>
      <c r="E76" s="46">
        <v>0</v>
      </c>
      <c r="F76" s="46">
        <f t="shared" si="15"/>
        <v>0</v>
      </c>
      <c r="G76" s="50">
        <v>0</v>
      </c>
      <c r="H76" s="46">
        <f t="shared" si="16"/>
        <v>0</v>
      </c>
      <c r="I76" s="50">
        <f t="shared" si="17"/>
        <v>0</v>
      </c>
      <c r="J76" s="50"/>
    </row>
    <row r="77" spans="1:10" hidden="1" outlineLevel="1" x14ac:dyDescent="0.25">
      <c r="A77" s="58"/>
      <c r="B77" s="48" t="s">
        <v>208</v>
      </c>
      <c r="C77" s="52" t="s">
        <v>158</v>
      </c>
      <c r="D77" s="51">
        <v>1</v>
      </c>
      <c r="E77" s="46">
        <v>0</v>
      </c>
      <c r="F77" s="46">
        <f t="shared" si="15"/>
        <v>0</v>
      </c>
      <c r="G77" s="50">
        <v>0</v>
      </c>
      <c r="H77" s="46">
        <f t="shared" si="16"/>
        <v>0</v>
      </c>
      <c r="I77" s="50">
        <f t="shared" si="17"/>
        <v>0</v>
      </c>
      <c r="J77" s="50"/>
    </row>
    <row r="78" spans="1:10" hidden="1" outlineLevel="1" x14ac:dyDescent="0.25">
      <c r="A78" s="58"/>
      <c r="B78" s="48" t="s">
        <v>209</v>
      </c>
      <c r="C78" s="52" t="s">
        <v>165</v>
      </c>
      <c r="D78" s="51">
        <v>3</v>
      </c>
      <c r="E78" s="46">
        <v>0</v>
      </c>
      <c r="F78" s="46">
        <f t="shared" si="15"/>
        <v>0</v>
      </c>
      <c r="G78" s="50">
        <v>0</v>
      </c>
      <c r="H78" s="46">
        <f t="shared" si="16"/>
        <v>0</v>
      </c>
      <c r="I78" s="50">
        <f t="shared" si="17"/>
        <v>0</v>
      </c>
      <c r="J78" s="50" t="s">
        <v>337</v>
      </c>
    </row>
    <row r="79" spans="1:10" hidden="1" outlineLevel="1" x14ac:dyDescent="0.25">
      <c r="A79" s="58"/>
      <c r="B79" s="48" t="s">
        <v>210</v>
      </c>
      <c r="C79" s="52" t="s">
        <v>158</v>
      </c>
      <c r="D79" s="51">
        <v>2</v>
      </c>
      <c r="E79" s="46">
        <v>0</v>
      </c>
      <c r="F79" s="46">
        <f t="shared" si="15"/>
        <v>0</v>
      </c>
      <c r="G79" s="50">
        <v>0</v>
      </c>
      <c r="H79" s="46">
        <f t="shared" si="16"/>
        <v>0</v>
      </c>
      <c r="I79" s="50">
        <f t="shared" si="17"/>
        <v>0</v>
      </c>
      <c r="J79" s="50"/>
    </row>
    <row r="80" spans="1:10" hidden="1" outlineLevel="1" x14ac:dyDescent="0.25">
      <c r="A80" s="58"/>
      <c r="B80" s="48" t="s">
        <v>211</v>
      </c>
      <c r="C80" s="52" t="s">
        <v>329</v>
      </c>
      <c r="D80" s="51">
        <v>200</v>
      </c>
      <c r="E80" s="46">
        <v>0</v>
      </c>
      <c r="F80" s="46">
        <f t="shared" si="15"/>
        <v>0</v>
      </c>
      <c r="G80" s="50">
        <v>0</v>
      </c>
      <c r="H80" s="46">
        <f t="shared" si="16"/>
        <v>0</v>
      </c>
      <c r="I80" s="50">
        <f t="shared" si="17"/>
        <v>0</v>
      </c>
      <c r="J80" s="50" t="s">
        <v>338</v>
      </c>
    </row>
    <row r="81" spans="1:10" hidden="1" outlineLevel="1" x14ac:dyDescent="0.25">
      <c r="A81" s="58"/>
      <c r="B81" s="48" t="s">
        <v>212</v>
      </c>
      <c r="C81" s="52" t="s">
        <v>329</v>
      </c>
      <c r="D81" s="51">
        <v>200</v>
      </c>
      <c r="E81" s="46">
        <v>0</v>
      </c>
      <c r="F81" s="46">
        <f t="shared" si="15"/>
        <v>0</v>
      </c>
      <c r="G81" s="50">
        <v>0</v>
      </c>
      <c r="H81" s="46">
        <f t="shared" si="16"/>
        <v>0</v>
      </c>
      <c r="I81" s="50">
        <f t="shared" si="17"/>
        <v>0</v>
      </c>
      <c r="J81" s="50" t="s">
        <v>338</v>
      </c>
    </row>
    <row r="82" spans="1:10" hidden="1" outlineLevel="1" x14ac:dyDescent="0.25">
      <c r="A82" s="58"/>
      <c r="B82" s="54" t="s">
        <v>213</v>
      </c>
      <c r="C82" s="52"/>
      <c r="D82" s="51"/>
      <c r="E82" s="46"/>
      <c r="F82" s="46"/>
      <c r="G82" s="50"/>
      <c r="H82" s="46"/>
      <c r="I82" s="50"/>
      <c r="J82" s="50"/>
    </row>
    <row r="83" spans="1:10" hidden="1" outlineLevel="1" x14ac:dyDescent="0.25">
      <c r="A83" s="58"/>
      <c r="B83" s="54" t="s">
        <v>181</v>
      </c>
      <c r="C83" s="52"/>
      <c r="D83" s="51"/>
      <c r="E83" s="46"/>
      <c r="F83" s="46"/>
      <c r="G83" s="50"/>
      <c r="H83" s="46"/>
      <c r="I83" s="50"/>
      <c r="J83" s="50"/>
    </row>
    <row r="84" spans="1:10" ht="63" hidden="1" outlineLevel="1" x14ac:dyDescent="0.25">
      <c r="A84" s="58"/>
      <c r="B84" s="48" t="s">
        <v>214</v>
      </c>
      <c r="C84" s="52" t="s">
        <v>165</v>
      </c>
      <c r="D84" s="51">
        <v>9</v>
      </c>
      <c r="E84" s="46">
        <v>0</v>
      </c>
      <c r="F84" s="46">
        <f t="shared" si="15"/>
        <v>0</v>
      </c>
      <c r="G84" s="50">
        <v>0</v>
      </c>
      <c r="H84" s="46">
        <f t="shared" si="16"/>
        <v>0</v>
      </c>
      <c r="I84" s="50">
        <f t="shared" si="17"/>
        <v>0</v>
      </c>
      <c r="J84" s="50" t="s">
        <v>339</v>
      </c>
    </row>
    <row r="85" spans="1:10" ht="47.25" hidden="1" outlineLevel="1" x14ac:dyDescent="0.25">
      <c r="A85" s="58"/>
      <c r="B85" s="48" t="s">
        <v>215</v>
      </c>
      <c r="C85" s="52" t="s">
        <v>165</v>
      </c>
      <c r="D85" s="51">
        <v>9</v>
      </c>
      <c r="E85" s="46">
        <v>0</v>
      </c>
      <c r="F85" s="46">
        <f t="shared" si="15"/>
        <v>0</v>
      </c>
      <c r="G85" s="50">
        <v>0</v>
      </c>
      <c r="H85" s="46">
        <f t="shared" si="16"/>
        <v>0</v>
      </c>
      <c r="I85" s="50">
        <f t="shared" si="17"/>
        <v>0</v>
      </c>
      <c r="J85" s="50" t="s">
        <v>339</v>
      </c>
    </row>
    <row r="86" spans="1:10" ht="63" hidden="1" outlineLevel="1" x14ac:dyDescent="0.25">
      <c r="A86" s="58"/>
      <c r="B86" s="48" t="s">
        <v>216</v>
      </c>
      <c r="C86" s="52" t="s">
        <v>165</v>
      </c>
      <c r="D86" s="51">
        <v>18</v>
      </c>
      <c r="E86" s="46">
        <v>0</v>
      </c>
      <c r="F86" s="46">
        <f t="shared" si="15"/>
        <v>0</v>
      </c>
      <c r="G86" s="50">
        <v>0</v>
      </c>
      <c r="H86" s="46">
        <f t="shared" si="16"/>
        <v>0</v>
      </c>
      <c r="I86" s="50">
        <f t="shared" si="17"/>
        <v>0</v>
      </c>
      <c r="J86" s="50" t="s">
        <v>339</v>
      </c>
    </row>
    <row r="87" spans="1:10" ht="78.75" hidden="1" outlineLevel="1" x14ac:dyDescent="0.25">
      <c r="A87" s="58"/>
      <c r="B87" s="48" t="s">
        <v>217</v>
      </c>
      <c r="C87" s="52" t="s">
        <v>165</v>
      </c>
      <c r="D87" s="51">
        <v>1</v>
      </c>
      <c r="E87" s="46">
        <v>0</v>
      </c>
      <c r="F87" s="46">
        <f t="shared" si="15"/>
        <v>0</v>
      </c>
      <c r="G87" s="50">
        <v>0</v>
      </c>
      <c r="H87" s="46">
        <f t="shared" si="16"/>
        <v>0</v>
      </c>
      <c r="I87" s="50">
        <f t="shared" si="17"/>
        <v>0</v>
      </c>
      <c r="J87" s="50" t="s">
        <v>339</v>
      </c>
    </row>
    <row r="88" spans="1:10" hidden="1" outlineLevel="1" x14ac:dyDescent="0.25">
      <c r="A88" s="58"/>
      <c r="B88" s="48" t="s">
        <v>218</v>
      </c>
      <c r="C88" s="52" t="s">
        <v>165</v>
      </c>
      <c r="D88" s="51">
        <v>7</v>
      </c>
      <c r="E88" s="46">
        <v>0</v>
      </c>
      <c r="F88" s="46">
        <f t="shared" ref="F88:F150" si="18">D88*E88</f>
        <v>0</v>
      </c>
      <c r="G88" s="50">
        <v>0</v>
      </c>
      <c r="H88" s="46">
        <f t="shared" ref="H88:H150" si="19">D88*G88</f>
        <v>0</v>
      </c>
      <c r="I88" s="50">
        <f t="shared" ref="I88:I150" si="20">F88+H88</f>
        <v>0</v>
      </c>
      <c r="J88" s="50" t="s">
        <v>340</v>
      </c>
    </row>
    <row r="89" spans="1:10" hidden="1" outlineLevel="1" x14ac:dyDescent="0.25">
      <c r="A89" s="58"/>
      <c r="B89" s="48" t="s">
        <v>219</v>
      </c>
      <c r="C89" s="52" t="s">
        <v>165</v>
      </c>
      <c r="D89" s="51">
        <v>1</v>
      </c>
      <c r="E89" s="46">
        <v>0</v>
      </c>
      <c r="F89" s="46">
        <f t="shared" si="18"/>
        <v>0</v>
      </c>
      <c r="G89" s="50">
        <v>0</v>
      </c>
      <c r="H89" s="46">
        <f t="shared" si="19"/>
        <v>0</v>
      </c>
      <c r="I89" s="50">
        <f t="shared" si="20"/>
        <v>0</v>
      </c>
      <c r="J89" s="50" t="s">
        <v>341</v>
      </c>
    </row>
    <row r="90" spans="1:10" hidden="1" outlineLevel="1" x14ac:dyDescent="0.25">
      <c r="A90" s="58"/>
      <c r="B90" s="48" t="s">
        <v>220</v>
      </c>
      <c r="C90" s="52" t="s">
        <v>165</v>
      </c>
      <c r="D90" s="51">
        <v>8</v>
      </c>
      <c r="E90" s="46">
        <v>0</v>
      </c>
      <c r="F90" s="46">
        <f t="shared" si="18"/>
        <v>0</v>
      </c>
      <c r="G90" s="50">
        <v>0</v>
      </c>
      <c r="H90" s="46">
        <f t="shared" si="19"/>
        <v>0</v>
      </c>
      <c r="I90" s="50">
        <f t="shared" si="20"/>
        <v>0</v>
      </c>
      <c r="J90" s="50"/>
    </row>
    <row r="91" spans="1:10" hidden="1" outlineLevel="1" x14ac:dyDescent="0.25">
      <c r="A91" s="58"/>
      <c r="B91" s="48" t="s">
        <v>221</v>
      </c>
      <c r="C91" s="52" t="s">
        <v>165</v>
      </c>
      <c r="D91" s="51">
        <v>9</v>
      </c>
      <c r="E91" s="46">
        <v>0</v>
      </c>
      <c r="F91" s="46">
        <f t="shared" si="18"/>
        <v>0</v>
      </c>
      <c r="G91" s="50">
        <v>0</v>
      </c>
      <c r="H91" s="46">
        <f t="shared" si="19"/>
        <v>0</v>
      </c>
      <c r="I91" s="50">
        <f t="shared" si="20"/>
        <v>0</v>
      </c>
      <c r="J91" s="50"/>
    </row>
    <row r="92" spans="1:10" hidden="1" outlineLevel="1" x14ac:dyDescent="0.25">
      <c r="A92" s="58"/>
      <c r="B92" s="48" t="s">
        <v>222</v>
      </c>
      <c r="C92" s="52" t="s">
        <v>165</v>
      </c>
      <c r="D92" s="51">
        <v>9</v>
      </c>
      <c r="E92" s="46">
        <v>0</v>
      </c>
      <c r="F92" s="46">
        <f t="shared" si="18"/>
        <v>0</v>
      </c>
      <c r="G92" s="50">
        <v>0</v>
      </c>
      <c r="H92" s="46">
        <f t="shared" si="19"/>
        <v>0</v>
      </c>
      <c r="I92" s="50">
        <f t="shared" si="20"/>
        <v>0</v>
      </c>
      <c r="J92" s="50"/>
    </row>
    <row r="93" spans="1:10" hidden="1" outlineLevel="1" x14ac:dyDescent="0.25">
      <c r="A93" s="58"/>
      <c r="B93" s="48" t="s">
        <v>223</v>
      </c>
      <c r="C93" s="52" t="s">
        <v>165</v>
      </c>
      <c r="D93" s="51">
        <v>8</v>
      </c>
      <c r="E93" s="46">
        <v>0</v>
      </c>
      <c r="F93" s="46">
        <f t="shared" si="18"/>
        <v>0</v>
      </c>
      <c r="G93" s="50">
        <v>0</v>
      </c>
      <c r="H93" s="46">
        <f t="shared" si="19"/>
        <v>0</v>
      </c>
      <c r="I93" s="50">
        <f t="shared" si="20"/>
        <v>0</v>
      </c>
      <c r="J93" s="50" t="s">
        <v>342</v>
      </c>
    </row>
    <row r="94" spans="1:10" hidden="1" outlineLevel="1" x14ac:dyDescent="0.25">
      <c r="A94" s="58"/>
      <c r="B94" s="54" t="s">
        <v>188</v>
      </c>
      <c r="C94" s="52"/>
      <c r="D94" s="51"/>
      <c r="E94" s="46"/>
      <c r="F94" s="46"/>
      <c r="G94" s="50"/>
      <c r="H94" s="46"/>
      <c r="I94" s="50"/>
      <c r="J94" s="50"/>
    </row>
    <row r="95" spans="1:10" hidden="1" outlineLevel="1" x14ac:dyDescent="0.25">
      <c r="A95" s="58"/>
      <c r="B95" s="48" t="s">
        <v>224</v>
      </c>
      <c r="C95" s="52" t="s">
        <v>158</v>
      </c>
      <c r="D95" s="51">
        <v>110</v>
      </c>
      <c r="E95" s="46">
        <v>0</v>
      </c>
      <c r="F95" s="46">
        <f t="shared" si="18"/>
        <v>0</v>
      </c>
      <c r="G95" s="50">
        <v>0</v>
      </c>
      <c r="H95" s="46">
        <f t="shared" si="19"/>
        <v>0</v>
      </c>
      <c r="I95" s="50">
        <f t="shared" si="20"/>
        <v>0</v>
      </c>
      <c r="J95" s="50" t="s">
        <v>332</v>
      </c>
    </row>
    <row r="96" spans="1:10" hidden="1" outlineLevel="1" x14ac:dyDescent="0.25">
      <c r="A96" s="58"/>
      <c r="B96" s="48" t="s">
        <v>191</v>
      </c>
      <c r="C96" s="52" t="s">
        <v>158</v>
      </c>
      <c r="D96" s="51">
        <v>280</v>
      </c>
      <c r="E96" s="46">
        <v>0</v>
      </c>
      <c r="F96" s="46">
        <f t="shared" si="18"/>
        <v>0</v>
      </c>
      <c r="G96" s="50">
        <v>0</v>
      </c>
      <c r="H96" s="46">
        <f t="shared" si="19"/>
        <v>0</v>
      </c>
      <c r="I96" s="50">
        <f t="shared" si="20"/>
        <v>0</v>
      </c>
      <c r="J96" s="50" t="s">
        <v>332</v>
      </c>
    </row>
    <row r="97" spans="1:10" hidden="1" outlineLevel="1" x14ac:dyDescent="0.25">
      <c r="A97" s="58"/>
      <c r="B97" s="48" t="s">
        <v>225</v>
      </c>
      <c r="C97" s="52" t="s">
        <v>158</v>
      </c>
      <c r="D97" s="51">
        <v>75</v>
      </c>
      <c r="E97" s="46">
        <v>0</v>
      </c>
      <c r="F97" s="46">
        <f t="shared" si="18"/>
        <v>0</v>
      </c>
      <c r="G97" s="50">
        <v>0</v>
      </c>
      <c r="H97" s="46">
        <f t="shared" si="19"/>
        <v>0</v>
      </c>
      <c r="I97" s="50">
        <f t="shared" si="20"/>
        <v>0</v>
      </c>
      <c r="J97" s="50" t="s">
        <v>332</v>
      </c>
    </row>
    <row r="98" spans="1:10" hidden="1" outlineLevel="1" x14ac:dyDescent="0.25">
      <c r="A98" s="58"/>
      <c r="B98" s="48" t="s">
        <v>226</v>
      </c>
      <c r="C98" s="52" t="s">
        <v>158</v>
      </c>
      <c r="D98" s="51">
        <v>7</v>
      </c>
      <c r="E98" s="46">
        <v>0</v>
      </c>
      <c r="F98" s="46">
        <f t="shared" si="18"/>
        <v>0</v>
      </c>
      <c r="G98" s="50">
        <v>0</v>
      </c>
      <c r="H98" s="46">
        <f t="shared" si="19"/>
        <v>0</v>
      </c>
      <c r="I98" s="50">
        <f t="shared" si="20"/>
        <v>0</v>
      </c>
      <c r="J98" s="50" t="s">
        <v>332</v>
      </c>
    </row>
    <row r="99" spans="1:10" hidden="1" outlineLevel="1" x14ac:dyDescent="0.25">
      <c r="A99" s="58"/>
      <c r="B99" s="48" t="s">
        <v>192</v>
      </c>
      <c r="C99" s="52" t="s">
        <v>158</v>
      </c>
      <c r="D99" s="51">
        <v>295</v>
      </c>
      <c r="E99" s="46">
        <v>0</v>
      </c>
      <c r="F99" s="46">
        <f t="shared" si="18"/>
        <v>0</v>
      </c>
      <c r="G99" s="50">
        <v>0</v>
      </c>
      <c r="H99" s="46">
        <f t="shared" si="19"/>
        <v>0</v>
      </c>
      <c r="I99" s="50">
        <f t="shared" si="20"/>
        <v>0</v>
      </c>
      <c r="J99" s="50" t="s">
        <v>332</v>
      </c>
    </row>
    <row r="100" spans="1:10" hidden="1" outlineLevel="1" x14ac:dyDescent="0.25">
      <c r="A100" s="58"/>
      <c r="B100" s="48" t="s">
        <v>194</v>
      </c>
      <c r="C100" s="52" t="s">
        <v>158</v>
      </c>
      <c r="D100" s="51">
        <v>670</v>
      </c>
      <c r="E100" s="46">
        <v>0</v>
      </c>
      <c r="F100" s="46">
        <f t="shared" si="18"/>
        <v>0</v>
      </c>
      <c r="G100" s="50">
        <v>0</v>
      </c>
      <c r="H100" s="46">
        <f t="shared" si="19"/>
        <v>0</v>
      </c>
      <c r="I100" s="50">
        <f t="shared" si="20"/>
        <v>0</v>
      </c>
      <c r="J100" s="50" t="s">
        <v>334</v>
      </c>
    </row>
    <row r="101" spans="1:10" hidden="1" outlineLevel="1" x14ac:dyDescent="0.25">
      <c r="A101" s="58"/>
      <c r="B101" s="48" t="s">
        <v>195</v>
      </c>
      <c r="C101" s="52" t="s">
        <v>165</v>
      </c>
      <c r="D101" s="51">
        <v>1300</v>
      </c>
      <c r="E101" s="46">
        <v>0</v>
      </c>
      <c r="F101" s="46">
        <f t="shared" si="18"/>
        <v>0</v>
      </c>
      <c r="G101" s="50">
        <v>0</v>
      </c>
      <c r="H101" s="46">
        <f t="shared" si="19"/>
        <v>0</v>
      </c>
      <c r="I101" s="50">
        <f t="shared" si="20"/>
        <v>0</v>
      </c>
      <c r="J101" s="50"/>
    </row>
    <row r="102" spans="1:10" hidden="1" outlineLevel="1" x14ac:dyDescent="0.25">
      <c r="A102" s="58"/>
      <c r="B102" s="48" t="s">
        <v>227</v>
      </c>
      <c r="C102" s="52" t="s">
        <v>165</v>
      </c>
      <c r="D102" s="51">
        <v>3</v>
      </c>
      <c r="E102" s="46">
        <v>0</v>
      </c>
      <c r="F102" s="46">
        <f t="shared" si="18"/>
        <v>0</v>
      </c>
      <c r="G102" s="50">
        <v>0</v>
      </c>
      <c r="H102" s="46">
        <f t="shared" si="19"/>
        <v>0</v>
      </c>
      <c r="I102" s="50">
        <f t="shared" si="20"/>
        <v>0</v>
      </c>
      <c r="J102" s="50" t="s">
        <v>343</v>
      </c>
    </row>
    <row r="103" spans="1:10" ht="31.5" hidden="1" outlineLevel="1" x14ac:dyDescent="0.25">
      <c r="A103" s="58"/>
      <c r="B103" s="48" t="s">
        <v>228</v>
      </c>
      <c r="C103" s="52" t="s">
        <v>165</v>
      </c>
      <c r="D103" s="51">
        <v>1</v>
      </c>
      <c r="E103" s="46">
        <v>0</v>
      </c>
      <c r="F103" s="46">
        <f t="shared" si="18"/>
        <v>0</v>
      </c>
      <c r="G103" s="50">
        <v>0</v>
      </c>
      <c r="H103" s="46">
        <f t="shared" si="19"/>
        <v>0</v>
      </c>
      <c r="I103" s="50">
        <f t="shared" si="20"/>
        <v>0</v>
      </c>
      <c r="J103" s="50" t="s">
        <v>344</v>
      </c>
    </row>
    <row r="104" spans="1:10" hidden="1" outlineLevel="1" x14ac:dyDescent="0.25">
      <c r="A104" s="58"/>
      <c r="B104" s="48" t="s">
        <v>229</v>
      </c>
      <c r="C104" s="52" t="s">
        <v>158</v>
      </c>
      <c r="D104" s="51">
        <v>30</v>
      </c>
      <c r="E104" s="46">
        <v>0</v>
      </c>
      <c r="F104" s="46">
        <f t="shared" si="18"/>
        <v>0</v>
      </c>
      <c r="G104" s="50">
        <v>0</v>
      </c>
      <c r="H104" s="46">
        <f t="shared" si="19"/>
        <v>0</v>
      </c>
      <c r="I104" s="50">
        <f t="shared" si="20"/>
        <v>0</v>
      </c>
      <c r="J104" s="50" t="s">
        <v>345</v>
      </c>
    </row>
    <row r="105" spans="1:10" hidden="1" outlineLevel="1" x14ac:dyDescent="0.25">
      <c r="A105" s="58"/>
      <c r="B105" s="48" t="s">
        <v>209</v>
      </c>
      <c r="C105" s="52" t="s">
        <v>165</v>
      </c>
      <c r="D105" s="51">
        <v>7</v>
      </c>
      <c r="E105" s="46">
        <v>0</v>
      </c>
      <c r="F105" s="46">
        <f t="shared" si="18"/>
        <v>0</v>
      </c>
      <c r="G105" s="50">
        <v>0</v>
      </c>
      <c r="H105" s="46">
        <f t="shared" si="19"/>
        <v>0</v>
      </c>
      <c r="I105" s="50">
        <f t="shared" si="20"/>
        <v>0</v>
      </c>
      <c r="J105" s="50" t="s">
        <v>337</v>
      </c>
    </row>
    <row r="106" spans="1:10" hidden="1" outlineLevel="1" x14ac:dyDescent="0.25">
      <c r="A106" s="58"/>
      <c r="B106" s="48" t="s">
        <v>230</v>
      </c>
      <c r="C106" s="52" t="s">
        <v>158</v>
      </c>
      <c r="D106" s="51">
        <v>160</v>
      </c>
      <c r="E106" s="46">
        <v>0</v>
      </c>
      <c r="F106" s="46">
        <f t="shared" si="18"/>
        <v>0</v>
      </c>
      <c r="G106" s="50">
        <v>0</v>
      </c>
      <c r="H106" s="46">
        <f t="shared" si="19"/>
        <v>0</v>
      </c>
      <c r="I106" s="50">
        <f t="shared" si="20"/>
        <v>0</v>
      </c>
      <c r="J106" s="50"/>
    </row>
    <row r="107" spans="1:10" hidden="1" outlineLevel="1" x14ac:dyDescent="0.25">
      <c r="A107" s="58"/>
      <c r="B107" s="48" t="s">
        <v>231</v>
      </c>
      <c r="C107" s="52" t="s">
        <v>165</v>
      </c>
      <c r="D107" s="51">
        <v>480</v>
      </c>
      <c r="E107" s="46">
        <v>0</v>
      </c>
      <c r="F107" s="46">
        <f t="shared" si="18"/>
        <v>0</v>
      </c>
      <c r="G107" s="50">
        <v>0</v>
      </c>
      <c r="H107" s="46">
        <f t="shared" si="19"/>
        <v>0</v>
      </c>
      <c r="I107" s="50">
        <f t="shared" si="20"/>
        <v>0</v>
      </c>
      <c r="J107" s="50"/>
    </row>
    <row r="108" spans="1:10" hidden="1" outlineLevel="1" x14ac:dyDescent="0.25">
      <c r="A108" s="58"/>
      <c r="B108" s="48" t="s">
        <v>232</v>
      </c>
      <c r="C108" s="52" t="s">
        <v>165</v>
      </c>
      <c r="D108" s="51">
        <v>24</v>
      </c>
      <c r="E108" s="46">
        <v>0</v>
      </c>
      <c r="F108" s="46">
        <f t="shared" si="18"/>
        <v>0</v>
      </c>
      <c r="G108" s="50">
        <v>0</v>
      </c>
      <c r="H108" s="46">
        <f t="shared" si="19"/>
        <v>0</v>
      </c>
      <c r="I108" s="50">
        <f t="shared" si="20"/>
        <v>0</v>
      </c>
      <c r="J108" s="50"/>
    </row>
    <row r="109" spans="1:10" hidden="1" outlineLevel="1" x14ac:dyDescent="0.25">
      <c r="A109" s="58"/>
      <c r="B109" s="48" t="s">
        <v>233</v>
      </c>
      <c r="C109" s="52" t="s">
        <v>165</v>
      </c>
      <c r="D109" s="51">
        <v>24</v>
      </c>
      <c r="E109" s="46">
        <v>0</v>
      </c>
      <c r="F109" s="46">
        <f t="shared" si="18"/>
        <v>0</v>
      </c>
      <c r="G109" s="50">
        <v>0</v>
      </c>
      <c r="H109" s="46">
        <f t="shared" si="19"/>
        <v>0</v>
      </c>
      <c r="I109" s="50">
        <f t="shared" si="20"/>
        <v>0</v>
      </c>
      <c r="J109" s="50"/>
    </row>
    <row r="110" spans="1:10" hidden="1" outlineLevel="1" x14ac:dyDescent="0.25">
      <c r="A110" s="58"/>
      <c r="B110" s="48" t="s">
        <v>234</v>
      </c>
      <c r="C110" s="52" t="s">
        <v>165</v>
      </c>
      <c r="D110" s="51">
        <v>24</v>
      </c>
      <c r="E110" s="46">
        <v>0</v>
      </c>
      <c r="F110" s="46">
        <f t="shared" si="18"/>
        <v>0</v>
      </c>
      <c r="G110" s="50">
        <v>0</v>
      </c>
      <c r="H110" s="46">
        <f t="shared" si="19"/>
        <v>0</v>
      </c>
      <c r="I110" s="50">
        <f t="shared" si="20"/>
        <v>0</v>
      </c>
      <c r="J110" s="50"/>
    </row>
    <row r="111" spans="1:10" hidden="1" outlineLevel="1" x14ac:dyDescent="0.25">
      <c r="A111" s="58"/>
      <c r="B111" s="48" t="s">
        <v>235</v>
      </c>
      <c r="C111" s="52" t="s">
        <v>165</v>
      </c>
      <c r="D111" s="51">
        <v>48</v>
      </c>
      <c r="E111" s="46">
        <v>0</v>
      </c>
      <c r="F111" s="46">
        <f t="shared" si="18"/>
        <v>0</v>
      </c>
      <c r="G111" s="50">
        <v>0</v>
      </c>
      <c r="H111" s="46">
        <f t="shared" si="19"/>
        <v>0</v>
      </c>
      <c r="I111" s="50">
        <f t="shared" si="20"/>
        <v>0</v>
      </c>
      <c r="J111" s="50"/>
    </row>
    <row r="112" spans="1:10" ht="31.5" hidden="1" outlineLevel="1" x14ac:dyDescent="0.25">
      <c r="A112" s="58"/>
      <c r="B112" s="48" t="s">
        <v>236</v>
      </c>
      <c r="C112" s="52" t="s">
        <v>158</v>
      </c>
      <c r="D112" s="51">
        <v>10</v>
      </c>
      <c r="E112" s="46">
        <v>0</v>
      </c>
      <c r="F112" s="46">
        <f t="shared" si="18"/>
        <v>0</v>
      </c>
      <c r="G112" s="50">
        <v>0</v>
      </c>
      <c r="H112" s="46">
        <f t="shared" si="19"/>
        <v>0</v>
      </c>
      <c r="I112" s="50">
        <f t="shared" si="20"/>
        <v>0</v>
      </c>
      <c r="J112" s="50"/>
    </row>
    <row r="113" spans="1:10" hidden="1" outlineLevel="1" x14ac:dyDescent="0.25">
      <c r="A113" s="58"/>
      <c r="B113" s="48" t="s">
        <v>237</v>
      </c>
      <c r="C113" s="52" t="s">
        <v>158</v>
      </c>
      <c r="D113" s="51">
        <v>12</v>
      </c>
      <c r="E113" s="46">
        <v>0</v>
      </c>
      <c r="F113" s="46">
        <f t="shared" si="18"/>
        <v>0</v>
      </c>
      <c r="G113" s="50">
        <v>0</v>
      </c>
      <c r="H113" s="46">
        <f t="shared" si="19"/>
        <v>0</v>
      </c>
      <c r="I113" s="50">
        <f t="shared" si="20"/>
        <v>0</v>
      </c>
      <c r="J113" s="50"/>
    </row>
    <row r="114" spans="1:10" hidden="1" outlineLevel="1" x14ac:dyDescent="0.25">
      <c r="A114" s="58"/>
      <c r="B114" s="48" t="s">
        <v>238</v>
      </c>
      <c r="C114" s="52" t="s">
        <v>165</v>
      </c>
      <c r="D114" s="51">
        <v>48</v>
      </c>
      <c r="E114" s="46">
        <v>0</v>
      </c>
      <c r="F114" s="46">
        <f t="shared" si="18"/>
        <v>0</v>
      </c>
      <c r="G114" s="50">
        <v>0</v>
      </c>
      <c r="H114" s="46">
        <f t="shared" si="19"/>
        <v>0</v>
      </c>
      <c r="I114" s="50">
        <f t="shared" si="20"/>
        <v>0</v>
      </c>
      <c r="J114" s="50"/>
    </row>
    <row r="115" spans="1:10" hidden="1" outlineLevel="1" x14ac:dyDescent="0.25">
      <c r="A115" s="58"/>
      <c r="B115" s="48" t="s">
        <v>210</v>
      </c>
      <c r="C115" s="52" t="s">
        <v>158</v>
      </c>
      <c r="D115" s="51">
        <v>4</v>
      </c>
      <c r="E115" s="46">
        <v>0</v>
      </c>
      <c r="F115" s="46">
        <f t="shared" si="18"/>
        <v>0</v>
      </c>
      <c r="G115" s="50">
        <v>0</v>
      </c>
      <c r="H115" s="46">
        <f t="shared" si="19"/>
        <v>0</v>
      </c>
      <c r="I115" s="50">
        <f t="shared" si="20"/>
        <v>0</v>
      </c>
      <c r="J115" s="50"/>
    </row>
    <row r="116" spans="1:10" hidden="1" outlineLevel="1" x14ac:dyDescent="0.25">
      <c r="A116" s="58"/>
      <c r="B116" s="48" t="s">
        <v>211</v>
      </c>
      <c r="C116" s="52" t="s">
        <v>329</v>
      </c>
      <c r="D116" s="51">
        <v>400</v>
      </c>
      <c r="E116" s="46">
        <v>0</v>
      </c>
      <c r="F116" s="46">
        <f t="shared" si="18"/>
        <v>0</v>
      </c>
      <c r="G116" s="50">
        <v>0</v>
      </c>
      <c r="H116" s="46">
        <f t="shared" si="19"/>
        <v>0</v>
      </c>
      <c r="I116" s="50">
        <f t="shared" si="20"/>
        <v>0</v>
      </c>
      <c r="J116" s="50" t="s">
        <v>338</v>
      </c>
    </row>
    <row r="117" spans="1:10" hidden="1" outlineLevel="1" x14ac:dyDescent="0.25">
      <c r="A117" s="58"/>
      <c r="B117" s="48" t="s">
        <v>212</v>
      </c>
      <c r="C117" s="52" t="s">
        <v>329</v>
      </c>
      <c r="D117" s="51">
        <v>400</v>
      </c>
      <c r="E117" s="46">
        <v>0</v>
      </c>
      <c r="F117" s="46">
        <f t="shared" si="18"/>
        <v>0</v>
      </c>
      <c r="G117" s="50">
        <v>0</v>
      </c>
      <c r="H117" s="46">
        <f t="shared" si="19"/>
        <v>0</v>
      </c>
      <c r="I117" s="50">
        <f t="shared" si="20"/>
        <v>0</v>
      </c>
      <c r="J117" s="50" t="s">
        <v>338</v>
      </c>
    </row>
    <row r="118" spans="1:10" hidden="1" outlineLevel="1" x14ac:dyDescent="0.25">
      <c r="A118" s="58"/>
      <c r="B118" s="54" t="s">
        <v>239</v>
      </c>
      <c r="C118" s="52"/>
      <c r="D118" s="51"/>
      <c r="E118" s="46"/>
      <c r="F118" s="46"/>
      <c r="G118" s="50"/>
      <c r="H118" s="46"/>
      <c r="I118" s="50"/>
      <c r="J118" s="50"/>
    </row>
    <row r="119" spans="1:10" hidden="1" outlineLevel="1" x14ac:dyDescent="0.25">
      <c r="A119" s="58"/>
      <c r="B119" s="54" t="s">
        <v>181</v>
      </c>
      <c r="C119" s="52"/>
      <c r="D119" s="51"/>
      <c r="E119" s="46"/>
      <c r="F119" s="46"/>
      <c r="G119" s="50"/>
      <c r="H119" s="46"/>
      <c r="I119" s="50"/>
      <c r="J119" s="50"/>
    </row>
    <row r="120" spans="1:10" ht="31.5" hidden="1" outlineLevel="1" x14ac:dyDescent="0.25">
      <c r="A120" s="58"/>
      <c r="B120" s="48" t="s">
        <v>240</v>
      </c>
      <c r="C120" s="52" t="s">
        <v>165</v>
      </c>
      <c r="D120" s="51">
        <v>13</v>
      </c>
      <c r="E120" s="46">
        <v>0</v>
      </c>
      <c r="F120" s="46">
        <f t="shared" si="18"/>
        <v>0</v>
      </c>
      <c r="G120" s="50">
        <v>0</v>
      </c>
      <c r="H120" s="46">
        <f t="shared" si="19"/>
        <v>0</v>
      </c>
      <c r="I120" s="50">
        <f t="shared" si="20"/>
        <v>0</v>
      </c>
      <c r="J120" s="50" t="s">
        <v>346</v>
      </c>
    </row>
    <row r="121" spans="1:10" hidden="1" outlineLevel="1" x14ac:dyDescent="0.25">
      <c r="A121" s="58"/>
      <c r="B121" s="48" t="s">
        <v>241</v>
      </c>
      <c r="C121" s="52" t="s">
        <v>165</v>
      </c>
      <c r="D121" s="51">
        <v>13</v>
      </c>
      <c r="E121" s="46">
        <v>0</v>
      </c>
      <c r="F121" s="46">
        <f t="shared" si="18"/>
        <v>0</v>
      </c>
      <c r="G121" s="50">
        <v>0</v>
      </c>
      <c r="H121" s="46">
        <f t="shared" si="19"/>
        <v>0</v>
      </c>
      <c r="I121" s="50">
        <f t="shared" si="20"/>
        <v>0</v>
      </c>
      <c r="J121" s="50" t="s">
        <v>347</v>
      </c>
    </row>
    <row r="122" spans="1:10" ht="31.5" hidden="1" outlineLevel="1" x14ac:dyDescent="0.25">
      <c r="A122" s="58"/>
      <c r="B122" s="48" t="s">
        <v>242</v>
      </c>
      <c r="C122" s="52" t="s">
        <v>165</v>
      </c>
      <c r="D122" s="51">
        <v>18</v>
      </c>
      <c r="E122" s="46">
        <v>0</v>
      </c>
      <c r="F122" s="46">
        <f t="shared" si="18"/>
        <v>0</v>
      </c>
      <c r="G122" s="50">
        <v>0</v>
      </c>
      <c r="H122" s="46">
        <f t="shared" si="19"/>
        <v>0</v>
      </c>
      <c r="I122" s="50">
        <f t="shared" si="20"/>
        <v>0</v>
      </c>
      <c r="J122" s="50" t="s">
        <v>346</v>
      </c>
    </row>
    <row r="123" spans="1:10" ht="31.5" hidden="1" outlineLevel="1" x14ac:dyDescent="0.25">
      <c r="A123" s="58"/>
      <c r="B123" s="48" t="s">
        <v>243</v>
      </c>
      <c r="C123" s="52" t="s">
        <v>165</v>
      </c>
      <c r="D123" s="51">
        <v>18</v>
      </c>
      <c r="E123" s="46">
        <v>0</v>
      </c>
      <c r="F123" s="46">
        <f t="shared" si="18"/>
        <v>0</v>
      </c>
      <c r="G123" s="50">
        <v>0</v>
      </c>
      <c r="H123" s="46">
        <f t="shared" si="19"/>
        <v>0</v>
      </c>
      <c r="I123" s="50">
        <f t="shared" si="20"/>
        <v>0</v>
      </c>
      <c r="J123" s="50" t="s">
        <v>346</v>
      </c>
    </row>
    <row r="124" spans="1:10" ht="63" hidden="1" outlineLevel="1" x14ac:dyDescent="0.25">
      <c r="A124" s="58"/>
      <c r="B124" s="48" t="s">
        <v>244</v>
      </c>
      <c r="C124" s="52" t="s">
        <v>165</v>
      </c>
      <c r="D124" s="51">
        <v>1</v>
      </c>
      <c r="E124" s="46">
        <v>0</v>
      </c>
      <c r="F124" s="46">
        <f t="shared" si="18"/>
        <v>0</v>
      </c>
      <c r="G124" s="50">
        <v>0</v>
      </c>
      <c r="H124" s="46">
        <f t="shared" si="19"/>
        <v>0</v>
      </c>
      <c r="I124" s="50">
        <f t="shared" si="20"/>
        <v>0</v>
      </c>
      <c r="J124" s="50" t="s">
        <v>347</v>
      </c>
    </row>
    <row r="125" spans="1:10" ht="78.75" hidden="1" outlineLevel="1" x14ac:dyDescent="0.25">
      <c r="A125" s="58"/>
      <c r="B125" s="48" t="s">
        <v>245</v>
      </c>
      <c r="C125" s="52" t="s">
        <v>165</v>
      </c>
      <c r="D125" s="51">
        <v>4</v>
      </c>
      <c r="E125" s="46">
        <v>0</v>
      </c>
      <c r="F125" s="46">
        <f t="shared" si="18"/>
        <v>0</v>
      </c>
      <c r="G125" s="50">
        <v>0</v>
      </c>
      <c r="H125" s="46">
        <f t="shared" si="19"/>
        <v>0</v>
      </c>
      <c r="I125" s="50">
        <f t="shared" si="20"/>
        <v>0</v>
      </c>
      <c r="J125" s="50" t="s">
        <v>347</v>
      </c>
    </row>
    <row r="126" spans="1:10" ht="78.75" hidden="1" outlineLevel="1" x14ac:dyDescent="0.25">
      <c r="A126" s="58"/>
      <c r="B126" s="48" t="s">
        <v>246</v>
      </c>
      <c r="C126" s="52" t="s">
        <v>165</v>
      </c>
      <c r="D126" s="51">
        <v>2</v>
      </c>
      <c r="E126" s="46">
        <v>0</v>
      </c>
      <c r="F126" s="46">
        <f t="shared" si="18"/>
        <v>0</v>
      </c>
      <c r="G126" s="50">
        <v>0</v>
      </c>
      <c r="H126" s="46">
        <f t="shared" si="19"/>
        <v>0</v>
      </c>
      <c r="I126" s="50">
        <f t="shared" si="20"/>
        <v>0</v>
      </c>
      <c r="J126" s="50" t="s">
        <v>347</v>
      </c>
    </row>
    <row r="127" spans="1:10" ht="110.25" hidden="1" outlineLevel="1" x14ac:dyDescent="0.25">
      <c r="A127" s="58"/>
      <c r="B127" s="48" t="s">
        <v>247</v>
      </c>
      <c r="C127" s="52" t="s">
        <v>165</v>
      </c>
      <c r="D127" s="51">
        <v>13</v>
      </c>
      <c r="E127" s="46">
        <v>0</v>
      </c>
      <c r="F127" s="46">
        <f t="shared" si="18"/>
        <v>0</v>
      </c>
      <c r="G127" s="50">
        <v>0</v>
      </c>
      <c r="H127" s="46">
        <f t="shared" si="19"/>
        <v>0</v>
      </c>
      <c r="I127" s="50">
        <f t="shared" si="20"/>
        <v>0</v>
      </c>
      <c r="J127" s="50" t="s">
        <v>347</v>
      </c>
    </row>
    <row r="128" spans="1:10" hidden="1" outlineLevel="1" x14ac:dyDescent="0.25">
      <c r="A128" s="58"/>
      <c r="B128" s="48" t="s">
        <v>248</v>
      </c>
      <c r="C128" s="52" t="s">
        <v>165</v>
      </c>
      <c r="D128" s="51">
        <v>1</v>
      </c>
      <c r="E128" s="46">
        <v>0</v>
      </c>
      <c r="F128" s="46">
        <f t="shared" si="18"/>
        <v>0</v>
      </c>
      <c r="G128" s="50">
        <v>0</v>
      </c>
      <c r="H128" s="46">
        <f t="shared" si="19"/>
        <v>0</v>
      </c>
      <c r="I128" s="50">
        <f t="shared" si="20"/>
        <v>0</v>
      </c>
      <c r="J128" s="50" t="s">
        <v>345</v>
      </c>
    </row>
    <row r="129" spans="1:10" hidden="1" outlineLevel="1" x14ac:dyDescent="0.25">
      <c r="A129" s="58"/>
      <c r="B129" s="48" t="s">
        <v>249</v>
      </c>
      <c r="C129" s="52" t="s">
        <v>165</v>
      </c>
      <c r="D129" s="51">
        <v>1</v>
      </c>
      <c r="E129" s="46">
        <v>0</v>
      </c>
      <c r="F129" s="46">
        <f t="shared" si="18"/>
        <v>0</v>
      </c>
      <c r="G129" s="50">
        <v>0</v>
      </c>
      <c r="H129" s="46">
        <f t="shared" si="19"/>
        <v>0</v>
      </c>
      <c r="I129" s="50">
        <f t="shared" si="20"/>
        <v>0</v>
      </c>
      <c r="J129" s="50" t="s">
        <v>345</v>
      </c>
    </row>
    <row r="130" spans="1:10" ht="31.5" hidden="1" outlineLevel="1" x14ac:dyDescent="0.25">
      <c r="A130" s="58"/>
      <c r="B130" s="48" t="s">
        <v>250</v>
      </c>
      <c r="C130" s="52" t="s">
        <v>165</v>
      </c>
      <c r="D130" s="51">
        <v>1</v>
      </c>
      <c r="E130" s="46">
        <v>0</v>
      </c>
      <c r="F130" s="46">
        <f t="shared" si="18"/>
        <v>0</v>
      </c>
      <c r="G130" s="50">
        <v>0</v>
      </c>
      <c r="H130" s="46">
        <f t="shared" si="19"/>
        <v>0</v>
      </c>
      <c r="I130" s="50">
        <f t="shared" si="20"/>
        <v>0</v>
      </c>
      <c r="J130" s="50" t="s">
        <v>345</v>
      </c>
    </row>
    <row r="131" spans="1:10" hidden="1" outlineLevel="1" x14ac:dyDescent="0.25">
      <c r="A131" s="58"/>
      <c r="B131" s="48" t="s">
        <v>251</v>
      </c>
      <c r="C131" s="52" t="s">
        <v>165</v>
      </c>
      <c r="D131" s="51">
        <v>1</v>
      </c>
      <c r="E131" s="46">
        <v>0</v>
      </c>
      <c r="F131" s="46">
        <f t="shared" si="18"/>
        <v>0</v>
      </c>
      <c r="G131" s="50">
        <v>0</v>
      </c>
      <c r="H131" s="46">
        <f t="shared" si="19"/>
        <v>0</v>
      </c>
      <c r="I131" s="50">
        <f t="shared" si="20"/>
        <v>0</v>
      </c>
      <c r="J131" s="50" t="s">
        <v>345</v>
      </c>
    </row>
    <row r="132" spans="1:10" ht="31.5" hidden="1" outlineLevel="1" x14ac:dyDescent="0.25">
      <c r="A132" s="58"/>
      <c r="B132" s="48" t="s">
        <v>252</v>
      </c>
      <c r="C132" s="52" t="s">
        <v>165</v>
      </c>
      <c r="D132" s="51">
        <v>1</v>
      </c>
      <c r="E132" s="46">
        <v>0</v>
      </c>
      <c r="F132" s="46">
        <f t="shared" si="18"/>
        <v>0</v>
      </c>
      <c r="G132" s="50">
        <v>0</v>
      </c>
      <c r="H132" s="46">
        <f t="shared" si="19"/>
        <v>0</v>
      </c>
      <c r="I132" s="50">
        <f t="shared" si="20"/>
        <v>0</v>
      </c>
      <c r="J132" s="50" t="s">
        <v>345</v>
      </c>
    </row>
    <row r="133" spans="1:10" hidden="1" outlineLevel="1" x14ac:dyDescent="0.25">
      <c r="A133" s="58"/>
      <c r="B133" s="48" t="s">
        <v>253</v>
      </c>
      <c r="C133" s="52" t="s">
        <v>165</v>
      </c>
      <c r="D133" s="51">
        <v>2</v>
      </c>
      <c r="E133" s="46">
        <v>0</v>
      </c>
      <c r="F133" s="46">
        <f t="shared" si="18"/>
        <v>0</v>
      </c>
      <c r="G133" s="50">
        <v>0</v>
      </c>
      <c r="H133" s="46">
        <f t="shared" si="19"/>
        <v>0</v>
      </c>
      <c r="I133" s="50">
        <f t="shared" si="20"/>
        <v>0</v>
      </c>
      <c r="J133" s="50" t="s">
        <v>345</v>
      </c>
    </row>
    <row r="134" spans="1:10" ht="63" hidden="1" outlineLevel="1" x14ac:dyDescent="0.25">
      <c r="A134" s="58"/>
      <c r="B134" s="48" t="s">
        <v>254</v>
      </c>
      <c r="C134" s="52" t="s">
        <v>165</v>
      </c>
      <c r="D134" s="51">
        <v>1</v>
      </c>
      <c r="E134" s="46">
        <v>0</v>
      </c>
      <c r="F134" s="46">
        <f t="shared" si="18"/>
        <v>0</v>
      </c>
      <c r="G134" s="50">
        <v>0</v>
      </c>
      <c r="H134" s="46">
        <f t="shared" si="19"/>
        <v>0</v>
      </c>
      <c r="I134" s="50">
        <f t="shared" si="20"/>
        <v>0</v>
      </c>
      <c r="J134" s="50" t="s">
        <v>333</v>
      </c>
    </row>
    <row r="135" spans="1:10" ht="31.5" hidden="1" outlineLevel="1" x14ac:dyDescent="0.25">
      <c r="A135" s="58"/>
      <c r="B135" s="48" t="s">
        <v>255</v>
      </c>
      <c r="C135" s="52" t="s">
        <v>165</v>
      </c>
      <c r="D135" s="51">
        <v>1</v>
      </c>
      <c r="E135" s="46">
        <v>0</v>
      </c>
      <c r="F135" s="46">
        <f t="shared" si="18"/>
        <v>0</v>
      </c>
      <c r="G135" s="50">
        <v>0</v>
      </c>
      <c r="H135" s="46">
        <f t="shared" si="19"/>
        <v>0</v>
      </c>
      <c r="I135" s="50">
        <f t="shared" si="20"/>
        <v>0</v>
      </c>
      <c r="J135" s="50" t="s">
        <v>348</v>
      </c>
    </row>
    <row r="136" spans="1:10" ht="47.25" hidden="1" outlineLevel="1" x14ac:dyDescent="0.25">
      <c r="A136" s="58"/>
      <c r="B136" s="48" t="s">
        <v>256</v>
      </c>
      <c r="C136" s="52" t="s">
        <v>165</v>
      </c>
      <c r="D136" s="51">
        <v>1</v>
      </c>
      <c r="E136" s="46">
        <v>0</v>
      </c>
      <c r="F136" s="46">
        <f t="shared" si="18"/>
        <v>0</v>
      </c>
      <c r="G136" s="50">
        <v>0</v>
      </c>
      <c r="H136" s="46">
        <f t="shared" si="19"/>
        <v>0</v>
      </c>
      <c r="I136" s="50">
        <f t="shared" si="20"/>
        <v>0</v>
      </c>
      <c r="J136" s="50" t="s">
        <v>333</v>
      </c>
    </row>
    <row r="137" spans="1:10" ht="31.5" hidden="1" outlineLevel="1" x14ac:dyDescent="0.25">
      <c r="A137" s="58"/>
      <c r="B137" s="48" t="s">
        <v>257</v>
      </c>
      <c r="C137" s="52" t="s">
        <v>165</v>
      </c>
      <c r="D137" s="51">
        <v>2</v>
      </c>
      <c r="E137" s="46">
        <v>0</v>
      </c>
      <c r="F137" s="46">
        <f t="shared" si="18"/>
        <v>0</v>
      </c>
      <c r="G137" s="50">
        <v>0</v>
      </c>
      <c r="H137" s="46">
        <f t="shared" si="19"/>
        <v>0</v>
      </c>
      <c r="I137" s="50">
        <f t="shared" si="20"/>
        <v>0</v>
      </c>
      <c r="J137" s="50" t="s">
        <v>333</v>
      </c>
    </row>
    <row r="138" spans="1:10" hidden="1" outlineLevel="1" x14ac:dyDescent="0.25">
      <c r="A138" s="58"/>
      <c r="B138" s="48" t="s">
        <v>258</v>
      </c>
      <c r="C138" s="52" t="s">
        <v>165</v>
      </c>
      <c r="D138" s="51">
        <v>1</v>
      </c>
      <c r="E138" s="46">
        <v>0</v>
      </c>
      <c r="F138" s="46">
        <f t="shared" si="18"/>
        <v>0</v>
      </c>
      <c r="G138" s="50">
        <v>0</v>
      </c>
      <c r="H138" s="46">
        <f t="shared" si="19"/>
        <v>0</v>
      </c>
      <c r="I138" s="50">
        <f t="shared" si="20"/>
        <v>0</v>
      </c>
      <c r="J138" s="50" t="s">
        <v>333</v>
      </c>
    </row>
    <row r="139" spans="1:10" hidden="1" outlineLevel="1" x14ac:dyDescent="0.25">
      <c r="A139" s="58"/>
      <c r="B139" s="48" t="s">
        <v>259</v>
      </c>
      <c r="C139" s="52" t="s">
        <v>165</v>
      </c>
      <c r="D139" s="51">
        <v>1</v>
      </c>
      <c r="E139" s="46">
        <v>0</v>
      </c>
      <c r="F139" s="46">
        <f t="shared" si="18"/>
        <v>0</v>
      </c>
      <c r="G139" s="50">
        <v>0</v>
      </c>
      <c r="H139" s="46">
        <f t="shared" si="19"/>
        <v>0</v>
      </c>
      <c r="I139" s="50">
        <f t="shared" si="20"/>
        <v>0</v>
      </c>
      <c r="J139" s="50" t="s">
        <v>336</v>
      </c>
    </row>
    <row r="140" spans="1:10" ht="31.5" hidden="1" outlineLevel="1" x14ac:dyDescent="0.25">
      <c r="A140" s="58"/>
      <c r="B140" s="48" t="s">
        <v>260</v>
      </c>
      <c r="C140" s="52" t="s">
        <v>165</v>
      </c>
      <c r="D140" s="51">
        <v>1</v>
      </c>
      <c r="E140" s="46">
        <v>0</v>
      </c>
      <c r="F140" s="46">
        <f t="shared" si="18"/>
        <v>0</v>
      </c>
      <c r="G140" s="50">
        <v>0</v>
      </c>
      <c r="H140" s="46">
        <f t="shared" si="19"/>
        <v>0</v>
      </c>
      <c r="I140" s="50">
        <f t="shared" si="20"/>
        <v>0</v>
      </c>
      <c r="J140" s="50" t="s">
        <v>333</v>
      </c>
    </row>
    <row r="141" spans="1:10" hidden="1" outlineLevel="1" x14ac:dyDescent="0.25">
      <c r="A141" s="58"/>
      <c r="B141" s="48" t="s">
        <v>261</v>
      </c>
      <c r="C141" s="52" t="s">
        <v>165</v>
      </c>
      <c r="D141" s="51">
        <v>1</v>
      </c>
      <c r="E141" s="46">
        <v>0</v>
      </c>
      <c r="F141" s="46">
        <f t="shared" si="18"/>
        <v>0</v>
      </c>
      <c r="G141" s="50">
        <v>0</v>
      </c>
      <c r="H141" s="46">
        <f t="shared" si="19"/>
        <v>0</v>
      </c>
      <c r="I141" s="50">
        <f t="shared" si="20"/>
        <v>0</v>
      </c>
      <c r="J141" s="50" t="s">
        <v>349</v>
      </c>
    </row>
    <row r="142" spans="1:10" ht="31.5" hidden="1" outlineLevel="1" x14ac:dyDescent="0.25">
      <c r="A142" s="58"/>
      <c r="B142" s="48" t="s">
        <v>262</v>
      </c>
      <c r="C142" s="52" t="s">
        <v>165</v>
      </c>
      <c r="D142" s="51">
        <v>1</v>
      </c>
      <c r="E142" s="46">
        <v>0</v>
      </c>
      <c r="F142" s="46">
        <f t="shared" si="18"/>
        <v>0</v>
      </c>
      <c r="G142" s="50">
        <v>0</v>
      </c>
      <c r="H142" s="46">
        <f t="shared" si="19"/>
        <v>0</v>
      </c>
      <c r="I142" s="50">
        <f t="shared" si="20"/>
        <v>0</v>
      </c>
      <c r="J142" s="50" t="s">
        <v>349</v>
      </c>
    </row>
    <row r="143" spans="1:10" ht="31.5" hidden="1" outlineLevel="1" x14ac:dyDescent="0.25">
      <c r="A143" s="58"/>
      <c r="B143" s="48" t="s">
        <v>263</v>
      </c>
      <c r="C143" s="52" t="s">
        <v>165</v>
      </c>
      <c r="D143" s="51">
        <v>2</v>
      </c>
      <c r="E143" s="46">
        <v>0</v>
      </c>
      <c r="F143" s="46">
        <f t="shared" si="18"/>
        <v>0</v>
      </c>
      <c r="G143" s="50">
        <v>0</v>
      </c>
      <c r="H143" s="46">
        <f t="shared" si="19"/>
        <v>0</v>
      </c>
      <c r="I143" s="50">
        <f t="shared" si="20"/>
        <v>0</v>
      </c>
      <c r="J143" s="50" t="s">
        <v>350</v>
      </c>
    </row>
    <row r="144" spans="1:10" hidden="1" outlineLevel="1" x14ac:dyDescent="0.25">
      <c r="A144" s="58"/>
      <c r="B144" s="48" t="s">
        <v>264</v>
      </c>
      <c r="C144" s="52" t="s">
        <v>165</v>
      </c>
      <c r="D144" s="51">
        <v>1</v>
      </c>
      <c r="E144" s="46">
        <v>0</v>
      </c>
      <c r="F144" s="46">
        <f t="shared" si="18"/>
        <v>0</v>
      </c>
      <c r="G144" s="50">
        <v>0</v>
      </c>
      <c r="H144" s="46">
        <f t="shared" si="19"/>
        <v>0</v>
      </c>
      <c r="I144" s="50">
        <f t="shared" si="20"/>
        <v>0</v>
      </c>
      <c r="J144" s="50" t="s">
        <v>336</v>
      </c>
    </row>
    <row r="145" spans="1:10" hidden="1" outlineLevel="1" x14ac:dyDescent="0.25">
      <c r="A145" s="58"/>
      <c r="B145" s="48" t="s">
        <v>265</v>
      </c>
      <c r="C145" s="52" t="s">
        <v>165</v>
      </c>
      <c r="D145" s="51">
        <v>2</v>
      </c>
      <c r="E145" s="46">
        <v>0</v>
      </c>
      <c r="F145" s="46">
        <f t="shared" si="18"/>
        <v>0</v>
      </c>
      <c r="G145" s="50">
        <v>0</v>
      </c>
      <c r="H145" s="46">
        <f t="shared" si="19"/>
        <v>0</v>
      </c>
      <c r="I145" s="50">
        <f t="shared" si="20"/>
        <v>0</v>
      </c>
      <c r="J145" s="50" t="s">
        <v>351</v>
      </c>
    </row>
    <row r="146" spans="1:10" hidden="1" outlineLevel="1" x14ac:dyDescent="0.25">
      <c r="A146" s="58"/>
      <c r="B146" s="48" t="s">
        <v>266</v>
      </c>
      <c r="C146" s="52" t="s">
        <v>165</v>
      </c>
      <c r="D146" s="51">
        <v>2</v>
      </c>
      <c r="E146" s="46">
        <v>0</v>
      </c>
      <c r="F146" s="46">
        <f t="shared" si="18"/>
        <v>0</v>
      </c>
      <c r="G146" s="50">
        <v>0</v>
      </c>
      <c r="H146" s="46">
        <f t="shared" si="19"/>
        <v>0</v>
      </c>
      <c r="I146" s="50">
        <f t="shared" si="20"/>
        <v>0</v>
      </c>
      <c r="J146" s="50" t="s">
        <v>351</v>
      </c>
    </row>
    <row r="147" spans="1:10" hidden="1" outlineLevel="1" x14ac:dyDescent="0.25">
      <c r="A147" s="58"/>
      <c r="B147" s="48" t="s">
        <v>267</v>
      </c>
      <c r="C147" s="52" t="s">
        <v>165</v>
      </c>
      <c r="D147" s="51">
        <v>4</v>
      </c>
      <c r="E147" s="46">
        <v>0</v>
      </c>
      <c r="F147" s="46">
        <f t="shared" si="18"/>
        <v>0</v>
      </c>
      <c r="G147" s="50">
        <v>0</v>
      </c>
      <c r="H147" s="46">
        <f t="shared" si="19"/>
        <v>0</v>
      </c>
      <c r="I147" s="50">
        <f t="shared" si="20"/>
        <v>0</v>
      </c>
      <c r="J147" s="50" t="s">
        <v>351</v>
      </c>
    </row>
    <row r="148" spans="1:10" ht="31.5" hidden="1" outlineLevel="1" x14ac:dyDescent="0.25">
      <c r="A148" s="58"/>
      <c r="B148" s="48" t="s">
        <v>268</v>
      </c>
      <c r="C148" s="52" t="s">
        <v>165</v>
      </c>
      <c r="D148" s="51">
        <v>1</v>
      </c>
      <c r="E148" s="46">
        <v>0</v>
      </c>
      <c r="F148" s="46">
        <f t="shared" si="18"/>
        <v>0</v>
      </c>
      <c r="G148" s="50">
        <v>0</v>
      </c>
      <c r="H148" s="46">
        <f t="shared" si="19"/>
        <v>0</v>
      </c>
      <c r="I148" s="50">
        <f t="shared" si="20"/>
        <v>0</v>
      </c>
      <c r="J148" s="50" t="s">
        <v>333</v>
      </c>
    </row>
    <row r="149" spans="1:10" hidden="1" outlineLevel="1" x14ac:dyDescent="0.25">
      <c r="A149" s="58"/>
      <c r="B149" s="48" t="s">
        <v>269</v>
      </c>
      <c r="C149" s="52" t="s">
        <v>165</v>
      </c>
      <c r="D149" s="51">
        <v>1</v>
      </c>
      <c r="E149" s="46">
        <v>0</v>
      </c>
      <c r="F149" s="46">
        <f t="shared" si="18"/>
        <v>0</v>
      </c>
      <c r="G149" s="50">
        <v>0</v>
      </c>
      <c r="H149" s="46">
        <f t="shared" si="19"/>
        <v>0</v>
      </c>
      <c r="I149" s="50">
        <f t="shared" si="20"/>
        <v>0</v>
      </c>
      <c r="J149" s="50" t="s">
        <v>336</v>
      </c>
    </row>
    <row r="150" spans="1:10" ht="63" hidden="1" outlineLevel="1" x14ac:dyDescent="0.25">
      <c r="A150" s="58"/>
      <c r="B150" s="48" t="s">
        <v>270</v>
      </c>
      <c r="C150" s="52" t="s">
        <v>165</v>
      </c>
      <c r="D150" s="51">
        <v>1</v>
      </c>
      <c r="E150" s="46">
        <v>0</v>
      </c>
      <c r="F150" s="46">
        <f t="shared" si="18"/>
        <v>0</v>
      </c>
      <c r="G150" s="50">
        <v>0</v>
      </c>
      <c r="H150" s="46">
        <f t="shared" si="19"/>
        <v>0</v>
      </c>
      <c r="I150" s="50">
        <f t="shared" si="20"/>
        <v>0</v>
      </c>
      <c r="J150" s="50" t="s">
        <v>333</v>
      </c>
    </row>
    <row r="151" spans="1:10" hidden="1" outlineLevel="1" x14ac:dyDescent="0.25">
      <c r="A151" s="58"/>
      <c r="B151" s="48" t="s">
        <v>271</v>
      </c>
      <c r="C151" s="52" t="s">
        <v>165</v>
      </c>
      <c r="D151" s="51">
        <v>60</v>
      </c>
      <c r="E151" s="46">
        <v>0</v>
      </c>
      <c r="F151" s="46">
        <f t="shared" ref="F151:F208" si="21">D151*E151</f>
        <v>0</v>
      </c>
      <c r="G151" s="50">
        <v>0</v>
      </c>
      <c r="H151" s="46">
        <f t="shared" ref="H151:H211" si="22">D151*G151</f>
        <v>0</v>
      </c>
      <c r="I151" s="50">
        <f t="shared" ref="I151:I211" si="23">F151+H151</f>
        <v>0</v>
      </c>
      <c r="J151" s="50" t="s">
        <v>333</v>
      </c>
    </row>
    <row r="152" spans="1:10" hidden="1" outlineLevel="1" x14ac:dyDescent="0.25">
      <c r="A152" s="58"/>
      <c r="B152" s="54" t="s">
        <v>188</v>
      </c>
      <c r="C152" s="52"/>
      <c r="D152" s="51"/>
      <c r="E152" s="46">
        <v>0</v>
      </c>
      <c r="F152" s="46">
        <f t="shared" si="21"/>
        <v>0</v>
      </c>
      <c r="G152" s="50">
        <v>0</v>
      </c>
      <c r="H152" s="46">
        <f t="shared" si="22"/>
        <v>0</v>
      </c>
      <c r="I152" s="50">
        <f t="shared" si="23"/>
        <v>0</v>
      </c>
      <c r="J152" s="50"/>
    </row>
    <row r="153" spans="1:10" hidden="1" outlineLevel="1" x14ac:dyDescent="0.25">
      <c r="A153" s="58"/>
      <c r="B153" s="48" t="s">
        <v>272</v>
      </c>
      <c r="C153" s="52" t="s">
        <v>158</v>
      </c>
      <c r="D153" s="51">
        <v>20</v>
      </c>
      <c r="E153" s="46">
        <v>0</v>
      </c>
      <c r="F153" s="46">
        <f t="shared" si="21"/>
        <v>0</v>
      </c>
      <c r="G153" s="50">
        <v>0</v>
      </c>
      <c r="H153" s="46">
        <f t="shared" si="22"/>
        <v>0</v>
      </c>
      <c r="I153" s="50">
        <f t="shared" si="23"/>
        <v>0</v>
      </c>
      <c r="J153" s="50" t="s">
        <v>332</v>
      </c>
    </row>
    <row r="154" spans="1:10" hidden="1" outlineLevel="1" x14ac:dyDescent="0.25">
      <c r="A154" s="58"/>
      <c r="B154" s="48" t="s">
        <v>273</v>
      </c>
      <c r="C154" s="52" t="s">
        <v>158</v>
      </c>
      <c r="D154" s="51">
        <v>10</v>
      </c>
      <c r="E154" s="46">
        <v>0</v>
      </c>
      <c r="F154" s="46">
        <f t="shared" si="21"/>
        <v>0</v>
      </c>
      <c r="G154" s="50">
        <v>0</v>
      </c>
      <c r="H154" s="46">
        <f t="shared" si="22"/>
        <v>0</v>
      </c>
      <c r="I154" s="50">
        <f t="shared" si="23"/>
        <v>0</v>
      </c>
      <c r="J154" s="50" t="s">
        <v>332</v>
      </c>
    </row>
    <row r="155" spans="1:10" hidden="1" outlineLevel="1" x14ac:dyDescent="0.25">
      <c r="A155" s="58"/>
      <c r="B155" s="48" t="s">
        <v>274</v>
      </c>
      <c r="C155" s="52" t="s">
        <v>158</v>
      </c>
      <c r="D155" s="51">
        <v>30</v>
      </c>
      <c r="E155" s="46">
        <v>0</v>
      </c>
      <c r="F155" s="46">
        <f t="shared" si="21"/>
        <v>0</v>
      </c>
      <c r="G155" s="50">
        <v>0</v>
      </c>
      <c r="H155" s="46">
        <f t="shared" si="22"/>
        <v>0</v>
      </c>
      <c r="I155" s="50">
        <f t="shared" si="23"/>
        <v>0</v>
      </c>
      <c r="J155" s="50" t="s">
        <v>332</v>
      </c>
    </row>
    <row r="156" spans="1:10" hidden="1" outlineLevel="1" x14ac:dyDescent="0.25">
      <c r="A156" s="58"/>
      <c r="B156" s="48" t="s">
        <v>275</v>
      </c>
      <c r="C156" s="52" t="s">
        <v>158</v>
      </c>
      <c r="D156" s="51">
        <v>2722</v>
      </c>
      <c r="E156" s="46">
        <v>0</v>
      </c>
      <c r="F156" s="46">
        <f t="shared" si="21"/>
        <v>0</v>
      </c>
      <c r="G156" s="50">
        <v>0</v>
      </c>
      <c r="H156" s="46">
        <f t="shared" si="22"/>
        <v>0</v>
      </c>
      <c r="I156" s="50">
        <f t="shared" si="23"/>
        <v>0</v>
      </c>
      <c r="J156" s="50" t="s">
        <v>332</v>
      </c>
    </row>
    <row r="157" spans="1:10" ht="31.5" hidden="1" outlineLevel="1" x14ac:dyDescent="0.25">
      <c r="A157" s="58"/>
      <c r="B157" s="48" t="s">
        <v>276</v>
      </c>
      <c r="C157" s="52" t="s">
        <v>165</v>
      </c>
      <c r="D157" s="51">
        <v>13</v>
      </c>
      <c r="E157" s="46">
        <v>0</v>
      </c>
      <c r="F157" s="46">
        <f t="shared" si="21"/>
        <v>0</v>
      </c>
      <c r="G157" s="50">
        <v>0</v>
      </c>
      <c r="H157" s="46">
        <f t="shared" si="22"/>
        <v>0</v>
      </c>
      <c r="I157" s="50">
        <f t="shared" si="23"/>
        <v>0</v>
      </c>
      <c r="J157" s="50" t="s">
        <v>333</v>
      </c>
    </row>
    <row r="158" spans="1:10" ht="31.5" hidden="1" outlineLevel="1" x14ac:dyDescent="0.25">
      <c r="A158" s="58"/>
      <c r="B158" s="48" t="s">
        <v>277</v>
      </c>
      <c r="C158" s="52" t="s">
        <v>165</v>
      </c>
      <c r="D158" s="51">
        <v>18</v>
      </c>
      <c r="E158" s="46">
        <v>0</v>
      </c>
      <c r="F158" s="46">
        <f t="shared" si="21"/>
        <v>0</v>
      </c>
      <c r="G158" s="50">
        <v>0</v>
      </c>
      <c r="H158" s="46">
        <f t="shared" si="22"/>
        <v>0</v>
      </c>
      <c r="I158" s="50">
        <f t="shared" si="23"/>
        <v>0</v>
      </c>
      <c r="J158" s="50" t="s">
        <v>333</v>
      </c>
    </row>
    <row r="159" spans="1:10" ht="31.5" hidden="1" outlineLevel="1" x14ac:dyDescent="0.25">
      <c r="A159" s="58"/>
      <c r="B159" s="48" t="s">
        <v>278</v>
      </c>
      <c r="C159" s="52" t="s">
        <v>158</v>
      </c>
      <c r="D159" s="51">
        <v>3000</v>
      </c>
      <c r="E159" s="46">
        <v>0</v>
      </c>
      <c r="F159" s="46">
        <f t="shared" si="21"/>
        <v>0</v>
      </c>
      <c r="G159" s="50">
        <v>0</v>
      </c>
      <c r="H159" s="46">
        <f t="shared" si="22"/>
        <v>0</v>
      </c>
      <c r="I159" s="50">
        <f t="shared" si="23"/>
        <v>0</v>
      </c>
      <c r="J159" s="50" t="s">
        <v>334</v>
      </c>
    </row>
    <row r="160" spans="1:10" hidden="1" outlineLevel="1" x14ac:dyDescent="0.25">
      <c r="A160" s="58"/>
      <c r="B160" s="48" t="s">
        <v>279</v>
      </c>
      <c r="C160" s="52" t="s">
        <v>165</v>
      </c>
      <c r="D160" s="51">
        <v>48</v>
      </c>
      <c r="E160" s="46">
        <v>0</v>
      </c>
      <c r="F160" s="46">
        <f t="shared" si="21"/>
        <v>0</v>
      </c>
      <c r="G160" s="50">
        <v>0</v>
      </c>
      <c r="H160" s="46">
        <f t="shared" si="22"/>
        <v>0</v>
      </c>
      <c r="I160" s="50">
        <f t="shared" si="23"/>
        <v>0</v>
      </c>
      <c r="J160" s="50" t="s">
        <v>334</v>
      </c>
    </row>
    <row r="161" spans="1:10" ht="31.5" hidden="1" outlineLevel="1" x14ac:dyDescent="0.25">
      <c r="A161" s="58"/>
      <c r="B161" s="48" t="s">
        <v>280</v>
      </c>
      <c r="C161" s="52" t="s">
        <v>165</v>
      </c>
      <c r="D161" s="51">
        <v>4200</v>
      </c>
      <c r="E161" s="46">
        <v>0</v>
      </c>
      <c r="F161" s="46">
        <f t="shared" si="21"/>
        <v>0</v>
      </c>
      <c r="G161" s="50">
        <v>0</v>
      </c>
      <c r="H161" s="46">
        <f t="shared" si="22"/>
        <v>0</v>
      </c>
      <c r="I161" s="50">
        <f t="shared" si="23"/>
        <v>0</v>
      </c>
      <c r="J161" s="50" t="s">
        <v>334</v>
      </c>
    </row>
    <row r="162" spans="1:10" hidden="1" outlineLevel="1" x14ac:dyDescent="0.25">
      <c r="A162" s="58"/>
      <c r="B162" s="48" t="s">
        <v>281</v>
      </c>
      <c r="C162" s="52" t="s">
        <v>165</v>
      </c>
      <c r="D162" s="51">
        <v>8</v>
      </c>
      <c r="E162" s="46">
        <v>0</v>
      </c>
      <c r="F162" s="46">
        <f t="shared" si="21"/>
        <v>0</v>
      </c>
      <c r="G162" s="50">
        <v>0</v>
      </c>
      <c r="H162" s="46">
        <f t="shared" si="22"/>
        <v>0</v>
      </c>
      <c r="I162" s="50">
        <f t="shared" si="23"/>
        <v>0</v>
      </c>
      <c r="J162" s="50" t="s">
        <v>345</v>
      </c>
    </row>
    <row r="163" spans="1:10" hidden="1" outlineLevel="1" x14ac:dyDescent="0.25">
      <c r="A163" s="58"/>
      <c r="B163" s="48" t="s">
        <v>282</v>
      </c>
      <c r="C163" s="52" t="s">
        <v>165</v>
      </c>
      <c r="D163" s="51">
        <v>4</v>
      </c>
      <c r="E163" s="46">
        <v>0</v>
      </c>
      <c r="F163" s="46">
        <f t="shared" si="21"/>
        <v>0</v>
      </c>
      <c r="G163" s="50">
        <v>0</v>
      </c>
      <c r="H163" s="46">
        <f t="shared" si="22"/>
        <v>0</v>
      </c>
      <c r="I163" s="50">
        <f t="shared" si="23"/>
        <v>0</v>
      </c>
      <c r="J163" s="50" t="s">
        <v>345</v>
      </c>
    </row>
    <row r="164" spans="1:10" hidden="1" outlineLevel="1" x14ac:dyDescent="0.25">
      <c r="A164" s="58"/>
      <c r="B164" s="48" t="s">
        <v>283</v>
      </c>
      <c r="C164" s="52" t="s">
        <v>165</v>
      </c>
      <c r="D164" s="51">
        <v>8</v>
      </c>
      <c r="E164" s="46">
        <v>0</v>
      </c>
      <c r="F164" s="46">
        <f t="shared" si="21"/>
        <v>0</v>
      </c>
      <c r="G164" s="50">
        <v>0</v>
      </c>
      <c r="H164" s="46">
        <f t="shared" si="22"/>
        <v>0</v>
      </c>
      <c r="I164" s="50">
        <f t="shared" si="23"/>
        <v>0</v>
      </c>
      <c r="J164" s="50" t="s">
        <v>345</v>
      </c>
    </row>
    <row r="165" spans="1:10" hidden="1" outlineLevel="1" x14ac:dyDescent="0.25">
      <c r="A165" s="58"/>
      <c r="B165" s="48" t="s">
        <v>284</v>
      </c>
      <c r="C165" s="52" t="s">
        <v>165</v>
      </c>
      <c r="D165" s="51">
        <v>8</v>
      </c>
      <c r="E165" s="46">
        <v>0</v>
      </c>
      <c r="F165" s="46">
        <f t="shared" si="21"/>
        <v>0</v>
      </c>
      <c r="G165" s="50">
        <v>0</v>
      </c>
      <c r="H165" s="46">
        <f t="shared" si="22"/>
        <v>0</v>
      </c>
      <c r="I165" s="50">
        <f t="shared" si="23"/>
        <v>0</v>
      </c>
      <c r="J165" s="50" t="s">
        <v>345</v>
      </c>
    </row>
    <row r="166" spans="1:10" hidden="1" outlineLevel="1" x14ac:dyDescent="0.25">
      <c r="A166" s="58"/>
      <c r="B166" s="48" t="s">
        <v>285</v>
      </c>
      <c r="C166" s="52" t="s">
        <v>165</v>
      </c>
      <c r="D166" s="51">
        <v>80</v>
      </c>
      <c r="E166" s="46">
        <v>0</v>
      </c>
      <c r="F166" s="46">
        <f t="shared" si="21"/>
        <v>0</v>
      </c>
      <c r="G166" s="50">
        <v>0</v>
      </c>
      <c r="H166" s="46">
        <f t="shared" si="22"/>
        <v>0</v>
      </c>
      <c r="I166" s="50">
        <f t="shared" si="23"/>
        <v>0</v>
      </c>
      <c r="J166" s="50" t="s">
        <v>345</v>
      </c>
    </row>
    <row r="167" spans="1:10" hidden="1" outlineLevel="1" x14ac:dyDescent="0.25">
      <c r="A167" s="58"/>
      <c r="B167" s="48" t="s">
        <v>286</v>
      </c>
      <c r="C167" s="52" t="s">
        <v>165</v>
      </c>
      <c r="D167" s="51">
        <v>2</v>
      </c>
      <c r="E167" s="46">
        <v>0</v>
      </c>
      <c r="F167" s="46">
        <f t="shared" si="21"/>
        <v>0</v>
      </c>
      <c r="G167" s="50">
        <v>0</v>
      </c>
      <c r="H167" s="46">
        <f t="shared" si="22"/>
        <v>0</v>
      </c>
      <c r="I167" s="50">
        <f t="shared" si="23"/>
        <v>0</v>
      </c>
      <c r="J167" s="50" t="s">
        <v>345</v>
      </c>
    </row>
    <row r="168" spans="1:10" hidden="1" outlineLevel="1" x14ac:dyDescent="0.25">
      <c r="A168" s="58"/>
      <c r="B168" s="48" t="s">
        <v>287</v>
      </c>
      <c r="C168" s="52" t="s">
        <v>165</v>
      </c>
      <c r="D168" s="51">
        <v>80</v>
      </c>
      <c r="E168" s="46">
        <v>0</v>
      </c>
      <c r="F168" s="46">
        <f t="shared" si="21"/>
        <v>0</v>
      </c>
      <c r="G168" s="50">
        <v>0</v>
      </c>
      <c r="H168" s="46">
        <f t="shared" si="22"/>
        <v>0</v>
      </c>
      <c r="I168" s="50">
        <f t="shared" si="23"/>
        <v>0</v>
      </c>
      <c r="J168" s="50" t="s">
        <v>345</v>
      </c>
    </row>
    <row r="169" spans="1:10" hidden="1" outlineLevel="1" x14ac:dyDescent="0.25">
      <c r="A169" s="58"/>
      <c r="B169" s="48" t="s">
        <v>288</v>
      </c>
      <c r="C169" s="52" t="s">
        <v>165</v>
      </c>
      <c r="D169" s="51">
        <v>80</v>
      </c>
      <c r="E169" s="46">
        <v>0</v>
      </c>
      <c r="F169" s="46">
        <f t="shared" si="21"/>
        <v>0</v>
      </c>
      <c r="G169" s="50">
        <v>0</v>
      </c>
      <c r="H169" s="46">
        <f t="shared" si="22"/>
        <v>0</v>
      </c>
      <c r="I169" s="50">
        <f t="shared" si="23"/>
        <v>0</v>
      </c>
      <c r="J169" s="50" t="s">
        <v>345</v>
      </c>
    </row>
    <row r="170" spans="1:10" hidden="1" outlineLevel="1" x14ac:dyDescent="0.25">
      <c r="A170" s="58"/>
      <c r="B170" s="48" t="s">
        <v>289</v>
      </c>
      <c r="C170" s="52" t="s">
        <v>165</v>
      </c>
      <c r="D170" s="51">
        <v>80</v>
      </c>
      <c r="E170" s="46">
        <v>0</v>
      </c>
      <c r="F170" s="46">
        <f t="shared" si="21"/>
        <v>0</v>
      </c>
      <c r="G170" s="50">
        <v>0</v>
      </c>
      <c r="H170" s="46">
        <f t="shared" si="22"/>
        <v>0</v>
      </c>
      <c r="I170" s="50">
        <f t="shared" si="23"/>
        <v>0</v>
      </c>
      <c r="J170" s="50" t="s">
        <v>345</v>
      </c>
    </row>
    <row r="171" spans="1:10" hidden="1" outlineLevel="1" x14ac:dyDescent="0.25">
      <c r="A171" s="58"/>
      <c r="B171" s="48" t="s">
        <v>290</v>
      </c>
      <c r="C171" s="52" t="s">
        <v>165</v>
      </c>
      <c r="D171" s="51">
        <v>80</v>
      </c>
      <c r="E171" s="46">
        <v>0</v>
      </c>
      <c r="F171" s="46">
        <f t="shared" si="21"/>
        <v>0</v>
      </c>
      <c r="G171" s="50">
        <v>0</v>
      </c>
      <c r="H171" s="46">
        <f t="shared" si="22"/>
        <v>0</v>
      </c>
      <c r="I171" s="50">
        <f t="shared" si="23"/>
        <v>0</v>
      </c>
      <c r="J171" s="50" t="s">
        <v>345</v>
      </c>
    </row>
    <row r="172" spans="1:10" hidden="1" outlineLevel="1" x14ac:dyDescent="0.25">
      <c r="A172" s="58"/>
      <c r="B172" s="48" t="s">
        <v>291</v>
      </c>
      <c r="C172" s="52" t="s">
        <v>158</v>
      </c>
      <c r="D172" s="51">
        <v>30</v>
      </c>
      <c r="E172" s="46">
        <v>0</v>
      </c>
      <c r="F172" s="46">
        <f t="shared" si="21"/>
        <v>0</v>
      </c>
      <c r="G172" s="50">
        <v>0</v>
      </c>
      <c r="H172" s="46">
        <f t="shared" si="22"/>
        <v>0</v>
      </c>
      <c r="I172" s="50">
        <f t="shared" si="23"/>
        <v>0</v>
      </c>
      <c r="J172" s="50" t="s">
        <v>345</v>
      </c>
    </row>
    <row r="173" spans="1:10" ht="31.5" hidden="1" outlineLevel="1" x14ac:dyDescent="0.25">
      <c r="A173" s="58"/>
      <c r="B173" s="48" t="s">
        <v>292</v>
      </c>
      <c r="C173" s="52" t="s">
        <v>158</v>
      </c>
      <c r="D173" s="51">
        <v>15</v>
      </c>
      <c r="E173" s="46">
        <v>0</v>
      </c>
      <c r="F173" s="46">
        <f t="shared" si="21"/>
        <v>0</v>
      </c>
      <c r="G173" s="50">
        <v>0</v>
      </c>
      <c r="H173" s="46">
        <f t="shared" si="22"/>
        <v>0</v>
      </c>
      <c r="I173" s="50">
        <f t="shared" si="23"/>
        <v>0</v>
      </c>
      <c r="J173" s="50" t="s">
        <v>345</v>
      </c>
    </row>
    <row r="174" spans="1:10" hidden="1" outlineLevel="1" x14ac:dyDescent="0.25">
      <c r="A174" s="58"/>
      <c r="B174" s="48" t="s">
        <v>293</v>
      </c>
      <c r="C174" s="52" t="s">
        <v>165</v>
      </c>
      <c r="D174" s="51">
        <v>108</v>
      </c>
      <c r="E174" s="46">
        <v>0</v>
      </c>
      <c r="F174" s="46">
        <f t="shared" si="21"/>
        <v>0</v>
      </c>
      <c r="G174" s="50">
        <v>0</v>
      </c>
      <c r="H174" s="46">
        <f t="shared" si="22"/>
        <v>0</v>
      </c>
      <c r="I174" s="50">
        <f t="shared" si="23"/>
        <v>0</v>
      </c>
      <c r="J174" s="50" t="s">
        <v>345</v>
      </c>
    </row>
    <row r="175" spans="1:10" hidden="1" outlineLevel="1" x14ac:dyDescent="0.25">
      <c r="A175" s="58"/>
      <c r="B175" s="48" t="s">
        <v>294</v>
      </c>
      <c r="C175" s="52" t="s">
        <v>165</v>
      </c>
      <c r="D175" s="51">
        <v>108</v>
      </c>
      <c r="E175" s="46">
        <v>0</v>
      </c>
      <c r="F175" s="46">
        <f t="shared" si="21"/>
        <v>0</v>
      </c>
      <c r="G175" s="50">
        <v>0</v>
      </c>
      <c r="H175" s="46">
        <f t="shared" si="22"/>
        <v>0</v>
      </c>
      <c r="I175" s="50">
        <f t="shared" si="23"/>
        <v>0</v>
      </c>
      <c r="J175" s="50" t="s">
        <v>345</v>
      </c>
    </row>
    <row r="176" spans="1:10" hidden="1" outlineLevel="1" x14ac:dyDescent="0.25">
      <c r="A176" s="58"/>
      <c r="B176" s="48" t="s">
        <v>295</v>
      </c>
      <c r="C176" s="52" t="s">
        <v>165</v>
      </c>
      <c r="D176" s="51">
        <v>1</v>
      </c>
      <c r="E176" s="46">
        <v>0</v>
      </c>
      <c r="F176" s="46">
        <f t="shared" si="21"/>
        <v>0</v>
      </c>
      <c r="G176" s="50">
        <v>0</v>
      </c>
      <c r="H176" s="46">
        <f t="shared" si="22"/>
        <v>0</v>
      </c>
      <c r="I176" s="50">
        <f t="shared" si="23"/>
        <v>0</v>
      </c>
      <c r="J176" s="50" t="s">
        <v>345</v>
      </c>
    </row>
    <row r="177" spans="1:10" hidden="1" outlineLevel="1" x14ac:dyDescent="0.25">
      <c r="A177" s="58"/>
      <c r="B177" s="48" t="s">
        <v>296</v>
      </c>
      <c r="C177" s="52" t="s">
        <v>158</v>
      </c>
      <c r="D177" s="51">
        <v>2</v>
      </c>
      <c r="E177" s="46">
        <v>0</v>
      </c>
      <c r="F177" s="46">
        <f t="shared" si="21"/>
        <v>0</v>
      </c>
      <c r="G177" s="50">
        <v>0</v>
      </c>
      <c r="H177" s="46">
        <f t="shared" si="22"/>
        <v>0</v>
      </c>
      <c r="I177" s="50">
        <f t="shared" si="23"/>
        <v>0</v>
      </c>
      <c r="J177" s="50" t="s">
        <v>345</v>
      </c>
    </row>
    <row r="178" spans="1:10" hidden="1" outlineLevel="1" x14ac:dyDescent="0.25">
      <c r="A178" s="58"/>
      <c r="B178" s="48" t="s">
        <v>297</v>
      </c>
      <c r="C178" s="52" t="s">
        <v>165</v>
      </c>
      <c r="D178" s="51">
        <v>1</v>
      </c>
      <c r="E178" s="46">
        <v>0</v>
      </c>
      <c r="F178" s="46">
        <f t="shared" si="21"/>
        <v>0</v>
      </c>
      <c r="G178" s="50">
        <v>0</v>
      </c>
      <c r="H178" s="46">
        <f t="shared" si="22"/>
        <v>0</v>
      </c>
      <c r="I178" s="50">
        <f t="shared" si="23"/>
        <v>0</v>
      </c>
      <c r="J178" s="50" t="s">
        <v>336</v>
      </c>
    </row>
    <row r="179" spans="1:10" hidden="1" outlineLevel="1" x14ac:dyDescent="0.25">
      <c r="A179" s="58"/>
      <c r="B179" s="48" t="s">
        <v>298</v>
      </c>
      <c r="C179" s="52" t="s">
        <v>165</v>
      </c>
      <c r="D179" s="51">
        <v>1</v>
      </c>
      <c r="E179" s="46">
        <v>0</v>
      </c>
      <c r="F179" s="46">
        <f t="shared" si="21"/>
        <v>0</v>
      </c>
      <c r="G179" s="50">
        <v>0</v>
      </c>
      <c r="H179" s="46">
        <f t="shared" si="22"/>
        <v>0</v>
      </c>
      <c r="I179" s="50">
        <f t="shared" si="23"/>
        <v>0</v>
      </c>
      <c r="J179" s="50" t="s">
        <v>336</v>
      </c>
    </row>
    <row r="180" spans="1:10" hidden="1" outlineLevel="1" x14ac:dyDescent="0.25">
      <c r="A180" s="58"/>
      <c r="B180" s="48" t="s">
        <v>299</v>
      </c>
      <c r="C180" s="52" t="s">
        <v>165</v>
      </c>
      <c r="D180" s="51">
        <v>1</v>
      </c>
      <c r="E180" s="46">
        <v>0</v>
      </c>
      <c r="F180" s="46">
        <f t="shared" si="21"/>
        <v>0</v>
      </c>
      <c r="G180" s="50">
        <v>0</v>
      </c>
      <c r="H180" s="46">
        <f t="shared" si="22"/>
        <v>0</v>
      </c>
      <c r="I180" s="50">
        <f t="shared" si="23"/>
        <v>0</v>
      </c>
      <c r="J180" s="50" t="s">
        <v>336</v>
      </c>
    </row>
    <row r="181" spans="1:10" hidden="1" outlineLevel="1" x14ac:dyDescent="0.25">
      <c r="A181" s="58"/>
      <c r="B181" s="48" t="s">
        <v>300</v>
      </c>
      <c r="C181" s="52" t="s">
        <v>165</v>
      </c>
      <c r="D181" s="51">
        <v>2</v>
      </c>
      <c r="E181" s="46">
        <v>0</v>
      </c>
      <c r="F181" s="46">
        <f t="shared" si="21"/>
        <v>0</v>
      </c>
      <c r="G181" s="50">
        <v>0</v>
      </c>
      <c r="H181" s="46">
        <f t="shared" si="22"/>
        <v>0</v>
      </c>
      <c r="I181" s="50">
        <f t="shared" si="23"/>
        <v>0</v>
      </c>
      <c r="J181" s="50" t="s">
        <v>336</v>
      </c>
    </row>
    <row r="182" spans="1:10" hidden="1" outlineLevel="1" x14ac:dyDescent="0.25">
      <c r="A182" s="58"/>
      <c r="B182" s="48" t="s">
        <v>301</v>
      </c>
      <c r="C182" s="52" t="s">
        <v>165</v>
      </c>
      <c r="D182" s="51">
        <v>1</v>
      </c>
      <c r="E182" s="46">
        <v>0</v>
      </c>
      <c r="F182" s="46">
        <f t="shared" si="21"/>
        <v>0</v>
      </c>
      <c r="G182" s="50">
        <v>0</v>
      </c>
      <c r="H182" s="46">
        <f t="shared" si="22"/>
        <v>0</v>
      </c>
      <c r="I182" s="50">
        <f t="shared" si="23"/>
        <v>0</v>
      </c>
      <c r="J182" s="50"/>
    </row>
    <row r="183" spans="1:10" hidden="1" outlineLevel="1" x14ac:dyDescent="0.25">
      <c r="A183" s="58"/>
      <c r="B183" s="48" t="s">
        <v>302</v>
      </c>
      <c r="C183" s="52" t="s">
        <v>158</v>
      </c>
      <c r="D183" s="51">
        <v>10</v>
      </c>
      <c r="E183" s="46">
        <v>0</v>
      </c>
      <c r="F183" s="46">
        <f t="shared" si="21"/>
        <v>0</v>
      </c>
      <c r="G183" s="50">
        <v>0</v>
      </c>
      <c r="H183" s="46">
        <f t="shared" si="22"/>
        <v>0</v>
      </c>
      <c r="I183" s="50">
        <f t="shared" si="23"/>
        <v>0</v>
      </c>
      <c r="J183" s="50" t="s">
        <v>345</v>
      </c>
    </row>
    <row r="184" spans="1:10" hidden="1" outlineLevel="1" x14ac:dyDescent="0.25">
      <c r="A184" s="58"/>
      <c r="B184" s="48" t="s">
        <v>303</v>
      </c>
      <c r="C184" s="52" t="s">
        <v>158</v>
      </c>
      <c r="D184" s="51">
        <v>10</v>
      </c>
      <c r="E184" s="46">
        <v>0</v>
      </c>
      <c r="F184" s="46">
        <f t="shared" si="21"/>
        <v>0</v>
      </c>
      <c r="G184" s="50">
        <v>0</v>
      </c>
      <c r="H184" s="46">
        <f t="shared" si="22"/>
        <v>0</v>
      </c>
      <c r="I184" s="50">
        <f t="shared" si="23"/>
        <v>0</v>
      </c>
      <c r="J184" s="50" t="s">
        <v>345</v>
      </c>
    </row>
    <row r="185" spans="1:10" hidden="1" outlineLevel="1" x14ac:dyDescent="0.25">
      <c r="A185" s="58"/>
      <c r="B185" s="48" t="s">
        <v>304</v>
      </c>
      <c r="C185" s="52" t="s">
        <v>165</v>
      </c>
      <c r="D185" s="51">
        <v>5</v>
      </c>
      <c r="E185" s="46">
        <v>0</v>
      </c>
      <c r="F185" s="46">
        <f t="shared" si="21"/>
        <v>0</v>
      </c>
      <c r="G185" s="50">
        <v>0</v>
      </c>
      <c r="H185" s="46">
        <f t="shared" si="22"/>
        <v>0</v>
      </c>
      <c r="I185" s="50">
        <f t="shared" si="23"/>
        <v>0</v>
      </c>
      <c r="J185" s="50" t="s">
        <v>345</v>
      </c>
    </row>
    <row r="186" spans="1:10" hidden="1" outlineLevel="1" x14ac:dyDescent="0.25">
      <c r="A186" s="58"/>
      <c r="B186" s="48" t="s">
        <v>305</v>
      </c>
      <c r="C186" s="52" t="s">
        <v>165</v>
      </c>
      <c r="D186" s="51">
        <v>5</v>
      </c>
      <c r="E186" s="46">
        <v>0</v>
      </c>
      <c r="F186" s="46">
        <f t="shared" si="21"/>
        <v>0</v>
      </c>
      <c r="G186" s="50">
        <v>0</v>
      </c>
      <c r="H186" s="46">
        <f t="shared" si="22"/>
        <v>0</v>
      </c>
      <c r="I186" s="50">
        <f t="shared" si="23"/>
        <v>0</v>
      </c>
      <c r="J186" s="50" t="s">
        <v>345</v>
      </c>
    </row>
    <row r="187" spans="1:10" hidden="1" outlineLevel="1" x14ac:dyDescent="0.25">
      <c r="A187" s="58"/>
      <c r="B187" s="48" t="s">
        <v>306</v>
      </c>
      <c r="C187" s="52" t="s">
        <v>165</v>
      </c>
      <c r="D187" s="51">
        <v>1</v>
      </c>
      <c r="E187" s="46">
        <v>0</v>
      </c>
      <c r="F187" s="46">
        <f t="shared" si="21"/>
        <v>0</v>
      </c>
      <c r="G187" s="50">
        <v>0</v>
      </c>
      <c r="H187" s="46">
        <f t="shared" si="22"/>
        <v>0</v>
      </c>
      <c r="I187" s="50">
        <f t="shared" si="23"/>
        <v>0</v>
      </c>
      <c r="J187" s="50" t="s">
        <v>345</v>
      </c>
    </row>
    <row r="188" spans="1:10" hidden="1" outlineLevel="1" x14ac:dyDescent="0.25">
      <c r="A188" s="58"/>
      <c r="B188" s="48" t="s">
        <v>307</v>
      </c>
      <c r="C188" s="52" t="s">
        <v>165</v>
      </c>
      <c r="D188" s="51">
        <v>5</v>
      </c>
      <c r="E188" s="46">
        <v>0</v>
      </c>
      <c r="F188" s="46">
        <f t="shared" si="21"/>
        <v>0</v>
      </c>
      <c r="G188" s="50">
        <v>0</v>
      </c>
      <c r="H188" s="46">
        <f t="shared" si="22"/>
        <v>0</v>
      </c>
      <c r="I188" s="50">
        <f t="shared" si="23"/>
        <v>0</v>
      </c>
      <c r="J188" s="50" t="s">
        <v>345</v>
      </c>
    </row>
    <row r="189" spans="1:10" hidden="1" outlineLevel="1" x14ac:dyDescent="0.25">
      <c r="A189" s="58"/>
      <c r="B189" s="48" t="s">
        <v>308</v>
      </c>
      <c r="C189" s="52" t="s">
        <v>165</v>
      </c>
      <c r="D189" s="51">
        <v>1</v>
      </c>
      <c r="E189" s="46">
        <v>0</v>
      </c>
      <c r="F189" s="46">
        <f t="shared" si="21"/>
        <v>0</v>
      </c>
      <c r="G189" s="50">
        <v>0</v>
      </c>
      <c r="H189" s="46">
        <f t="shared" si="22"/>
        <v>0</v>
      </c>
      <c r="I189" s="50">
        <f t="shared" si="23"/>
        <v>0</v>
      </c>
      <c r="J189" s="50" t="s">
        <v>345</v>
      </c>
    </row>
    <row r="190" spans="1:10" hidden="1" outlineLevel="1" x14ac:dyDescent="0.25">
      <c r="A190" s="58"/>
      <c r="B190" s="48" t="s">
        <v>309</v>
      </c>
      <c r="C190" s="52" t="s">
        <v>165</v>
      </c>
      <c r="D190" s="51">
        <v>5</v>
      </c>
      <c r="E190" s="46">
        <v>0</v>
      </c>
      <c r="F190" s="46">
        <f t="shared" si="21"/>
        <v>0</v>
      </c>
      <c r="G190" s="50">
        <v>0</v>
      </c>
      <c r="H190" s="46">
        <f t="shared" si="22"/>
        <v>0</v>
      </c>
      <c r="I190" s="50">
        <f t="shared" si="23"/>
        <v>0</v>
      </c>
      <c r="J190" s="50" t="s">
        <v>345</v>
      </c>
    </row>
    <row r="191" spans="1:10" hidden="1" outlineLevel="1" x14ac:dyDescent="0.25">
      <c r="A191" s="58"/>
      <c r="B191" s="48" t="s">
        <v>310</v>
      </c>
      <c r="C191" s="52" t="s">
        <v>165</v>
      </c>
      <c r="D191" s="51">
        <v>3</v>
      </c>
      <c r="E191" s="46">
        <v>0</v>
      </c>
      <c r="F191" s="46">
        <f t="shared" si="21"/>
        <v>0</v>
      </c>
      <c r="G191" s="50">
        <v>0</v>
      </c>
      <c r="H191" s="46">
        <f t="shared" si="22"/>
        <v>0</v>
      </c>
      <c r="I191" s="50">
        <f t="shared" si="23"/>
        <v>0</v>
      </c>
      <c r="J191" s="50" t="s">
        <v>345</v>
      </c>
    </row>
    <row r="192" spans="1:10" hidden="1" outlineLevel="1" x14ac:dyDescent="0.25">
      <c r="A192" s="58"/>
      <c r="B192" s="48" t="s">
        <v>311</v>
      </c>
      <c r="C192" s="52" t="s">
        <v>165</v>
      </c>
      <c r="D192" s="51">
        <v>4200</v>
      </c>
      <c r="E192" s="46">
        <v>0</v>
      </c>
      <c r="F192" s="46">
        <f t="shared" si="21"/>
        <v>0</v>
      </c>
      <c r="G192" s="50">
        <v>0</v>
      </c>
      <c r="H192" s="46">
        <f t="shared" si="22"/>
        <v>0</v>
      </c>
      <c r="I192" s="50">
        <f t="shared" si="23"/>
        <v>0</v>
      </c>
      <c r="J192" s="50"/>
    </row>
    <row r="193" spans="1:10" hidden="1" outlineLevel="1" x14ac:dyDescent="0.25">
      <c r="A193" s="58"/>
      <c r="B193" s="48" t="s">
        <v>312</v>
      </c>
      <c r="C193" s="52" t="s">
        <v>165</v>
      </c>
      <c r="D193" s="51">
        <v>4200</v>
      </c>
      <c r="E193" s="46">
        <v>0</v>
      </c>
      <c r="F193" s="46">
        <f t="shared" si="21"/>
        <v>0</v>
      </c>
      <c r="G193" s="50">
        <v>0</v>
      </c>
      <c r="H193" s="46">
        <f t="shared" si="22"/>
        <v>0</v>
      </c>
      <c r="I193" s="50">
        <f t="shared" si="23"/>
        <v>0</v>
      </c>
      <c r="J193" s="50"/>
    </row>
    <row r="194" spans="1:10" ht="31.5" hidden="1" outlineLevel="1" x14ac:dyDescent="0.25">
      <c r="A194" s="58"/>
      <c r="B194" s="48" t="s">
        <v>313</v>
      </c>
      <c r="C194" s="52" t="s">
        <v>165</v>
      </c>
      <c r="D194" s="51">
        <v>3</v>
      </c>
      <c r="E194" s="46">
        <v>0</v>
      </c>
      <c r="F194" s="46">
        <f t="shared" si="21"/>
        <v>0</v>
      </c>
      <c r="G194" s="50">
        <v>0</v>
      </c>
      <c r="H194" s="46">
        <f t="shared" si="22"/>
        <v>0</v>
      </c>
      <c r="I194" s="50">
        <f t="shared" si="23"/>
        <v>0</v>
      </c>
      <c r="J194" s="50" t="s">
        <v>333</v>
      </c>
    </row>
    <row r="195" spans="1:10" ht="31.5" hidden="1" outlineLevel="1" x14ac:dyDescent="0.25">
      <c r="A195" s="58"/>
      <c r="B195" s="48" t="s">
        <v>314</v>
      </c>
      <c r="C195" s="52" t="s">
        <v>165</v>
      </c>
      <c r="D195" s="51">
        <v>5</v>
      </c>
      <c r="E195" s="46">
        <v>0</v>
      </c>
      <c r="F195" s="46">
        <f t="shared" si="21"/>
        <v>0</v>
      </c>
      <c r="G195" s="50">
        <v>0</v>
      </c>
      <c r="H195" s="46">
        <f t="shared" si="22"/>
        <v>0</v>
      </c>
      <c r="I195" s="50">
        <f t="shared" si="23"/>
        <v>0</v>
      </c>
      <c r="J195" s="50" t="s">
        <v>333</v>
      </c>
    </row>
    <row r="196" spans="1:10" hidden="1" outlineLevel="1" x14ac:dyDescent="0.25">
      <c r="A196" s="58"/>
      <c r="B196" s="48" t="s">
        <v>315</v>
      </c>
      <c r="C196" s="52" t="s">
        <v>165</v>
      </c>
      <c r="D196" s="51">
        <v>2</v>
      </c>
      <c r="E196" s="46">
        <v>0</v>
      </c>
      <c r="F196" s="46">
        <f t="shared" si="21"/>
        <v>0</v>
      </c>
      <c r="G196" s="50">
        <v>0</v>
      </c>
      <c r="H196" s="46">
        <f t="shared" si="22"/>
        <v>0</v>
      </c>
      <c r="I196" s="50">
        <f t="shared" si="23"/>
        <v>0</v>
      </c>
      <c r="J196" s="50" t="s">
        <v>345</v>
      </c>
    </row>
    <row r="197" spans="1:10" hidden="1" outlineLevel="1" x14ac:dyDescent="0.25">
      <c r="A197" s="58"/>
      <c r="B197" s="48" t="s">
        <v>316</v>
      </c>
      <c r="C197" s="52" t="s">
        <v>165</v>
      </c>
      <c r="D197" s="51">
        <v>2</v>
      </c>
      <c r="E197" s="46">
        <v>0</v>
      </c>
      <c r="F197" s="46">
        <f t="shared" si="21"/>
        <v>0</v>
      </c>
      <c r="G197" s="50">
        <v>0</v>
      </c>
      <c r="H197" s="46">
        <f t="shared" si="22"/>
        <v>0</v>
      </c>
      <c r="I197" s="50">
        <f t="shared" si="23"/>
        <v>0</v>
      </c>
      <c r="J197" s="50" t="s">
        <v>345</v>
      </c>
    </row>
    <row r="198" spans="1:10" ht="47.25" hidden="1" outlineLevel="1" x14ac:dyDescent="0.25">
      <c r="A198" s="58"/>
      <c r="B198" s="48" t="s">
        <v>317</v>
      </c>
      <c r="C198" s="52" t="s">
        <v>165</v>
      </c>
      <c r="D198" s="51">
        <v>1</v>
      </c>
      <c r="E198" s="46">
        <v>0</v>
      </c>
      <c r="F198" s="46">
        <f t="shared" si="21"/>
        <v>0</v>
      </c>
      <c r="G198" s="50">
        <v>0</v>
      </c>
      <c r="H198" s="46">
        <f t="shared" si="22"/>
        <v>0</v>
      </c>
      <c r="I198" s="50">
        <f t="shared" si="23"/>
        <v>0</v>
      </c>
      <c r="J198" s="50" t="s">
        <v>333</v>
      </c>
    </row>
    <row r="199" spans="1:10" hidden="1" outlineLevel="1" x14ac:dyDescent="0.25">
      <c r="A199" s="58"/>
      <c r="B199" s="48" t="s">
        <v>318</v>
      </c>
      <c r="C199" s="52" t="s">
        <v>165</v>
      </c>
      <c r="D199" s="51">
        <v>10</v>
      </c>
      <c r="E199" s="46">
        <v>0</v>
      </c>
      <c r="F199" s="46">
        <f t="shared" si="21"/>
        <v>0</v>
      </c>
      <c r="G199" s="50">
        <v>0</v>
      </c>
      <c r="H199" s="46">
        <f t="shared" si="22"/>
        <v>0</v>
      </c>
      <c r="I199" s="50">
        <f t="shared" si="23"/>
        <v>0</v>
      </c>
      <c r="J199" s="50" t="s">
        <v>333</v>
      </c>
    </row>
    <row r="200" spans="1:10" hidden="1" outlineLevel="1" x14ac:dyDescent="0.25">
      <c r="A200" s="58"/>
      <c r="B200" s="48" t="s">
        <v>319</v>
      </c>
      <c r="C200" s="52" t="s">
        <v>165</v>
      </c>
      <c r="D200" s="51">
        <v>500</v>
      </c>
      <c r="E200" s="46">
        <v>0</v>
      </c>
      <c r="F200" s="46">
        <f t="shared" si="21"/>
        <v>0</v>
      </c>
      <c r="G200" s="50">
        <v>0</v>
      </c>
      <c r="H200" s="46">
        <f t="shared" si="22"/>
        <v>0</v>
      </c>
      <c r="I200" s="50">
        <f t="shared" si="23"/>
        <v>0</v>
      </c>
      <c r="J200" s="50" t="s">
        <v>336</v>
      </c>
    </row>
    <row r="201" spans="1:10" hidden="1" outlineLevel="1" x14ac:dyDescent="0.25">
      <c r="A201" s="58"/>
      <c r="B201" s="48" t="s">
        <v>320</v>
      </c>
      <c r="C201" s="52" t="s">
        <v>165</v>
      </c>
      <c r="D201" s="51">
        <v>500</v>
      </c>
      <c r="E201" s="46">
        <v>0</v>
      </c>
      <c r="F201" s="46">
        <f t="shared" si="21"/>
        <v>0</v>
      </c>
      <c r="G201" s="50">
        <v>0</v>
      </c>
      <c r="H201" s="46">
        <f t="shared" si="22"/>
        <v>0</v>
      </c>
      <c r="I201" s="50">
        <f t="shared" si="23"/>
        <v>0</v>
      </c>
      <c r="J201" s="50" t="s">
        <v>336</v>
      </c>
    </row>
    <row r="202" spans="1:10" hidden="1" outlineLevel="1" x14ac:dyDescent="0.25">
      <c r="A202" s="58"/>
      <c r="B202" s="48" t="s">
        <v>321</v>
      </c>
      <c r="C202" s="52" t="s">
        <v>165</v>
      </c>
      <c r="D202" s="51">
        <v>1000</v>
      </c>
      <c r="E202" s="46">
        <v>0</v>
      </c>
      <c r="F202" s="46">
        <f t="shared" si="21"/>
        <v>0</v>
      </c>
      <c r="G202" s="50">
        <v>0</v>
      </c>
      <c r="H202" s="46">
        <f t="shared" si="22"/>
        <v>0</v>
      </c>
      <c r="I202" s="50">
        <f t="shared" si="23"/>
        <v>0</v>
      </c>
      <c r="J202" s="50" t="s">
        <v>345</v>
      </c>
    </row>
    <row r="203" spans="1:10" hidden="1" outlineLevel="1" x14ac:dyDescent="0.25">
      <c r="A203" s="58"/>
      <c r="B203" s="48" t="s">
        <v>322</v>
      </c>
      <c r="C203" s="52" t="s">
        <v>165</v>
      </c>
      <c r="D203" s="51">
        <v>1</v>
      </c>
      <c r="E203" s="46">
        <v>0</v>
      </c>
      <c r="F203" s="46">
        <f t="shared" si="21"/>
        <v>0</v>
      </c>
      <c r="G203" s="50">
        <v>0</v>
      </c>
      <c r="H203" s="46">
        <f t="shared" si="22"/>
        <v>0</v>
      </c>
      <c r="I203" s="50">
        <f t="shared" si="23"/>
        <v>0</v>
      </c>
      <c r="J203" s="50" t="s">
        <v>345</v>
      </c>
    </row>
    <row r="204" spans="1:10" ht="31.5" hidden="1" outlineLevel="1" x14ac:dyDescent="0.25">
      <c r="A204" s="58"/>
      <c r="B204" s="48" t="s">
        <v>323</v>
      </c>
      <c r="C204" s="52" t="s">
        <v>158</v>
      </c>
      <c r="D204" s="51">
        <v>180</v>
      </c>
      <c r="E204" s="46">
        <v>0</v>
      </c>
      <c r="F204" s="46">
        <f t="shared" si="21"/>
        <v>0</v>
      </c>
      <c r="G204" s="50">
        <v>0</v>
      </c>
      <c r="H204" s="46">
        <f t="shared" si="22"/>
        <v>0</v>
      </c>
      <c r="I204" s="50">
        <f t="shared" si="23"/>
        <v>0</v>
      </c>
      <c r="J204" s="50" t="s">
        <v>333</v>
      </c>
    </row>
    <row r="205" spans="1:10" hidden="1" outlineLevel="1" x14ac:dyDescent="0.25">
      <c r="A205" s="58"/>
      <c r="B205" s="48" t="s">
        <v>324</v>
      </c>
      <c r="C205" s="52" t="s">
        <v>165</v>
      </c>
      <c r="D205" s="51">
        <v>1</v>
      </c>
      <c r="E205" s="46">
        <v>0</v>
      </c>
      <c r="F205" s="46">
        <f t="shared" si="21"/>
        <v>0</v>
      </c>
      <c r="G205" s="50">
        <v>0</v>
      </c>
      <c r="H205" s="46">
        <f t="shared" si="22"/>
        <v>0</v>
      </c>
      <c r="I205" s="50">
        <f t="shared" si="23"/>
        <v>0</v>
      </c>
      <c r="J205" s="50" t="s">
        <v>352</v>
      </c>
    </row>
    <row r="206" spans="1:10" hidden="1" outlineLevel="1" x14ac:dyDescent="0.25">
      <c r="A206" s="58"/>
      <c r="B206" s="48" t="s">
        <v>325</v>
      </c>
      <c r="C206" s="52" t="s">
        <v>165</v>
      </c>
      <c r="D206" s="51">
        <v>8</v>
      </c>
      <c r="E206" s="46">
        <v>0</v>
      </c>
      <c r="F206" s="46">
        <f t="shared" si="21"/>
        <v>0</v>
      </c>
      <c r="G206" s="50">
        <v>0</v>
      </c>
      <c r="H206" s="46">
        <f t="shared" si="22"/>
        <v>0</v>
      </c>
      <c r="I206" s="50">
        <f t="shared" si="23"/>
        <v>0</v>
      </c>
      <c r="J206" s="50" t="s">
        <v>345</v>
      </c>
    </row>
    <row r="207" spans="1:10" hidden="1" outlineLevel="1" x14ac:dyDescent="0.25">
      <c r="A207" s="58"/>
      <c r="B207" s="48" t="s">
        <v>326</v>
      </c>
      <c r="C207" s="52" t="s">
        <v>165</v>
      </c>
      <c r="D207" s="51">
        <v>8</v>
      </c>
      <c r="E207" s="46">
        <v>0</v>
      </c>
      <c r="F207" s="46">
        <f t="shared" si="21"/>
        <v>0</v>
      </c>
      <c r="G207" s="50">
        <v>0</v>
      </c>
      <c r="H207" s="46">
        <f t="shared" si="22"/>
        <v>0</v>
      </c>
      <c r="I207" s="50">
        <f t="shared" si="23"/>
        <v>0</v>
      </c>
      <c r="J207" s="50" t="s">
        <v>345</v>
      </c>
    </row>
    <row r="208" spans="1:10" collapsed="1" x14ac:dyDescent="0.25">
      <c r="A208" s="64">
        <v>4</v>
      </c>
      <c r="B208" s="65" t="s">
        <v>501</v>
      </c>
      <c r="C208" s="66"/>
      <c r="D208" s="67"/>
      <c r="E208" s="68"/>
      <c r="F208" s="68">
        <f t="shared" si="21"/>
        <v>0</v>
      </c>
      <c r="G208" s="68"/>
      <c r="H208" s="68">
        <f t="shared" si="22"/>
        <v>0</v>
      </c>
      <c r="I208" s="68">
        <f t="shared" si="23"/>
        <v>0</v>
      </c>
      <c r="J208" s="72" t="s">
        <v>403</v>
      </c>
    </row>
    <row r="209" spans="1:10" hidden="1" outlineLevel="1" x14ac:dyDescent="0.25">
      <c r="A209" s="58"/>
      <c r="B209" s="54" t="s">
        <v>400</v>
      </c>
      <c r="C209" s="52"/>
      <c r="D209" s="51"/>
      <c r="E209" s="46"/>
      <c r="F209" s="46"/>
      <c r="G209" s="50"/>
      <c r="H209" s="46"/>
      <c r="I209" s="50"/>
      <c r="J209" s="50"/>
    </row>
    <row r="210" spans="1:10" hidden="1" outlineLevel="1" x14ac:dyDescent="0.25">
      <c r="A210" s="58"/>
      <c r="B210" s="54" t="s">
        <v>179</v>
      </c>
      <c r="C210" s="52"/>
      <c r="D210" s="51"/>
      <c r="E210" s="46"/>
      <c r="F210" s="46"/>
      <c r="G210" s="50"/>
      <c r="H210" s="46"/>
      <c r="I210" s="50"/>
      <c r="J210" s="50"/>
    </row>
    <row r="211" spans="1:10" hidden="1" outlineLevel="1" x14ac:dyDescent="0.25">
      <c r="A211" s="58"/>
      <c r="B211" s="48" t="s">
        <v>358</v>
      </c>
      <c r="C211" s="52" t="s">
        <v>359</v>
      </c>
      <c r="D211" s="51">
        <v>2</v>
      </c>
      <c r="E211" s="46"/>
      <c r="F211" s="46"/>
      <c r="G211" s="50">
        <v>0</v>
      </c>
      <c r="H211" s="46">
        <f t="shared" si="22"/>
        <v>0</v>
      </c>
      <c r="I211" s="50">
        <f t="shared" si="23"/>
        <v>0</v>
      </c>
      <c r="J211" s="50"/>
    </row>
    <row r="212" spans="1:10" ht="31.5" hidden="1" outlineLevel="1" x14ac:dyDescent="0.25">
      <c r="A212" s="58"/>
      <c r="B212" s="48" t="s">
        <v>360</v>
      </c>
      <c r="C212" s="52" t="s">
        <v>359</v>
      </c>
      <c r="D212" s="51">
        <v>4</v>
      </c>
      <c r="E212" s="46"/>
      <c r="F212" s="46"/>
      <c r="G212" s="50">
        <v>0</v>
      </c>
      <c r="H212" s="46">
        <f t="shared" ref="H212:H248" si="24">D212*G212</f>
        <v>0</v>
      </c>
      <c r="I212" s="50">
        <f t="shared" ref="I212:I273" si="25">F212+H212</f>
        <v>0</v>
      </c>
      <c r="J212" s="50"/>
    </row>
    <row r="213" spans="1:10" hidden="1" outlineLevel="1" x14ac:dyDescent="0.25">
      <c r="A213" s="58"/>
      <c r="B213" s="48" t="s">
        <v>361</v>
      </c>
      <c r="C213" s="52" t="s">
        <v>359</v>
      </c>
      <c r="D213" s="51">
        <v>2</v>
      </c>
      <c r="E213" s="46"/>
      <c r="F213" s="46"/>
      <c r="G213" s="50">
        <v>0</v>
      </c>
      <c r="H213" s="46">
        <f t="shared" si="24"/>
        <v>0</v>
      </c>
      <c r="I213" s="50">
        <f t="shared" si="25"/>
        <v>0</v>
      </c>
      <c r="J213" s="50"/>
    </row>
    <row r="214" spans="1:10" hidden="1" outlineLevel="1" x14ac:dyDescent="0.25">
      <c r="A214" s="58"/>
      <c r="B214" s="48" t="s">
        <v>362</v>
      </c>
      <c r="C214" s="52" t="s">
        <v>363</v>
      </c>
      <c r="D214" s="51">
        <v>2</v>
      </c>
      <c r="E214" s="46"/>
      <c r="F214" s="46"/>
      <c r="G214" s="50">
        <v>0</v>
      </c>
      <c r="H214" s="46">
        <f t="shared" si="24"/>
        <v>0</v>
      </c>
      <c r="I214" s="50">
        <f t="shared" si="25"/>
        <v>0</v>
      </c>
      <c r="J214" s="50"/>
    </row>
    <row r="215" spans="1:10" hidden="1" outlineLevel="1" x14ac:dyDescent="0.25">
      <c r="A215" s="58"/>
      <c r="B215" s="48" t="s">
        <v>364</v>
      </c>
      <c r="C215" s="52" t="s">
        <v>365</v>
      </c>
      <c r="D215" s="51">
        <v>4</v>
      </c>
      <c r="E215" s="46"/>
      <c r="F215" s="46"/>
      <c r="G215" s="50">
        <v>0</v>
      </c>
      <c r="H215" s="46">
        <f t="shared" si="24"/>
        <v>0</v>
      </c>
      <c r="I215" s="50">
        <f t="shared" si="25"/>
        <v>0</v>
      </c>
      <c r="J215" s="50"/>
    </row>
    <row r="216" spans="1:10" hidden="1" outlineLevel="1" x14ac:dyDescent="0.25">
      <c r="A216" s="58"/>
      <c r="B216" s="48" t="s">
        <v>366</v>
      </c>
      <c r="C216" s="52" t="s">
        <v>365</v>
      </c>
      <c r="D216" s="51">
        <v>56</v>
      </c>
      <c r="E216" s="46"/>
      <c r="F216" s="46"/>
      <c r="G216" s="50">
        <v>0</v>
      </c>
      <c r="H216" s="46">
        <f t="shared" si="24"/>
        <v>0</v>
      </c>
      <c r="I216" s="50">
        <f t="shared" si="25"/>
        <v>0</v>
      </c>
      <c r="J216" s="50"/>
    </row>
    <row r="217" spans="1:10" hidden="1" outlineLevel="1" x14ac:dyDescent="0.25">
      <c r="A217" s="58"/>
      <c r="B217" s="48" t="s">
        <v>367</v>
      </c>
      <c r="C217" s="52" t="s">
        <v>359</v>
      </c>
      <c r="D217" s="51">
        <v>5</v>
      </c>
      <c r="E217" s="46"/>
      <c r="F217" s="46"/>
      <c r="G217" s="50">
        <v>0</v>
      </c>
      <c r="H217" s="46">
        <f t="shared" si="24"/>
        <v>0</v>
      </c>
      <c r="I217" s="50">
        <f t="shared" si="25"/>
        <v>0</v>
      </c>
      <c r="J217" s="50"/>
    </row>
    <row r="218" spans="1:10" hidden="1" outlineLevel="1" x14ac:dyDescent="0.25">
      <c r="A218" s="58"/>
      <c r="B218" s="48" t="s">
        <v>401</v>
      </c>
      <c r="C218" s="52" t="s">
        <v>359</v>
      </c>
      <c r="D218" s="51">
        <v>1</v>
      </c>
      <c r="E218" s="46"/>
      <c r="F218" s="46"/>
      <c r="G218" s="50">
        <v>0</v>
      </c>
      <c r="H218" s="46">
        <f t="shared" si="24"/>
        <v>0</v>
      </c>
      <c r="I218" s="50">
        <f t="shared" si="25"/>
        <v>0</v>
      </c>
      <c r="J218" s="50"/>
    </row>
    <row r="219" spans="1:10" hidden="1" outlineLevel="1" x14ac:dyDescent="0.25">
      <c r="A219" s="58"/>
      <c r="B219" s="48" t="s">
        <v>368</v>
      </c>
      <c r="C219" s="52" t="s">
        <v>359</v>
      </c>
      <c r="D219" s="51">
        <v>5</v>
      </c>
      <c r="E219" s="46"/>
      <c r="F219" s="46"/>
      <c r="G219" s="50">
        <v>0</v>
      </c>
      <c r="H219" s="46">
        <f t="shared" si="24"/>
        <v>0</v>
      </c>
      <c r="I219" s="50">
        <f t="shared" si="25"/>
        <v>0</v>
      </c>
      <c r="J219" s="50"/>
    </row>
    <row r="220" spans="1:10" hidden="1" outlineLevel="1" x14ac:dyDescent="0.25">
      <c r="A220" s="58"/>
      <c r="B220" s="48" t="s">
        <v>369</v>
      </c>
      <c r="C220" s="52" t="s">
        <v>359</v>
      </c>
      <c r="D220" s="51">
        <v>6</v>
      </c>
      <c r="E220" s="46"/>
      <c r="F220" s="46"/>
      <c r="G220" s="50">
        <v>0</v>
      </c>
      <c r="H220" s="46">
        <f t="shared" si="24"/>
        <v>0</v>
      </c>
      <c r="I220" s="50">
        <f t="shared" si="25"/>
        <v>0</v>
      </c>
      <c r="J220" s="50"/>
    </row>
    <row r="221" spans="1:10" hidden="1" outlineLevel="1" x14ac:dyDescent="0.25">
      <c r="A221" s="58"/>
      <c r="B221" s="48" t="s">
        <v>370</v>
      </c>
      <c r="C221" s="52" t="s">
        <v>359</v>
      </c>
      <c r="D221" s="51">
        <v>1</v>
      </c>
      <c r="E221" s="46"/>
      <c r="F221" s="46"/>
      <c r="G221" s="50">
        <v>0</v>
      </c>
      <c r="H221" s="46">
        <f t="shared" si="24"/>
        <v>0</v>
      </c>
      <c r="I221" s="50">
        <f t="shared" si="25"/>
        <v>0</v>
      </c>
      <c r="J221" s="50"/>
    </row>
    <row r="222" spans="1:10" hidden="1" outlineLevel="1" x14ac:dyDescent="0.25">
      <c r="A222" s="58"/>
      <c r="B222" s="48" t="s">
        <v>371</v>
      </c>
      <c r="C222" s="52" t="s">
        <v>359</v>
      </c>
      <c r="D222" s="51">
        <v>1</v>
      </c>
      <c r="E222" s="46"/>
      <c r="F222" s="46"/>
      <c r="G222" s="50">
        <v>0</v>
      </c>
      <c r="H222" s="46">
        <f t="shared" si="24"/>
        <v>0</v>
      </c>
      <c r="I222" s="50">
        <f t="shared" si="25"/>
        <v>0</v>
      </c>
      <c r="J222" s="50"/>
    </row>
    <row r="223" spans="1:10" ht="31.5" hidden="1" outlineLevel="1" x14ac:dyDescent="0.25">
      <c r="A223" s="58"/>
      <c r="B223" s="48" t="s">
        <v>372</v>
      </c>
      <c r="C223" s="52" t="s">
        <v>359</v>
      </c>
      <c r="D223" s="51">
        <v>16</v>
      </c>
      <c r="E223" s="46"/>
      <c r="F223" s="46"/>
      <c r="G223" s="50">
        <v>0</v>
      </c>
      <c r="H223" s="46">
        <f t="shared" si="24"/>
        <v>0</v>
      </c>
      <c r="I223" s="50">
        <f t="shared" si="25"/>
        <v>0</v>
      </c>
      <c r="J223" s="50"/>
    </row>
    <row r="224" spans="1:10" ht="31.5" hidden="1" outlineLevel="1" x14ac:dyDescent="0.25">
      <c r="A224" s="58"/>
      <c r="B224" s="48" t="s">
        <v>373</v>
      </c>
      <c r="C224" s="52" t="s">
        <v>359</v>
      </c>
      <c r="D224" s="51">
        <v>10</v>
      </c>
      <c r="E224" s="46"/>
      <c r="F224" s="46"/>
      <c r="G224" s="50">
        <v>0</v>
      </c>
      <c r="H224" s="46">
        <f t="shared" si="24"/>
        <v>0</v>
      </c>
      <c r="I224" s="50">
        <f t="shared" si="25"/>
        <v>0</v>
      </c>
      <c r="J224" s="50"/>
    </row>
    <row r="225" spans="1:10" ht="31.5" hidden="1" outlineLevel="1" x14ac:dyDescent="0.25">
      <c r="A225" s="58"/>
      <c r="B225" s="48" t="s">
        <v>374</v>
      </c>
      <c r="C225" s="52" t="s">
        <v>375</v>
      </c>
      <c r="D225" s="51">
        <v>0.71</v>
      </c>
      <c r="E225" s="46"/>
      <c r="F225" s="46"/>
      <c r="G225" s="50">
        <v>0</v>
      </c>
      <c r="H225" s="46">
        <f t="shared" si="24"/>
        <v>0</v>
      </c>
      <c r="I225" s="50">
        <f t="shared" si="25"/>
        <v>0</v>
      </c>
      <c r="J225" s="50"/>
    </row>
    <row r="226" spans="1:10" ht="31.5" hidden="1" outlineLevel="1" x14ac:dyDescent="0.25">
      <c r="A226" s="58"/>
      <c r="B226" s="48" t="s">
        <v>376</v>
      </c>
      <c r="C226" s="52" t="s">
        <v>375</v>
      </c>
      <c r="D226" s="51">
        <v>0.04</v>
      </c>
      <c r="E226" s="46"/>
      <c r="F226" s="46"/>
      <c r="G226" s="50">
        <v>0</v>
      </c>
      <c r="H226" s="46">
        <f t="shared" si="24"/>
        <v>0</v>
      </c>
      <c r="I226" s="50">
        <f t="shared" si="25"/>
        <v>0</v>
      </c>
      <c r="J226" s="50"/>
    </row>
    <row r="227" spans="1:10" ht="31.5" hidden="1" outlineLevel="1" x14ac:dyDescent="0.25">
      <c r="A227" s="58"/>
      <c r="B227" s="48" t="s">
        <v>377</v>
      </c>
      <c r="C227" s="52" t="s">
        <v>359</v>
      </c>
      <c r="D227" s="51">
        <v>1</v>
      </c>
      <c r="E227" s="46"/>
      <c r="F227" s="46"/>
      <c r="G227" s="50">
        <v>0</v>
      </c>
      <c r="H227" s="46">
        <f t="shared" si="24"/>
        <v>0</v>
      </c>
      <c r="I227" s="50">
        <f t="shared" si="25"/>
        <v>0</v>
      </c>
      <c r="J227" s="50"/>
    </row>
    <row r="228" spans="1:10" ht="31.5" hidden="1" outlineLevel="1" x14ac:dyDescent="0.25">
      <c r="A228" s="58"/>
      <c r="B228" s="48" t="s">
        <v>378</v>
      </c>
      <c r="C228" s="52" t="s">
        <v>359</v>
      </c>
      <c r="D228" s="51">
        <v>4</v>
      </c>
      <c r="E228" s="46"/>
      <c r="F228" s="46"/>
      <c r="G228" s="50">
        <v>0</v>
      </c>
      <c r="H228" s="46">
        <f t="shared" si="24"/>
        <v>0</v>
      </c>
      <c r="I228" s="50">
        <f t="shared" si="25"/>
        <v>0</v>
      </c>
      <c r="J228" s="50"/>
    </row>
    <row r="229" spans="1:10" ht="31.5" hidden="1" outlineLevel="1" x14ac:dyDescent="0.25">
      <c r="A229" s="58"/>
      <c r="B229" s="48" t="s">
        <v>379</v>
      </c>
      <c r="C229" s="52" t="s">
        <v>359</v>
      </c>
      <c r="D229" s="51">
        <v>3</v>
      </c>
      <c r="E229" s="46"/>
      <c r="F229" s="46"/>
      <c r="G229" s="50">
        <v>0</v>
      </c>
      <c r="H229" s="46">
        <f t="shared" si="24"/>
        <v>0</v>
      </c>
      <c r="I229" s="50">
        <f t="shared" si="25"/>
        <v>0</v>
      </c>
      <c r="J229" s="50"/>
    </row>
    <row r="230" spans="1:10" ht="31.5" hidden="1" outlineLevel="1" x14ac:dyDescent="0.25">
      <c r="A230" s="58"/>
      <c r="B230" s="48" t="s">
        <v>380</v>
      </c>
      <c r="C230" s="52" t="s">
        <v>359</v>
      </c>
      <c r="D230" s="51">
        <v>72</v>
      </c>
      <c r="E230" s="46"/>
      <c r="F230" s="46"/>
      <c r="G230" s="50">
        <v>0</v>
      </c>
      <c r="H230" s="46">
        <f t="shared" si="24"/>
        <v>0</v>
      </c>
      <c r="I230" s="50">
        <f t="shared" si="25"/>
        <v>0</v>
      </c>
      <c r="J230" s="50"/>
    </row>
    <row r="231" spans="1:10" hidden="1" outlineLevel="1" x14ac:dyDescent="0.25">
      <c r="A231" s="58"/>
      <c r="B231" s="48" t="s">
        <v>381</v>
      </c>
      <c r="C231" s="52" t="s">
        <v>359</v>
      </c>
      <c r="D231" s="51">
        <v>1</v>
      </c>
      <c r="E231" s="46"/>
      <c r="F231" s="46"/>
      <c r="G231" s="50">
        <v>0</v>
      </c>
      <c r="H231" s="46">
        <f t="shared" si="24"/>
        <v>0</v>
      </c>
      <c r="I231" s="50">
        <f t="shared" si="25"/>
        <v>0</v>
      </c>
      <c r="J231" s="50"/>
    </row>
    <row r="232" spans="1:10" hidden="1" outlineLevel="1" x14ac:dyDescent="0.25">
      <c r="A232" s="58"/>
      <c r="B232" s="48" t="s">
        <v>382</v>
      </c>
      <c r="C232" s="52" t="s">
        <v>359</v>
      </c>
      <c r="D232" s="51">
        <v>1</v>
      </c>
      <c r="E232" s="46"/>
      <c r="F232" s="46"/>
      <c r="G232" s="50">
        <v>0</v>
      </c>
      <c r="H232" s="46">
        <f t="shared" si="24"/>
        <v>0</v>
      </c>
      <c r="I232" s="50">
        <f t="shared" si="25"/>
        <v>0</v>
      </c>
      <c r="J232" s="50"/>
    </row>
    <row r="233" spans="1:10" hidden="1" outlineLevel="1" x14ac:dyDescent="0.25">
      <c r="A233" s="58"/>
      <c r="B233" s="48" t="s">
        <v>383</v>
      </c>
      <c r="C233" s="52" t="s">
        <v>359</v>
      </c>
      <c r="D233" s="51">
        <v>1</v>
      </c>
      <c r="E233" s="46"/>
      <c r="F233" s="46"/>
      <c r="G233" s="50">
        <v>0</v>
      </c>
      <c r="H233" s="46">
        <f t="shared" si="24"/>
        <v>0</v>
      </c>
      <c r="I233" s="50">
        <f t="shared" si="25"/>
        <v>0</v>
      </c>
      <c r="J233" s="50"/>
    </row>
    <row r="234" spans="1:10" hidden="1" outlineLevel="1" x14ac:dyDescent="0.25">
      <c r="A234" s="58"/>
      <c r="B234" s="48" t="s">
        <v>384</v>
      </c>
      <c r="C234" s="52" t="s">
        <v>359</v>
      </c>
      <c r="D234" s="51">
        <v>1</v>
      </c>
      <c r="E234" s="46"/>
      <c r="F234" s="46"/>
      <c r="G234" s="50">
        <v>0</v>
      </c>
      <c r="H234" s="46">
        <f t="shared" si="24"/>
        <v>0</v>
      </c>
      <c r="I234" s="50">
        <f t="shared" si="25"/>
        <v>0</v>
      </c>
      <c r="J234" s="50"/>
    </row>
    <row r="235" spans="1:10" hidden="1" outlineLevel="1" x14ac:dyDescent="0.25">
      <c r="A235" s="58"/>
      <c r="B235" s="48" t="s">
        <v>385</v>
      </c>
      <c r="C235" s="52"/>
      <c r="D235" s="51"/>
      <c r="E235" s="46"/>
      <c r="F235" s="46"/>
      <c r="G235" s="50">
        <v>0</v>
      </c>
      <c r="H235" s="46">
        <f t="shared" si="24"/>
        <v>0</v>
      </c>
      <c r="I235" s="50">
        <f t="shared" si="25"/>
        <v>0</v>
      </c>
      <c r="J235" s="50"/>
    </row>
    <row r="236" spans="1:10" hidden="1" outlineLevel="1" x14ac:dyDescent="0.25">
      <c r="A236" s="58"/>
      <c r="B236" s="48" t="s">
        <v>386</v>
      </c>
      <c r="C236" s="52" t="s">
        <v>387</v>
      </c>
      <c r="D236" s="51">
        <v>1.86</v>
      </c>
      <c r="E236" s="46"/>
      <c r="F236" s="46"/>
      <c r="G236" s="50">
        <v>0</v>
      </c>
      <c r="H236" s="46">
        <f t="shared" si="24"/>
        <v>0</v>
      </c>
      <c r="I236" s="50">
        <f t="shared" si="25"/>
        <v>0</v>
      </c>
      <c r="J236" s="50"/>
    </row>
    <row r="237" spans="1:10" ht="31.5" hidden="1" outlineLevel="1" x14ac:dyDescent="0.25">
      <c r="A237" s="58"/>
      <c r="B237" s="48" t="s">
        <v>388</v>
      </c>
      <c r="C237" s="52" t="s">
        <v>387</v>
      </c>
      <c r="D237" s="51">
        <v>0.14000000000000001</v>
      </c>
      <c r="E237" s="46"/>
      <c r="F237" s="46"/>
      <c r="G237" s="50">
        <v>0</v>
      </c>
      <c r="H237" s="46">
        <f t="shared" si="24"/>
        <v>0</v>
      </c>
      <c r="I237" s="50">
        <f t="shared" si="25"/>
        <v>0</v>
      </c>
      <c r="J237" s="50"/>
    </row>
    <row r="238" spans="1:10" ht="31.5" hidden="1" outlineLevel="1" x14ac:dyDescent="0.25">
      <c r="A238" s="58"/>
      <c r="B238" s="48" t="s">
        <v>389</v>
      </c>
      <c r="C238" s="52" t="s">
        <v>387</v>
      </c>
      <c r="D238" s="51">
        <v>0.2</v>
      </c>
      <c r="E238" s="46"/>
      <c r="F238" s="46"/>
      <c r="G238" s="50">
        <v>0</v>
      </c>
      <c r="H238" s="46">
        <f t="shared" si="24"/>
        <v>0</v>
      </c>
      <c r="I238" s="50">
        <f t="shared" si="25"/>
        <v>0</v>
      </c>
      <c r="J238" s="50"/>
    </row>
    <row r="239" spans="1:10" ht="31.5" hidden="1" outlineLevel="1" x14ac:dyDescent="0.25">
      <c r="A239" s="58"/>
      <c r="B239" s="48" t="s">
        <v>390</v>
      </c>
      <c r="C239" s="52" t="s">
        <v>387</v>
      </c>
      <c r="D239" s="51">
        <v>0.14000000000000001</v>
      </c>
      <c r="E239" s="46"/>
      <c r="F239" s="46"/>
      <c r="G239" s="50">
        <v>0</v>
      </c>
      <c r="H239" s="46">
        <f t="shared" si="24"/>
        <v>0</v>
      </c>
      <c r="I239" s="50">
        <f t="shared" si="25"/>
        <v>0</v>
      </c>
      <c r="J239" s="50"/>
    </row>
    <row r="240" spans="1:10" hidden="1" outlineLevel="1" x14ac:dyDescent="0.25">
      <c r="A240" s="58"/>
      <c r="B240" s="54" t="s">
        <v>391</v>
      </c>
      <c r="C240" s="52"/>
      <c r="D240" s="51"/>
      <c r="E240" s="46"/>
      <c r="F240" s="46"/>
      <c r="G240" s="50"/>
      <c r="H240" s="46"/>
      <c r="I240" s="50"/>
      <c r="J240" s="50"/>
    </row>
    <row r="241" spans="1:10" hidden="1" outlineLevel="1" x14ac:dyDescent="0.25">
      <c r="A241" s="58"/>
      <c r="B241" s="48" t="s">
        <v>392</v>
      </c>
      <c r="C241" s="52" t="s">
        <v>387</v>
      </c>
      <c r="D241" s="51">
        <v>1.86</v>
      </c>
      <c r="E241" s="46"/>
      <c r="F241" s="46"/>
      <c r="G241" s="50">
        <v>0</v>
      </c>
      <c r="H241" s="46">
        <f t="shared" si="24"/>
        <v>0</v>
      </c>
      <c r="I241" s="50">
        <f t="shared" si="25"/>
        <v>0</v>
      </c>
      <c r="J241" s="50"/>
    </row>
    <row r="242" spans="1:10" hidden="1" outlineLevel="1" x14ac:dyDescent="0.25">
      <c r="A242" s="58"/>
      <c r="B242" s="48" t="s">
        <v>393</v>
      </c>
      <c r="C242" s="52" t="s">
        <v>387</v>
      </c>
      <c r="D242" s="51">
        <v>0.46</v>
      </c>
      <c r="E242" s="46"/>
      <c r="F242" s="46"/>
      <c r="G242" s="50">
        <v>0</v>
      </c>
      <c r="H242" s="46">
        <f t="shared" si="24"/>
        <v>0</v>
      </c>
      <c r="I242" s="50">
        <f t="shared" si="25"/>
        <v>0</v>
      </c>
      <c r="J242" s="50"/>
    </row>
    <row r="243" spans="1:10" hidden="1" outlineLevel="1" x14ac:dyDescent="0.25">
      <c r="A243" s="58"/>
      <c r="B243" s="54" t="s">
        <v>394</v>
      </c>
      <c r="C243" s="52"/>
      <c r="D243" s="51"/>
      <c r="E243" s="46"/>
      <c r="F243" s="46"/>
      <c r="G243" s="50"/>
      <c r="H243" s="46"/>
      <c r="I243" s="50"/>
      <c r="J243" s="50"/>
    </row>
    <row r="244" spans="1:10" hidden="1" outlineLevel="1" x14ac:dyDescent="0.25">
      <c r="A244" s="58"/>
      <c r="B244" s="48" t="s">
        <v>395</v>
      </c>
      <c r="C244" s="52" t="s">
        <v>402</v>
      </c>
      <c r="D244" s="51">
        <v>9.1999999999999993</v>
      </c>
      <c r="E244" s="46"/>
      <c r="F244" s="46"/>
      <c r="G244" s="50">
        <v>0</v>
      </c>
      <c r="H244" s="46">
        <f t="shared" si="24"/>
        <v>0</v>
      </c>
      <c r="I244" s="50">
        <f t="shared" si="25"/>
        <v>0</v>
      </c>
      <c r="J244" s="50"/>
    </row>
    <row r="245" spans="1:10" hidden="1" outlineLevel="1" x14ac:dyDescent="0.25">
      <c r="A245" s="58"/>
      <c r="B245" s="48" t="s">
        <v>396</v>
      </c>
      <c r="C245" s="52" t="s">
        <v>402</v>
      </c>
      <c r="D245" s="51">
        <v>0.2</v>
      </c>
      <c r="E245" s="46"/>
      <c r="F245" s="46"/>
      <c r="G245" s="50">
        <v>0</v>
      </c>
      <c r="H245" s="46">
        <f t="shared" si="24"/>
        <v>0</v>
      </c>
      <c r="I245" s="50">
        <f t="shared" si="25"/>
        <v>0</v>
      </c>
      <c r="J245" s="50"/>
    </row>
    <row r="246" spans="1:10" hidden="1" outlineLevel="1" x14ac:dyDescent="0.25">
      <c r="A246" s="58"/>
      <c r="B246" s="48" t="s">
        <v>397</v>
      </c>
      <c r="C246" s="52" t="s">
        <v>402</v>
      </c>
      <c r="D246" s="51">
        <v>1.6</v>
      </c>
      <c r="E246" s="46"/>
      <c r="F246" s="46"/>
      <c r="G246" s="50">
        <v>0</v>
      </c>
      <c r="H246" s="46">
        <f t="shared" si="24"/>
        <v>0</v>
      </c>
      <c r="I246" s="50">
        <f t="shared" si="25"/>
        <v>0</v>
      </c>
      <c r="J246" s="50"/>
    </row>
    <row r="247" spans="1:10" ht="31.5" hidden="1" outlineLevel="1" x14ac:dyDescent="0.25">
      <c r="A247" s="58"/>
      <c r="B247" s="48" t="s">
        <v>398</v>
      </c>
      <c r="C247" s="52" t="s">
        <v>375</v>
      </c>
      <c r="D247" s="51">
        <v>0.16</v>
      </c>
      <c r="E247" s="46"/>
      <c r="F247" s="46"/>
      <c r="G247" s="50">
        <v>0</v>
      </c>
      <c r="H247" s="46">
        <f t="shared" si="24"/>
        <v>0</v>
      </c>
      <c r="I247" s="50">
        <f t="shared" si="25"/>
        <v>0</v>
      </c>
      <c r="J247" s="50"/>
    </row>
    <row r="248" spans="1:10" ht="31.5" hidden="1" outlineLevel="1" x14ac:dyDescent="0.25">
      <c r="A248" s="58"/>
      <c r="B248" s="48" t="s">
        <v>399</v>
      </c>
      <c r="C248" s="52" t="s">
        <v>375</v>
      </c>
      <c r="D248" s="51">
        <v>0.04</v>
      </c>
      <c r="E248" s="46"/>
      <c r="F248" s="46"/>
      <c r="G248" s="50">
        <v>0</v>
      </c>
      <c r="H248" s="46">
        <f t="shared" si="24"/>
        <v>0</v>
      </c>
      <c r="I248" s="50">
        <f t="shared" si="25"/>
        <v>0</v>
      </c>
      <c r="J248" s="50"/>
    </row>
    <row r="249" spans="1:10" hidden="1" outlineLevel="1" x14ac:dyDescent="0.25">
      <c r="A249" s="58"/>
      <c r="B249" s="54" t="s">
        <v>188</v>
      </c>
      <c r="C249" s="52"/>
      <c r="D249" s="51"/>
      <c r="E249" s="46"/>
      <c r="F249" s="46"/>
      <c r="G249" s="50"/>
      <c r="H249" s="46"/>
      <c r="I249" s="50"/>
      <c r="J249" s="50"/>
    </row>
    <row r="250" spans="1:10" hidden="1" outlineLevel="1" x14ac:dyDescent="0.25">
      <c r="A250" s="58"/>
      <c r="B250" s="54" t="s">
        <v>483</v>
      </c>
      <c r="C250" s="52"/>
      <c r="D250" s="51"/>
      <c r="E250" s="46"/>
      <c r="F250" s="46"/>
      <c r="G250" s="50"/>
      <c r="H250" s="46"/>
      <c r="I250" s="50"/>
      <c r="J250" s="50"/>
    </row>
    <row r="251" spans="1:10" hidden="1" outlineLevel="1" x14ac:dyDescent="0.25">
      <c r="A251" s="58"/>
      <c r="B251" s="54" t="s">
        <v>484</v>
      </c>
      <c r="C251" s="52"/>
      <c r="D251" s="51"/>
      <c r="E251" s="46"/>
      <c r="F251" s="46"/>
      <c r="G251" s="50"/>
      <c r="H251" s="46"/>
      <c r="I251" s="50"/>
      <c r="J251" s="50"/>
    </row>
    <row r="252" spans="1:10" ht="31.5" hidden="1" outlineLevel="1" x14ac:dyDescent="0.25">
      <c r="A252" s="58"/>
      <c r="B252" s="48" t="s">
        <v>405</v>
      </c>
      <c r="C252" s="52" t="s">
        <v>119</v>
      </c>
      <c r="D252" s="51">
        <v>1</v>
      </c>
      <c r="E252" s="46">
        <v>0</v>
      </c>
      <c r="F252" s="46">
        <f t="shared" ref="F252:F273" si="26">D252*E252</f>
        <v>0</v>
      </c>
      <c r="G252" s="50"/>
      <c r="H252" s="46"/>
      <c r="I252" s="50">
        <f t="shared" si="25"/>
        <v>0</v>
      </c>
      <c r="J252" s="50" t="s">
        <v>487</v>
      </c>
    </row>
    <row r="253" spans="1:10" hidden="1" outlineLevel="1" x14ac:dyDescent="0.25">
      <c r="A253" s="58"/>
      <c r="B253" s="48" t="s">
        <v>406</v>
      </c>
      <c r="C253" s="52" t="s">
        <v>119</v>
      </c>
      <c r="D253" s="51">
        <v>1</v>
      </c>
      <c r="E253" s="46">
        <v>0</v>
      </c>
      <c r="F253" s="46">
        <f t="shared" si="26"/>
        <v>0</v>
      </c>
      <c r="G253" s="50"/>
      <c r="H253" s="46"/>
      <c r="I253" s="50">
        <f t="shared" si="25"/>
        <v>0</v>
      </c>
      <c r="J253" s="50" t="s">
        <v>487</v>
      </c>
    </row>
    <row r="254" spans="1:10" hidden="1" outlineLevel="1" x14ac:dyDescent="0.25">
      <c r="A254" s="58"/>
      <c r="B254" s="48" t="s">
        <v>407</v>
      </c>
      <c r="C254" s="52" t="s">
        <v>119</v>
      </c>
      <c r="D254" s="51">
        <v>1</v>
      </c>
      <c r="E254" s="46">
        <v>0</v>
      </c>
      <c r="F254" s="46">
        <f t="shared" si="26"/>
        <v>0</v>
      </c>
      <c r="G254" s="50"/>
      <c r="H254" s="46"/>
      <c r="I254" s="50">
        <f t="shared" si="25"/>
        <v>0</v>
      </c>
      <c r="J254" s="50" t="s">
        <v>336</v>
      </c>
    </row>
    <row r="255" spans="1:10" hidden="1" outlineLevel="1" x14ac:dyDescent="0.25">
      <c r="A255" s="58"/>
      <c r="B255" s="48" t="s">
        <v>408</v>
      </c>
      <c r="C255" s="52" t="s">
        <v>119</v>
      </c>
      <c r="D255" s="51">
        <v>1</v>
      </c>
      <c r="E255" s="46">
        <v>0</v>
      </c>
      <c r="F255" s="46">
        <f t="shared" si="26"/>
        <v>0</v>
      </c>
      <c r="G255" s="50"/>
      <c r="H255" s="46"/>
      <c r="I255" s="50">
        <f t="shared" si="25"/>
        <v>0</v>
      </c>
      <c r="J255" s="50" t="s">
        <v>487</v>
      </c>
    </row>
    <row r="256" spans="1:10" hidden="1" outlineLevel="1" x14ac:dyDescent="0.25">
      <c r="A256" s="58"/>
      <c r="B256" s="48" t="s">
        <v>409</v>
      </c>
      <c r="C256" s="52" t="s">
        <v>119</v>
      </c>
      <c r="D256" s="51">
        <v>1</v>
      </c>
      <c r="E256" s="46">
        <v>0</v>
      </c>
      <c r="F256" s="46">
        <f t="shared" si="26"/>
        <v>0</v>
      </c>
      <c r="G256" s="50"/>
      <c r="H256" s="46"/>
      <c r="I256" s="50">
        <f t="shared" si="25"/>
        <v>0</v>
      </c>
      <c r="J256" s="50" t="s">
        <v>348</v>
      </c>
    </row>
    <row r="257" spans="1:10" hidden="1" outlineLevel="1" x14ac:dyDescent="0.25">
      <c r="A257" s="58"/>
      <c r="B257" s="48" t="s">
        <v>410</v>
      </c>
      <c r="C257" s="52" t="s">
        <v>485</v>
      </c>
      <c r="D257" s="51">
        <v>2</v>
      </c>
      <c r="E257" s="46">
        <v>0</v>
      </c>
      <c r="F257" s="46">
        <f t="shared" si="26"/>
        <v>0</v>
      </c>
      <c r="G257" s="50"/>
      <c r="H257" s="46"/>
      <c r="I257" s="50">
        <f t="shared" si="25"/>
        <v>0</v>
      </c>
      <c r="J257" s="50" t="s">
        <v>348</v>
      </c>
    </row>
    <row r="258" spans="1:10" ht="31.5" hidden="1" outlineLevel="1" x14ac:dyDescent="0.25">
      <c r="A258" s="58"/>
      <c r="B258" s="48" t="s">
        <v>411</v>
      </c>
      <c r="C258" s="52" t="s">
        <v>119</v>
      </c>
      <c r="D258" s="51">
        <v>4</v>
      </c>
      <c r="E258" s="46">
        <v>0</v>
      </c>
      <c r="F258" s="46">
        <f t="shared" si="26"/>
        <v>0</v>
      </c>
      <c r="G258" s="50"/>
      <c r="H258" s="46"/>
      <c r="I258" s="50">
        <f t="shared" si="25"/>
        <v>0</v>
      </c>
      <c r="J258" s="50" t="s">
        <v>487</v>
      </c>
    </row>
    <row r="259" spans="1:10" ht="31.5" hidden="1" outlineLevel="1" x14ac:dyDescent="0.25">
      <c r="A259" s="58"/>
      <c r="B259" s="48" t="s">
        <v>412</v>
      </c>
      <c r="C259" s="52" t="s">
        <v>119</v>
      </c>
      <c r="D259" s="51">
        <v>1</v>
      </c>
      <c r="E259" s="46">
        <v>0</v>
      </c>
      <c r="F259" s="46">
        <f t="shared" si="26"/>
        <v>0</v>
      </c>
      <c r="G259" s="50"/>
      <c r="H259" s="46"/>
      <c r="I259" s="50">
        <f t="shared" si="25"/>
        <v>0</v>
      </c>
      <c r="J259" s="50" t="s">
        <v>488</v>
      </c>
    </row>
    <row r="260" spans="1:10" ht="31.5" hidden="1" outlineLevel="1" x14ac:dyDescent="0.25">
      <c r="A260" s="58"/>
      <c r="B260" s="48" t="s">
        <v>413</v>
      </c>
      <c r="C260" s="52" t="s">
        <v>119</v>
      </c>
      <c r="D260" s="51">
        <v>2</v>
      </c>
      <c r="E260" s="46">
        <v>0</v>
      </c>
      <c r="F260" s="46">
        <f t="shared" si="26"/>
        <v>0</v>
      </c>
      <c r="G260" s="50"/>
      <c r="H260" s="46"/>
      <c r="I260" s="50">
        <f t="shared" si="25"/>
        <v>0</v>
      </c>
      <c r="J260" s="50" t="s">
        <v>333</v>
      </c>
    </row>
    <row r="261" spans="1:10" hidden="1" outlineLevel="1" x14ac:dyDescent="0.25">
      <c r="A261" s="58"/>
      <c r="B261" s="54" t="s">
        <v>414</v>
      </c>
      <c r="C261" s="52"/>
      <c r="D261" s="51"/>
      <c r="E261" s="46"/>
      <c r="F261" s="46"/>
      <c r="G261" s="50"/>
      <c r="H261" s="46"/>
      <c r="I261" s="50"/>
      <c r="J261" s="50"/>
    </row>
    <row r="262" spans="1:10" ht="31.5" hidden="1" outlineLevel="1" x14ac:dyDescent="0.25">
      <c r="A262" s="58"/>
      <c r="B262" s="48" t="s">
        <v>415</v>
      </c>
      <c r="C262" s="52" t="s">
        <v>119</v>
      </c>
      <c r="D262" s="51">
        <v>2</v>
      </c>
      <c r="E262" s="46">
        <v>0</v>
      </c>
      <c r="F262" s="46">
        <f t="shared" si="26"/>
        <v>0</v>
      </c>
      <c r="G262" s="50"/>
      <c r="H262" s="46"/>
      <c r="I262" s="50">
        <f t="shared" si="25"/>
        <v>0</v>
      </c>
      <c r="J262" s="50" t="s">
        <v>348</v>
      </c>
    </row>
    <row r="263" spans="1:10" hidden="1" outlineLevel="1" x14ac:dyDescent="0.25">
      <c r="A263" s="58"/>
      <c r="B263" s="48" t="s">
        <v>416</v>
      </c>
      <c r="C263" s="52" t="s">
        <v>119</v>
      </c>
      <c r="D263" s="51">
        <v>3</v>
      </c>
      <c r="E263" s="46">
        <v>0</v>
      </c>
      <c r="F263" s="46">
        <f t="shared" si="26"/>
        <v>0</v>
      </c>
      <c r="G263" s="50"/>
      <c r="H263" s="46"/>
      <c r="I263" s="50">
        <f t="shared" si="25"/>
        <v>0</v>
      </c>
      <c r="J263" s="50" t="s">
        <v>338</v>
      </c>
    </row>
    <row r="264" spans="1:10" hidden="1" outlineLevel="1" x14ac:dyDescent="0.25">
      <c r="A264" s="58"/>
      <c r="B264" s="48" t="s">
        <v>417</v>
      </c>
      <c r="C264" s="52" t="s">
        <v>119</v>
      </c>
      <c r="D264" s="51">
        <v>72</v>
      </c>
      <c r="E264" s="46">
        <v>0</v>
      </c>
      <c r="F264" s="46">
        <f t="shared" si="26"/>
        <v>0</v>
      </c>
      <c r="G264" s="50"/>
      <c r="H264" s="46"/>
      <c r="I264" s="50">
        <f t="shared" si="25"/>
        <v>0</v>
      </c>
      <c r="J264" s="50" t="s">
        <v>338</v>
      </c>
    </row>
    <row r="265" spans="1:10" hidden="1" outlineLevel="1" x14ac:dyDescent="0.25">
      <c r="A265" s="58"/>
      <c r="B265" s="54" t="s">
        <v>500</v>
      </c>
      <c r="C265" s="52"/>
      <c r="D265" s="51"/>
      <c r="E265" s="46"/>
      <c r="F265" s="46"/>
      <c r="G265" s="50"/>
      <c r="H265" s="46"/>
      <c r="I265" s="50"/>
      <c r="J265" s="50"/>
    </row>
    <row r="266" spans="1:10" ht="31.5" hidden="1" outlineLevel="1" x14ac:dyDescent="0.25">
      <c r="A266" s="58"/>
      <c r="B266" s="48" t="s">
        <v>418</v>
      </c>
      <c r="C266" s="52" t="s">
        <v>119</v>
      </c>
      <c r="D266" s="51">
        <v>1</v>
      </c>
      <c r="E266" s="46">
        <v>0</v>
      </c>
      <c r="F266" s="46">
        <f t="shared" si="26"/>
        <v>0</v>
      </c>
      <c r="G266" s="50"/>
      <c r="H266" s="46"/>
      <c r="I266" s="50">
        <f t="shared" si="25"/>
        <v>0</v>
      </c>
      <c r="J266" s="50" t="s">
        <v>489</v>
      </c>
    </row>
    <row r="267" spans="1:10" ht="31.5" hidden="1" outlineLevel="1" x14ac:dyDescent="0.25">
      <c r="A267" s="58"/>
      <c r="B267" s="48" t="s">
        <v>419</v>
      </c>
      <c r="C267" s="52" t="s">
        <v>119</v>
      </c>
      <c r="D267" s="51">
        <v>1</v>
      </c>
      <c r="E267" s="46">
        <v>0</v>
      </c>
      <c r="F267" s="46">
        <f t="shared" si="26"/>
        <v>0</v>
      </c>
      <c r="G267" s="50"/>
      <c r="H267" s="46"/>
      <c r="I267" s="50">
        <f t="shared" si="25"/>
        <v>0</v>
      </c>
      <c r="J267" s="50" t="s">
        <v>489</v>
      </c>
    </row>
    <row r="268" spans="1:10" ht="31.5" hidden="1" outlineLevel="1" x14ac:dyDescent="0.25">
      <c r="A268" s="58"/>
      <c r="B268" s="48" t="s">
        <v>420</v>
      </c>
      <c r="C268" s="52" t="s">
        <v>119</v>
      </c>
      <c r="D268" s="51">
        <v>1</v>
      </c>
      <c r="E268" s="46">
        <v>0</v>
      </c>
      <c r="F268" s="46">
        <f t="shared" si="26"/>
        <v>0</v>
      </c>
      <c r="G268" s="50"/>
      <c r="H268" s="46"/>
      <c r="I268" s="50">
        <f t="shared" si="25"/>
        <v>0</v>
      </c>
      <c r="J268" s="50" t="s">
        <v>489</v>
      </c>
    </row>
    <row r="269" spans="1:10" ht="31.5" hidden="1" outlineLevel="1" x14ac:dyDescent="0.25">
      <c r="A269" s="58"/>
      <c r="B269" s="48" t="s">
        <v>421</v>
      </c>
      <c r="C269" s="52" t="s">
        <v>119</v>
      </c>
      <c r="D269" s="51">
        <v>1</v>
      </c>
      <c r="E269" s="46">
        <v>0</v>
      </c>
      <c r="F269" s="46">
        <f t="shared" si="26"/>
        <v>0</v>
      </c>
      <c r="G269" s="50"/>
      <c r="H269" s="46"/>
      <c r="I269" s="50">
        <f t="shared" si="25"/>
        <v>0</v>
      </c>
      <c r="J269" s="50" t="s">
        <v>489</v>
      </c>
    </row>
    <row r="270" spans="1:10" ht="31.5" hidden="1" outlineLevel="1" x14ac:dyDescent="0.25">
      <c r="A270" s="58"/>
      <c r="B270" s="48" t="s">
        <v>422</v>
      </c>
      <c r="C270" s="52" t="s">
        <v>119</v>
      </c>
      <c r="D270" s="51">
        <v>1</v>
      </c>
      <c r="E270" s="46">
        <v>0</v>
      </c>
      <c r="F270" s="46">
        <f t="shared" si="26"/>
        <v>0</v>
      </c>
      <c r="G270" s="50"/>
      <c r="H270" s="46"/>
      <c r="I270" s="50">
        <f t="shared" si="25"/>
        <v>0</v>
      </c>
      <c r="J270" s="50" t="s">
        <v>489</v>
      </c>
    </row>
    <row r="271" spans="1:10" ht="31.5" hidden="1" outlineLevel="1" x14ac:dyDescent="0.25">
      <c r="A271" s="58"/>
      <c r="B271" s="48" t="s">
        <v>423</v>
      </c>
      <c r="C271" s="52" t="s">
        <v>119</v>
      </c>
      <c r="D271" s="51">
        <v>1</v>
      </c>
      <c r="E271" s="46">
        <v>0</v>
      </c>
      <c r="F271" s="46">
        <f t="shared" si="26"/>
        <v>0</v>
      </c>
      <c r="G271" s="50"/>
      <c r="H271" s="46"/>
      <c r="I271" s="50">
        <f t="shared" si="25"/>
        <v>0</v>
      </c>
      <c r="J271" s="50" t="s">
        <v>489</v>
      </c>
    </row>
    <row r="272" spans="1:10" ht="31.5" hidden="1" outlineLevel="1" x14ac:dyDescent="0.25">
      <c r="A272" s="58"/>
      <c r="B272" s="48" t="s">
        <v>424</v>
      </c>
      <c r="C272" s="52" t="s">
        <v>119</v>
      </c>
      <c r="D272" s="51">
        <v>4</v>
      </c>
      <c r="E272" s="46">
        <v>0</v>
      </c>
      <c r="F272" s="46">
        <f t="shared" si="26"/>
        <v>0</v>
      </c>
      <c r="G272" s="50"/>
      <c r="H272" s="46"/>
      <c r="I272" s="50">
        <f t="shared" si="25"/>
        <v>0</v>
      </c>
      <c r="J272" s="50" t="s">
        <v>489</v>
      </c>
    </row>
    <row r="273" spans="1:10" ht="78.75" hidden="1" outlineLevel="1" x14ac:dyDescent="0.25">
      <c r="A273" s="58"/>
      <c r="B273" s="48" t="s">
        <v>425</v>
      </c>
      <c r="C273" s="52" t="s">
        <v>119</v>
      </c>
      <c r="D273" s="51">
        <v>16</v>
      </c>
      <c r="E273" s="46">
        <v>0</v>
      </c>
      <c r="F273" s="46">
        <f t="shared" si="26"/>
        <v>0</v>
      </c>
      <c r="G273" s="50"/>
      <c r="H273" s="46"/>
      <c r="I273" s="50">
        <f t="shared" si="25"/>
        <v>0</v>
      </c>
      <c r="J273" s="50" t="s">
        <v>490</v>
      </c>
    </row>
    <row r="274" spans="1:10" hidden="1" outlineLevel="1" x14ac:dyDescent="0.25">
      <c r="A274" s="58"/>
      <c r="B274" s="48" t="s">
        <v>426</v>
      </c>
      <c r="C274" s="52"/>
      <c r="D274" s="51"/>
      <c r="E274" s="46">
        <v>0</v>
      </c>
      <c r="F274" s="46">
        <f t="shared" ref="F274:F331" si="27">D274*E274</f>
        <v>0</v>
      </c>
      <c r="G274" s="50"/>
      <c r="H274" s="46"/>
      <c r="I274" s="50">
        <f t="shared" ref="I274:I331" si="28">F274+H274</f>
        <v>0</v>
      </c>
      <c r="J274" s="50"/>
    </row>
    <row r="275" spans="1:10" ht="110.25" hidden="1" outlineLevel="1" x14ac:dyDescent="0.25">
      <c r="A275" s="58"/>
      <c r="B275" s="48" t="s">
        <v>427</v>
      </c>
      <c r="C275" s="52" t="s">
        <v>119</v>
      </c>
      <c r="D275" s="51">
        <v>16</v>
      </c>
      <c r="E275" s="46">
        <v>0</v>
      </c>
      <c r="F275" s="46">
        <f t="shared" si="27"/>
        <v>0</v>
      </c>
      <c r="G275" s="50"/>
      <c r="H275" s="46"/>
      <c r="I275" s="50">
        <f t="shared" si="28"/>
        <v>0</v>
      </c>
      <c r="J275" s="50" t="s">
        <v>490</v>
      </c>
    </row>
    <row r="276" spans="1:10" hidden="1" outlineLevel="1" x14ac:dyDescent="0.25">
      <c r="A276" s="58"/>
      <c r="B276" s="54" t="s">
        <v>428</v>
      </c>
      <c r="C276" s="52"/>
      <c r="D276" s="51"/>
      <c r="E276" s="46"/>
      <c r="F276" s="46"/>
      <c r="G276" s="50"/>
      <c r="H276" s="46"/>
      <c r="I276" s="50"/>
      <c r="J276" s="50"/>
    </row>
    <row r="277" spans="1:10" ht="31.5" hidden="1" outlineLevel="1" x14ac:dyDescent="0.25">
      <c r="A277" s="58"/>
      <c r="B277" s="48" t="s">
        <v>429</v>
      </c>
      <c r="C277" s="52" t="s">
        <v>119</v>
      </c>
      <c r="D277" s="51">
        <v>10</v>
      </c>
      <c r="E277" s="46">
        <v>0</v>
      </c>
      <c r="F277" s="46">
        <f t="shared" si="27"/>
        <v>0</v>
      </c>
      <c r="G277" s="50"/>
      <c r="H277" s="46"/>
      <c r="I277" s="50">
        <f t="shared" si="28"/>
        <v>0</v>
      </c>
      <c r="J277" s="50" t="s">
        <v>491</v>
      </c>
    </row>
    <row r="278" spans="1:10" hidden="1" outlineLevel="1" x14ac:dyDescent="0.25">
      <c r="A278" s="58"/>
      <c r="B278" s="48" t="s">
        <v>430</v>
      </c>
      <c r="C278" s="52" t="s">
        <v>119</v>
      </c>
      <c r="D278" s="51">
        <v>10</v>
      </c>
      <c r="E278" s="46">
        <v>0</v>
      </c>
      <c r="F278" s="46">
        <f t="shared" si="27"/>
        <v>0</v>
      </c>
      <c r="G278" s="50"/>
      <c r="H278" s="46"/>
      <c r="I278" s="50">
        <f t="shared" si="28"/>
        <v>0</v>
      </c>
      <c r="J278" s="50" t="s">
        <v>491</v>
      </c>
    </row>
    <row r="279" spans="1:10" ht="31.5" hidden="1" outlineLevel="1" x14ac:dyDescent="0.25">
      <c r="A279" s="58"/>
      <c r="B279" s="48" t="s">
        <v>431</v>
      </c>
      <c r="C279" s="52" t="s">
        <v>119</v>
      </c>
      <c r="D279" s="51">
        <v>10</v>
      </c>
      <c r="E279" s="46">
        <v>0</v>
      </c>
      <c r="F279" s="46">
        <f t="shared" si="27"/>
        <v>0</v>
      </c>
      <c r="G279" s="50"/>
      <c r="H279" s="46"/>
      <c r="I279" s="50">
        <f t="shared" si="28"/>
        <v>0</v>
      </c>
      <c r="J279" s="50" t="s">
        <v>491</v>
      </c>
    </row>
    <row r="280" spans="1:10" hidden="1" outlineLevel="1" x14ac:dyDescent="0.25">
      <c r="A280" s="58"/>
      <c r="B280" s="54" t="s">
        <v>432</v>
      </c>
      <c r="C280" s="52"/>
      <c r="D280" s="51"/>
      <c r="E280" s="46"/>
      <c r="F280" s="46"/>
      <c r="G280" s="50"/>
      <c r="H280" s="46"/>
      <c r="I280" s="50"/>
      <c r="J280" s="50"/>
    </row>
    <row r="281" spans="1:10" ht="31.5" hidden="1" outlineLevel="1" x14ac:dyDescent="0.25">
      <c r="A281" s="58"/>
      <c r="B281" s="48" t="s">
        <v>433</v>
      </c>
      <c r="C281" s="52" t="s">
        <v>119</v>
      </c>
      <c r="D281" s="51">
        <v>1</v>
      </c>
      <c r="E281" s="46">
        <v>0</v>
      </c>
      <c r="F281" s="46">
        <f t="shared" si="27"/>
        <v>0</v>
      </c>
      <c r="G281" s="50"/>
      <c r="H281" s="46"/>
      <c r="I281" s="50">
        <f t="shared" si="28"/>
        <v>0</v>
      </c>
      <c r="J281" s="50" t="s">
        <v>492</v>
      </c>
    </row>
    <row r="282" spans="1:10" ht="31.5" hidden="1" outlineLevel="1" x14ac:dyDescent="0.25">
      <c r="A282" s="58"/>
      <c r="B282" s="48" t="s">
        <v>434</v>
      </c>
      <c r="C282" s="52" t="s">
        <v>119</v>
      </c>
      <c r="D282" s="51">
        <v>1</v>
      </c>
      <c r="E282" s="46">
        <v>0</v>
      </c>
      <c r="F282" s="46">
        <f t="shared" si="27"/>
        <v>0</v>
      </c>
      <c r="G282" s="50"/>
      <c r="H282" s="46"/>
      <c r="I282" s="50">
        <f t="shared" si="28"/>
        <v>0</v>
      </c>
      <c r="J282" s="50" t="s">
        <v>492</v>
      </c>
    </row>
    <row r="283" spans="1:10" hidden="1" outlineLevel="1" x14ac:dyDescent="0.25">
      <c r="A283" s="58"/>
      <c r="B283" s="48" t="s">
        <v>435</v>
      </c>
      <c r="C283" s="52" t="s">
        <v>119</v>
      </c>
      <c r="D283" s="51">
        <v>1</v>
      </c>
      <c r="E283" s="46">
        <v>0</v>
      </c>
      <c r="F283" s="46">
        <f t="shared" si="27"/>
        <v>0</v>
      </c>
      <c r="G283" s="50"/>
      <c r="H283" s="46"/>
      <c r="I283" s="50">
        <f t="shared" si="28"/>
        <v>0</v>
      </c>
      <c r="J283" s="50" t="s">
        <v>493</v>
      </c>
    </row>
    <row r="284" spans="1:10" hidden="1" outlineLevel="1" x14ac:dyDescent="0.25">
      <c r="A284" s="58"/>
      <c r="B284" s="48" t="s">
        <v>436</v>
      </c>
      <c r="C284" s="52" t="s">
        <v>119</v>
      </c>
      <c r="D284" s="51">
        <v>5</v>
      </c>
      <c r="E284" s="46">
        <v>0</v>
      </c>
      <c r="F284" s="46">
        <f t="shared" si="27"/>
        <v>0</v>
      </c>
      <c r="G284" s="50"/>
      <c r="H284" s="46"/>
      <c r="I284" s="50">
        <f t="shared" si="28"/>
        <v>0</v>
      </c>
      <c r="J284" s="50" t="s">
        <v>494</v>
      </c>
    </row>
    <row r="285" spans="1:10" hidden="1" outlineLevel="1" x14ac:dyDescent="0.25">
      <c r="A285" s="58"/>
      <c r="B285" s="48" t="s">
        <v>437</v>
      </c>
      <c r="C285" s="52" t="s">
        <v>119</v>
      </c>
      <c r="D285" s="51">
        <v>3</v>
      </c>
      <c r="E285" s="46">
        <v>0</v>
      </c>
      <c r="F285" s="46">
        <f t="shared" si="27"/>
        <v>0</v>
      </c>
      <c r="G285" s="50"/>
      <c r="H285" s="46"/>
      <c r="I285" s="50">
        <f t="shared" si="28"/>
        <v>0</v>
      </c>
      <c r="J285" s="50" t="s">
        <v>494</v>
      </c>
    </row>
    <row r="286" spans="1:10" hidden="1" outlineLevel="1" x14ac:dyDescent="0.25">
      <c r="A286" s="58"/>
      <c r="B286" s="48" t="s">
        <v>438</v>
      </c>
      <c r="C286" s="52" t="s">
        <v>119</v>
      </c>
      <c r="D286" s="51">
        <v>2</v>
      </c>
      <c r="E286" s="46">
        <v>0</v>
      </c>
      <c r="F286" s="46">
        <f t="shared" si="27"/>
        <v>0</v>
      </c>
      <c r="G286" s="50"/>
      <c r="H286" s="46"/>
      <c r="I286" s="50">
        <f t="shared" si="28"/>
        <v>0</v>
      </c>
      <c r="J286" s="50" t="s">
        <v>494</v>
      </c>
    </row>
    <row r="287" spans="1:10" hidden="1" outlineLevel="1" x14ac:dyDescent="0.25">
      <c r="A287" s="58"/>
      <c r="B287" s="48" t="s">
        <v>439</v>
      </c>
      <c r="C287" s="52" t="s">
        <v>119</v>
      </c>
      <c r="D287" s="51">
        <v>1</v>
      </c>
      <c r="E287" s="46">
        <v>0</v>
      </c>
      <c r="F287" s="46">
        <f t="shared" si="27"/>
        <v>0</v>
      </c>
      <c r="G287" s="50"/>
      <c r="H287" s="46"/>
      <c r="I287" s="50">
        <f t="shared" si="28"/>
        <v>0</v>
      </c>
      <c r="J287" s="50" t="s">
        <v>495</v>
      </c>
    </row>
    <row r="288" spans="1:10" hidden="1" outlineLevel="1" x14ac:dyDescent="0.25">
      <c r="A288" s="58"/>
      <c r="B288" s="48" t="s">
        <v>440</v>
      </c>
      <c r="C288" s="52" t="s">
        <v>119</v>
      </c>
      <c r="D288" s="51">
        <v>2</v>
      </c>
      <c r="E288" s="46">
        <v>0</v>
      </c>
      <c r="F288" s="46">
        <f t="shared" si="27"/>
        <v>0</v>
      </c>
      <c r="G288" s="50"/>
      <c r="H288" s="46"/>
      <c r="I288" s="50">
        <f t="shared" si="28"/>
        <v>0</v>
      </c>
      <c r="J288" s="50" t="s">
        <v>495</v>
      </c>
    </row>
    <row r="289" spans="1:10" hidden="1" outlineLevel="1" x14ac:dyDescent="0.25">
      <c r="A289" s="58"/>
      <c r="B289" s="48" t="s">
        <v>441</v>
      </c>
      <c r="C289" s="52" t="s">
        <v>119</v>
      </c>
      <c r="D289" s="51">
        <v>3</v>
      </c>
      <c r="E289" s="46">
        <v>0</v>
      </c>
      <c r="F289" s="46">
        <f t="shared" si="27"/>
        <v>0</v>
      </c>
      <c r="G289" s="50"/>
      <c r="H289" s="46"/>
      <c r="I289" s="50">
        <f t="shared" si="28"/>
        <v>0</v>
      </c>
      <c r="J289" s="50" t="s">
        <v>495</v>
      </c>
    </row>
    <row r="290" spans="1:10" hidden="1" outlineLevel="1" x14ac:dyDescent="0.25">
      <c r="A290" s="58"/>
      <c r="B290" s="54" t="s">
        <v>442</v>
      </c>
      <c r="C290" s="52"/>
      <c r="D290" s="51"/>
      <c r="E290" s="46"/>
      <c r="F290" s="46"/>
      <c r="G290" s="50"/>
      <c r="H290" s="46"/>
      <c r="I290" s="50"/>
      <c r="J290" s="50"/>
    </row>
    <row r="291" spans="1:10" ht="31.5" hidden="1" outlineLevel="1" x14ac:dyDescent="0.25">
      <c r="A291" s="58"/>
      <c r="B291" s="48" t="s">
        <v>443</v>
      </c>
      <c r="C291" s="52" t="s">
        <v>158</v>
      </c>
      <c r="D291" s="51">
        <v>1380</v>
      </c>
      <c r="E291" s="46">
        <v>0</v>
      </c>
      <c r="F291" s="46">
        <f t="shared" si="27"/>
        <v>0</v>
      </c>
      <c r="G291" s="50"/>
      <c r="H291" s="46"/>
      <c r="I291" s="50">
        <f t="shared" si="28"/>
        <v>0</v>
      </c>
      <c r="J291" s="50" t="s">
        <v>338</v>
      </c>
    </row>
    <row r="292" spans="1:10" ht="31.5" hidden="1" outlineLevel="1" x14ac:dyDescent="0.25">
      <c r="A292" s="58"/>
      <c r="B292" s="48" t="s">
        <v>444</v>
      </c>
      <c r="C292" s="52" t="s">
        <v>119</v>
      </c>
      <c r="D292" s="51">
        <v>4</v>
      </c>
      <c r="E292" s="46">
        <v>0</v>
      </c>
      <c r="F292" s="46">
        <f t="shared" si="27"/>
        <v>0</v>
      </c>
      <c r="G292" s="50"/>
      <c r="H292" s="46"/>
      <c r="I292" s="50">
        <f t="shared" si="28"/>
        <v>0</v>
      </c>
      <c r="J292" s="50" t="s">
        <v>338</v>
      </c>
    </row>
    <row r="293" spans="1:10" ht="31.5" hidden="1" outlineLevel="1" x14ac:dyDescent="0.25">
      <c r="A293" s="58"/>
      <c r="B293" s="48" t="s">
        <v>445</v>
      </c>
      <c r="C293" s="52" t="s">
        <v>119</v>
      </c>
      <c r="D293" s="51">
        <v>23</v>
      </c>
      <c r="E293" s="46">
        <v>0</v>
      </c>
      <c r="F293" s="46">
        <f t="shared" si="27"/>
        <v>0</v>
      </c>
      <c r="G293" s="50"/>
      <c r="H293" s="46"/>
      <c r="I293" s="50">
        <f t="shared" si="28"/>
        <v>0</v>
      </c>
      <c r="J293" s="50" t="s">
        <v>338</v>
      </c>
    </row>
    <row r="294" spans="1:10" ht="31.5" hidden="1" outlineLevel="1" x14ac:dyDescent="0.25">
      <c r="A294" s="58"/>
      <c r="B294" s="48" t="s">
        <v>446</v>
      </c>
      <c r="C294" s="52" t="s">
        <v>119</v>
      </c>
      <c r="D294" s="51">
        <v>23</v>
      </c>
      <c r="E294" s="46">
        <v>0</v>
      </c>
      <c r="F294" s="46">
        <f t="shared" si="27"/>
        <v>0</v>
      </c>
      <c r="G294" s="50"/>
      <c r="H294" s="46"/>
      <c r="I294" s="50">
        <f t="shared" si="28"/>
        <v>0</v>
      </c>
      <c r="J294" s="50" t="s">
        <v>338</v>
      </c>
    </row>
    <row r="295" spans="1:10" ht="31.5" hidden="1" outlineLevel="1" x14ac:dyDescent="0.25">
      <c r="A295" s="58"/>
      <c r="B295" s="48" t="s">
        <v>447</v>
      </c>
      <c r="C295" s="52" t="s">
        <v>119</v>
      </c>
      <c r="D295" s="51">
        <v>16</v>
      </c>
      <c r="E295" s="46">
        <v>0</v>
      </c>
      <c r="F295" s="46">
        <f t="shared" si="27"/>
        <v>0</v>
      </c>
      <c r="G295" s="50"/>
      <c r="H295" s="46"/>
      <c r="I295" s="50">
        <f t="shared" si="28"/>
        <v>0</v>
      </c>
      <c r="J295" s="50" t="s">
        <v>338</v>
      </c>
    </row>
    <row r="296" spans="1:10" ht="31.5" hidden="1" outlineLevel="1" x14ac:dyDescent="0.25">
      <c r="A296" s="58"/>
      <c r="B296" s="48" t="s">
        <v>448</v>
      </c>
      <c r="C296" s="52" t="s">
        <v>119</v>
      </c>
      <c r="D296" s="51">
        <v>23</v>
      </c>
      <c r="E296" s="46">
        <v>0</v>
      </c>
      <c r="F296" s="46">
        <f t="shared" si="27"/>
        <v>0</v>
      </c>
      <c r="G296" s="50"/>
      <c r="H296" s="46"/>
      <c r="I296" s="50">
        <f t="shared" si="28"/>
        <v>0</v>
      </c>
      <c r="J296" s="50" t="s">
        <v>338</v>
      </c>
    </row>
    <row r="297" spans="1:10" ht="31.5" hidden="1" outlineLevel="1" x14ac:dyDescent="0.25">
      <c r="A297" s="58"/>
      <c r="B297" s="48" t="s">
        <v>449</v>
      </c>
      <c r="C297" s="52" t="s">
        <v>119</v>
      </c>
      <c r="D297" s="51">
        <v>23</v>
      </c>
      <c r="E297" s="46">
        <v>0</v>
      </c>
      <c r="F297" s="46">
        <f t="shared" si="27"/>
        <v>0</v>
      </c>
      <c r="G297" s="50"/>
      <c r="H297" s="46"/>
      <c r="I297" s="50">
        <f t="shared" si="28"/>
        <v>0</v>
      </c>
      <c r="J297" s="50" t="s">
        <v>338</v>
      </c>
    </row>
    <row r="298" spans="1:10" ht="31.5" hidden="1" outlineLevel="1" x14ac:dyDescent="0.25">
      <c r="A298" s="58"/>
      <c r="B298" s="48" t="s">
        <v>450</v>
      </c>
      <c r="C298" s="52" t="s">
        <v>119</v>
      </c>
      <c r="D298" s="51">
        <v>24</v>
      </c>
      <c r="E298" s="46">
        <v>0</v>
      </c>
      <c r="F298" s="46">
        <f t="shared" si="27"/>
        <v>0</v>
      </c>
      <c r="G298" s="50"/>
      <c r="H298" s="46"/>
      <c r="I298" s="50">
        <f t="shared" si="28"/>
        <v>0</v>
      </c>
      <c r="J298" s="50" t="s">
        <v>338</v>
      </c>
    </row>
    <row r="299" spans="1:10" ht="31.5" hidden="1" outlineLevel="1" x14ac:dyDescent="0.25">
      <c r="A299" s="58"/>
      <c r="B299" s="48" t="s">
        <v>451</v>
      </c>
      <c r="C299" s="52" t="s">
        <v>119</v>
      </c>
      <c r="D299" s="51">
        <v>1</v>
      </c>
      <c r="E299" s="46">
        <v>0</v>
      </c>
      <c r="F299" s="46">
        <f t="shared" si="27"/>
        <v>0</v>
      </c>
      <c r="G299" s="50"/>
      <c r="H299" s="46"/>
      <c r="I299" s="50">
        <f t="shared" si="28"/>
        <v>0</v>
      </c>
      <c r="J299" s="50" t="s">
        <v>338</v>
      </c>
    </row>
    <row r="300" spans="1:10" hidden="1" outlineLevel="1" x14ac:dyDescent="0.25">
      <c r="A300" s="58"/>
      <c r="B300" s="48" t="s">
        <v>452</v>
      </c>
      <c r="C300" s="52" t="s">
        <v>158</v>
      </c>
      <c r="D300" s="51">
        <v>35</v>
      </c>
      <c r="E300" s="46">
        <v>0</v>
      </c>
      <c r="F300" s="46">
        <f t="shared" si="27"/>
        <v>0</v>
      </c>
      <c r="G300" s="50"/>
      <c r="H300" s="46"/>
      <c r="I300" s="50">
        <f t="shared" si="28"/>
        <v>0</v>
      </c>
      <c r="J300" s="50" t="s">
        <v>496</v>
      </c>
    </row>
    <row r="301" spans="1:10" hidden="1" outlineLevel="1" x14ac:dyDescent="0.25">
      <c r="A301" s="58"/>
      <c r="B301" s="48" t="s">
        <v>453</v>
      </c>
      <c r="C301" s="52" t="s">
        <v>158</v>
      </c>
      <c r="D301" s="51">
        <v>20</v>
      </c>
      <c r="E301" s="46">
        <v>0</v>
      </c>
      <c r="F301" s="46">
        <f t="shared" si="27"/>
        <v>0</v>
      </c>
      <c r="G301" s="50"/>
      <c r="H301" s="46"/>
      <c r="I301" s="50">
        <f t="shared" si="28"/>
        <v>0</v>
      </c>
      <c r="J301" s="50" t="s">
        <v>496</v>
      </c>
    </row>
    <row r="302" spans="1:10" hidden="1" outlineLevel="1" x14ac:dyDescent="0.25">
      <c r="A302" s="58"/>
      <c r="B302" s="48" t="s">
        <v>454</v>
      </c>
      <c r="C302" s="52" t="s">
        <v>158</v>
      </c>
      <c r="D302" s="51">
        <v>20</v>
      </c>
      <c r="E302" s="46">
        <v>0</v>
      </c>
      <c r="F302" s="46">
        <f t="shared" si="27"/>
        <v>0</v>
      </c>
      <c r="G302" s="50"/>
      <c r="H302" s="46"/>
      <c r="I302" s="50">
        <f t="shared" si="28"/>
        <v>0</v>
      </c>
      <c r="J302" s="50" t="s">
        <v>497</v>
      </c>
    </row>
    <row r="303" spans="1:10" hidden="1" outlineLevel="1" x14ac:dyDescent="0.25">
      <c r="A303" s="58"/>
      <c r="B303" s="54" t="s">
        <v>455</v>
      </c>
      <c r="C303" s="52"/>
      <c r="D303" s="51"/>
      <c r="E303" s="46"/>
      <c r="F303" s="46"/>
      <c r="G303" s="50"/>
      <c r="H303" s="46"/>
      <c r="I303" s="50"/>
      <c r="J303" s="50"/>
    </row>
    <row r="304" spans="1:10" hidden="1" outlineLevel="1" x14ac:dyDescent="0.25">
      <c r="A304" s="58"/>
      <c r="B304" s="48" t="s">
        <v>456</v>
      </c>
      <c r="C304" s="52" t="s">
        <v>119</v>
      </c>
      <c r="D304" s="51">
        <v>13</v>
      </c>
      <c r="E304" s="46">
        <v>0</v>
      </c>
      <c r="F304" s="46">
        <f t="shared" si="27"/>
        <v>0</v>
      </c>
      <c r="G304" s="50"/>
      <c r="H304" s="46"/>
      <c r="I304" s="50">
        <f t="shared" si="28"/>
        <v>0</v>
      </c>
      <c r="J304" s="50" t="s">
        <v>338</v>
      </c>
    </row>
    <row r="305" spans="1:10" hidden="1" outlineLevel="1" x14ac:dyDescent="0.25">
      <c r="A305" s="58"/>
      <c r="B305" s="48" t="s">
        <v>457</v>
      </c>
      <c r="C305" s="52" t="s">
        <v>119</v>
      </c>
      <c r="D305" s="51">
        <v>20</v>
      </c>
      <c r="E305" s="46">
        <v>0</v>
      </c>
      <c r="F305" s="46">
        <f t="shared" si="27"/>
        <v>0</v>
      </c>
      <c r="G305" s="50"/>
      <c r="H305" s="46"/>
      <c r="I305" s="50">
        <f t="shared" si="28"/>
        <v>0</v>
      </c>
      <c r="J305" s="50" t="s">
        <v>338</v>
      </c>
    </row>
    <row r="306" spans="1:10" hidden="1" outlineLevel="1" x14ac:dyDescent="0.25">
      <c r="A306" s="58"/>
      <c r="B306" s="48" t="s">
        <v>458</v>
      </c>
      <c r="C306" s="52" t="s">
        <v>119</v>
      </c>
      <c r="D306" s="51">
        <v>33</v>
      </c>
      <c r="E306" s="46">
        <v>0</v>
      </c>
      <c r="F306" s="46">
        <f t="shared" si="27"/>
        <v>0</v>
      </c>
      <c r="G306" s="50"/>
      <c r="H306" s="46"/>
      <c r="I306" s="50">
        <f t="shared" si="28"/>
        <v>0</v>
      </c>
      <c r="J306" s="50" t="s">
        <v>338</v>
      </c>
    </row>
    <row r="307" spans="1:10" hidden="1" outlineLevel="1" x14ac:dyDescent="0.25">
      <c r="A307" s="58"/>
      <c r="B307" s="48" t="s">
        <v>459</v>
      </c>
      <c r="C307" s="52" t="s">
        <v>119</v>
      </c>
      <c r="D307" s="51">
        <v>11</v>
      </c>
      <c r="E307" s="46">
        <v>0</v>
      </c>
      <c r="F307" s="46">
        <f t="shared" si="27"/>
        <v>0</v>
      </c>
      <c r="G307" s="50"/>
      <c r="H307" s="46"/>
      <c r="I307" s="50">
        <f t="shared" si="28"/>
        <v>0</v>
      </c>
      <c r="J307" s="50" t="s">
        <v>338</v>
      </c>
    </row>
    <row r="308" spans="1:10" hidden="1" outlineLevel="1" x14ac:dyDescent="0.25">
      <c r="A308" s="58"/>
      <c r="B308" s="48" t="s">
        <v>460</v>
      </c>
      <c r="C308" s="52" t="s">
        <v>119</v>
      </c>
      <c r="D308" s="51">
        <v>13</v>
      </c>
      <c r="E308" s="46">
        <v>0</v>
      </c>
      <c r="F308" s="46">
        <f t="shared" si="27"/>
        <v>0</v>
      </c>
      <c r="G308" s="50"/>
      <c r="H308" s="46"/>
      <c r="I308" s="50">
        <f t="shared" si="28"/>
        <v>0</v>
      </c>
      <c r="J308" s="50" t="s">
        <v>338</v>
      </c>
    </row>
    <row r="309" spans="1:10" hidden="1" outlineLevel="1" x14ac:dyDescent="0.25">
      <c r="A309" s="58"/>
      <c r="B309" s="48" t="s">
        <v>461</v>
      </c>
      <c r="C309" s="52" t="s">
        <v>119</v>
      </c>
      <c r="D309" s="51">
        <v>23</v>
      </c>
      <c r="E309" s="46">
        <v>0</v>
      </c>
      <c r="F309" s="46">
        <f t="shared" si="27"/>
        <v>0</v>
      </c>
      <c r="G309" s="50"/>
      <c r="H309" s="46"/>
      <c r="I309" s="50">
        <f t="shared" si="28"/>
        <v>0</v>
      </c>
      <c r="J309" s="50" t="s">
        <v>338</v>
      </c>
    </row>
    <row r="310" spans="1:10" hidden="1" outlineLevel="1" x14ac:dyDescent="0.25">
      <c r="A310" s="58"/>
      <c r="B310" s="48" t="s">
        <v>462</v>
      </c>
      <c r="C310" s="52" t="s">
        <v>119</v>
      </c>
      <c r="D310" s="51">
        <v>13</v>
      </c>
      <c r="E310" s="46">
        <v>0</v>
      </c>
      <c r="F310" s="46">
        <f t="shared" si="27"/>
        <v>0</v>
      </c>
      <c r="G310" s="50"/>
      <c r="H310" s="46"/>
      <c r="I310" s="50">
        <f t="shared" si="28"/>
        <v>0</v>
      </c>
      <c r="J310" s="50" t="s">
        <v>338</v>
      </c>
    </row>
    <row r="311" spans="1:10" hidden="1" outlineLevel="1" x14ac:dyDescent="0.25">
      <c r="A311" s="58"/>
      <c r="B311" s="48" t="s">
        <v>463</v>
      </c>
      <c r="C311" s="52" t="s">
        <v>119</v>
      </c>
      <c r="D311" s="51">
        <v>12</v>
      </c>
      <c r="E311" s="46">
        <v>0</v>
      </c>
      <c r="F311" s="46">
        <f t="shared" si="27"/>
        <v>0</v>
      </c>
      <c r="G311" s="50"/>
      <c r="H311" s="46"/>
      <c r="I311" s="50">
        <f t="shared" si="28"/>
        <v>0</v>
      </c>
      <c r="J311" s="50" t="s">
        <v>338</v>
      </c>
    </row>
    <row r="312" spans="1:10" hidden="1" outlineLevel="1" x14ac:dyDescent="0.25">
      <c r="A312" s="58"/>
      <c r="B312" s="48" t="s">
        <v>464</v>
      </c>
      <c r="C312" s="52" t="s">
        <v>119</v>
      </c>
      <c r="D312" s="51">
        <v>12</v>
      </c>
      <c r="E312" s="46">
        <v>0</v>
      </c>
      <c r="F312" s="46">
        <f t="shared" si="27"/>
        <v>0</v>
      </c>
      <c r="G312" s="50"/>
      <c r="H312" s="46"/>
      <c r="I312" s="50">
        <f t="shared" si="28"/>
        <v>0</v>
      </c>
      <c r="J312" s="50" t="s">
        <v>338</v>
      </c>
    </row>
    <row r="313" spans="1:10" hidden="1" outlineLevel="1" x14ac:dyDescent="0.25">
      <c r="A313" s="58"/>
      <c r="B313" s="48" t="s">
        <v>465</v>
      </c>
      <c r="C313" s="52" t="s">
        <v>119</v>
      </c>
      <c r="D313" s="51">
        <v>127</v>
      </c>
      <c r="E313" s="46">
        <v>0</v>
      </c>
      <c r="F313" s="46">
        <f t="shared" si="27"/>
        <v>0</v>
      </c>
      <c r="G313" s="50"/>
      <c r="H313" s="46"/>
      <c r="I313" s="50">
        <f t="shared" si="28"/>
        <v>0</v>
      </c>
      <c r="J313" s="50" t="s">
        <v>338</v>
      </c>
    </row>
    <row r="314" spans="1:10" hidden="1" outlineLevel="1" x14ac:dyDescent="0.25">
      <c r="A314" s="58"/>
      <c r="B314" s="48" t="s">
        <v>466</v>
      </c>
      <c r="C314" s="52" t="s">
        <v>119</v>
      </c>
      <c r="D314" s="51">
        <v>46</v>
      </c>
      <c r="E314" s="46">
        <v>0</v>
      </c>
      <c r="F314" s="46">
        <f t="shared" si="27"/>
        <v>0</v>
      </c>
      <c r="G314" s="50"/>
      <c r="H314" s="46"/>
      <c r="I314" s="50">
        <f t="shared" si="28"/>
        <v>0</v>
      </c>
      <c r="J314" s="50" t="s">
        <v>338</v>
      </c>
    </row>
    <row r="315" spans="1:10" ht="31.5" hidden="1" outlineLevel="1" x14ac:dyDescent="0.25">
      <c r="A315" s="58"/>
      <c r="B315" s="48" t="s">
        <v>467</v>
      </c>
      <c r="C315" s="52" t="s">
        <v>138</v>
      </c>
      <c r="D315" s="51">
        <v>186</v>
      </c>
      <c r="E315" s="46">
        <v>0</v>
      </c>
      <c r="F315" s="46">
        <f t="shared" si="27"/>
        <v>0</v>
      </c>
      <c r="G315" s="50"/>
      <c r="H315" s="46"/>
      <c r="I315" s="50">
        <f t="shared" si="28"/>
        <v>0</v>
      </c>
      <c r="J315" s="50" t="s">
        <v>338</v>
      </c>
    </row>
    <row r="316" spans="1:10" hidden="1" outlineLevel="1" x14ac:dyDescent="0.25">
      <c r="A316" s="58"/>
      <c r="B316" s="48" t="s">
        <v>468</v>
      </c>
      <c r="C316" s="52" t="s">
        <v>119</v>
      </c>
      <c r="D316" s="51">
        <v>332</v>
      </c>
      <c r="E316" s="46">
        <v>0</v>
      </c>
      <c r="F316" s="46">
        <f t="shared" si="27"/>
        <v>0</v>
      </c>
      <c r="G316" s="50"/>
      <c r="H316" s="46"/>
      <c r="I316" s="50">
        <f t="shared" si="28"/>
        <v>0</v>
      </c>
      <c r="J316" s="50" t="s">
        <v>338</v>
      </c>
    </row>
    <row r="317" spans="1:10" hidden="1" outlineLevel="1" x14ac:dyDescent="0.25">
      <c r="A317" s="58"/>
      <c r="B317" s="48" t="s">
        <v>469</v>
      </c>
      <c r="C317" s="52" t="s">
        <v>119</v>
      </c>
      <c r="D317" s="51">
        <v>5</v>
      </c>
      <c r="E317" s="46">
        <v>0</v>
      </c>
      <c r="F317" s="46">
        <f t="shared" si="27"/>
        <v>0</v>
      </c>
      <c r="G317" s="50"/>
      <c r="H317" s="46"/>
      <c r="I317" s="50">
        <f t="shared" si="28"/>
        <v>0</v>
      </c>
      <c r="J317" s="50" t="s">
        <v>338</v>
      </c>
    </row>
    <row r="318" spans="1:10" ht="31.5" hidden="1" outlineLevel="1" x14ac:dyDescent="0.25">
      <c r="A318" s="58"/>
      <c r="B318" s="48" t="s">
        <v>470</v>
      </c>
      <c r="C318" s="52" t="s">
        <v>119</v>
      </c>
      <c r="D318" s="51">
        <v>14</v>
      </c>
      <c r="E318" s="46">
        <v>0</v>
      </c>
      <c r="F318" s="46">
        <f t="shared" si="27"/>
        <v>0</v>
      </c>
      <c r="G318" s="50"/>
      <c r="H318" s="46"/>
      <c r="I318" s="50">
        <f t="shared" si="28"/>
        <v>0</v>
      </c>
      <c r="J318" s="50" t="s">
        <v>338</v>
      </c>
    </row>
    <row r="319" spans="1:10" hidden="1" outlineLevel="1" x14ac:dyDescent="0.25">
      <c r="A319" s="58"/>
      <c r="B319" s="48" t="s">
        <v>471</v>
      </c>
      <c r="C319" s="52" t="s">
        <v>158</v>
      </c>
      <c r="D319" s="51">
        <v>7</v>
      </c>
      <c r="E319" s="46">
        <v>0</v>
      </c>
      <c r="F319" s="46">
        <f t="shared" si="27"/>
        <v>0</v>
      </c>
      <c r="G319" s="50"/>
      <c r="H319" s="46"/>
      <c r="I319" s="50">
        <f t="shared" si="28"/>
        <v>0</v>
      </c>
      <c r="J319" s="50" t="s">
        <v>498</v>
      </c>
    </row>
    <row r="320" spans="1:10" hidden="1" outlineLevel="1" x14ac:dyDescent="0.25">
      <c r="A320" s="58"/>
      <c r="B320" s="48" t="s">
        <v>472</v>
      </c>
      <c r="C320" s="52" t="s">
        <v>158</v>
      </c>
      <c r="D320" s="51">
        <v>2</v>
      </c>
      <c r="E320" s="46">
        <v>0</v>
      </c>
      <c r="F320" s="46">
        <f t="shared" si="27"/>
        <v>0</v>
      </c>
      <c r="G320" s="50"/>
      <c r="H320" s="46"/>
      <c r="I320" s="50">
        <f t="shared" si="28"/>
        <v>0</v>
      </c>
      <c r="J320" s="50" t="s">
        <v>498</v>
      </c>
    </row>
    <row r="321" spans="1:10" ht="31.5" hidden="1" outlineLevel="1" x14ac:dyDescent="0.25">
      <c r="A321" s="58"/>
      <c r="B321" s="48" t="s">
        <v>473</v>
      </c>
      <c r="C321" s="52" t="s">
        <v>486</v>
      </c>
      <c r="D321" s="51">
        <v>1</v>
      </c>
      <c r="E321" s="46">
        <v>0</v>
      </c>
      <c r="F321" s="46">
        <f t="shared" si="27"/>
        <v>0</v>
      </c>
      <c r="G321" s="50"/>
      <c r="H321" s="46"/>
      <c r="I321" s="50">
        <f t="shared" si="28"/>
        <v>0</v>
      </c>
      <c r="J321" s="50" t="s">
        <v>333</v>
      </c>
    </row>
    <row r="322" spans="1:10" hidden="1" outlineLevel="1" x14ac:dyDescent="0.25">
      <c r="A322" s="58"/>
      <c r="B322" s="48" t="s">
        <v>474</v>
      </c>
      <c r="C322" s="52" t="s">
        <v>119</v>
      </c>
      <c r="D322" s="51">
        <v>460</v>
      </c>
      <c r="E322" s="46">
        <v>0</v>
      </c>
      <c r="F322" s="46">
        <f t="shared" si="27"/>
        <v>0</v>
      </c>
      <c r="G322" s="50"/>
      <c r="H322" s="46"/>
      <c r="I322" s="50">
        <f t="shared" si="28"/>
        <v>0</v>
      </c>
      <c r="J322" s="50" t="s">
        <v>499</v>
      </c>
    </row>
    <row r="323" spans="1:10" hidden="1" outlineLevel="1" x14ac:dyDescent="0.25">
      <c r="A323" s="58"/>
      <c r="B323" s="48" t="s">
        <v>475</v>
      </c>
      <c r="C323" s="52" t="s">
        <v>119</v>
      </c>
      <c r="D323" s="51">
        <v>4</v>
      </c>
      <c r="E323" s="46">
        <v>0</v>
      </c>
      <c r="F323" s="46">
        <f t="shared" si="27"/>
        <v>0</v>
      </c>
      <c r="G323" s="50"/>
      <c r="H323" s="46"/>
      <c r="I323" s="50">
        <f t="shared" si="28"/>
        <v>0</v>
      </c>
      <c r="J323" s="50" t="s">
        <v>338</v>
      </c>
    </row>
    <row r="324" spans="1:10" hidden="1" outlineLevel="1" x14ac:dyDescent="0.25">
      <c r="A324" s="58"/>
      <c r="B324" s="48" t="s">
        <v>476</v>
      </c>
      <c r="C324" s="52" t="s">
        <v>119</v>
      </c>
      <c r="D324" s="51">
        <v>20</v>
      </c>
      <c r="E324" s="46">
        <v>0</v>
      </c>
      <c r="F324" s="46">
        <f t="shared" si="27"/>
        <v>0</v>
      </c>
      <c r="G324" s="50"/>
      <c r="H324" s="46"/>
      <c r="I324" s="50">
        <f t="shared" si="28"/>
        <v>0</v>
      </c>
      <c r="J324" s="50" t="s">
        <v>338</v>
      </c>
    </row>
    <row r="325" spans="1:10" hidden="1" outlineLevel="1" x14ac:dyDescent="0.25">
      <c r="A325" s="58"/>
      <c r="B325" s="48" t="s">
        <v>477</v>
      </c>
      <c r="C325" s="52" t="s">
        <v>119</v>
      </c>
      <c r="D325" s="51">
        <v>20</v>
      </c>
      <c r="E325" s="46">
        <v>0</v>
      </c>
      <c r="F325" s="46">
        <f t="shared" si="27"/>
        <v>0</v>
      </c>
      <c r="G325" s="50"/>
      <c r="H325" s="46"/>
      <c r="I325" s="50">
        <f t="shared" si="28"/>
        <v>0</v>
      </c>
      <c r="J325" s="50" t="s">
        <v>338</v>
      </c>
    </row>
    <row r="326" spans="1:10" hidden="1" outlineLevel="1" x14ac:dyDescent="0.25">
      <c r="A326" s="58"/>
      <c r="B326" s="48" t="s">
        <v>478</v>
      </c>
      <c r="C326" s="52" t="s">
        <v>119</v>
      </c>
      <c r="D326" s="51">
        <v>2</v>
      </c>
      <c r="E326" s="46">
        <v>0</v>
      </c>
      <c r="F326" s="46">
        <f t="shared" si="27"/>
        <v>0</v>
      </c>
      <c r="G326" s="50"/>
      <c r="H326" s="46"/>
      <c r="I326" s="50">
        <f t="shared" si="28"/>
        <v>0</v>
      </c>
      <c r="J326" s="50" t="s">
        <v>338</v>
      </c>
    </row>
    <row r="327" spans="1:10" hidden="1" outlineLevel="1" x14ac:dyDescent="0.25">
      <c r="A327" s="58"/>
      <c r="B327" s="48" t="s">
        <v>479</v>
      </c>
      <c r="C327" s="52" t="s">
        <v>119</v>
      </c>
      <c r="D327" s="51">
        <v>2</v>
      </c>
      <c r="E327" s="46">
        <v>0</v>
      </c>
      <c r="F327" s="46">
        <f t="shared" si="27"/>
        <v>0</v>
      </c>
      <c r="G327" s="50"/>
      <c r="H327" s="46"/>
      <c r="I327" s="50">
        <f t="shared" si="28"/>
        <v>0</v>
      </c>
      <c r="J327" s="50" t="s">
        <v>338</v>
      </c>
    </row>
    <row r="328" spans="1:10" hidden="1" outlineLevel="1" x14ac:dyDescent="0.25">
      <c r="A328" s="58"/>
      <c r="B328" s="48" t="s">
        <v>480</v>
      </c>
      <c r="C328" s="52" t="s">
        <v>486</v>
      </c>
      <c r="D328" s="51">
        <v>2</v>
      </c>
      <c r="E328" s="46">
        <v>0</v>
      </c>
      <c r="F328" s="46">
        <f t="shared" si="27"/>
        <v>0</v>
      </c>
      <c r="G328" s="50"/>
      <c r="H328" s="46"/>
      <c r="I328" s="50">
        <f t="shared" si="28"/>
        <v>0</v>
      </c>
      <c r="J328" s="50" t="s">
        <v>488</v>
      </c>
    </row>
    <row r="329" spans="1:10" hidden="1" outlineLevel="1" x14ac:dyDescent="0.25">
      <c r="A329" s="58"/>
      <c r="B329" s="48" t="s">
        <v>481</v>
      </c>
      <c r="C329" s="52" t="s">
        <v>119</v>
      </c>
      <c r="D329" s="51">
        <v>20</v>
      </c>
      <c r="E329" s="46">
        <v>0</v>
      </c>
      <c r="F329" s="46">
        <f t="shared" si="27"/>
        <v>0</v>
      </c>
      <c r="G329" s="50"/>
      <c r="H329" s="46"/>
      <c r="I329" s="50">
        <f t="shared" si="28"/>
        <v>0</v>
      </c>
      <c r="J329" s="50" t="s">
        <v>488</v>
      </c>
    </row>
    <row r="330" spans="1:10" hidden="1" outlineLevel="1" x14ac:dyDescent="0.25">
      <c r="A330" s="58"/>
      <c r="B330" s="48" t="s">
        <v>482</v>
      </c>
      <c r="C330" s="52" t="s">
        <v>119</v>
      </c>
      <c r="D330" s="51">
        <v>20</v>
      </c>
      <c r="E330" s="46">
        <v>0</v>
      </c>
      <c r="F330" s="46">
        <f t="shared" si="27"/>
        <v>0</v>
      </c>
      <c r="G330" s="50"/>
      <c r="H330" s="46"/>
      <c r="I330" s="50">
        <f t="shared" si="28"/>
        <v>0</v>
      </c>
      <c r="J330" s="50" t="s">
        <v>488</v>
      </c>
    </row>
    <row r="331" spans="1:10" collapsed="1" x14ac:dyDescent="0.25">
      <c r="A331" s="64">
        <v>5</v>
      </c>
      <c r="B331" s="65" t="s">
        <v>1145</v>
      </c>
      <c r="C331" s="66"/>
      <c r="D331" s="67"/>
      <c r="E331" s="68"/>
      <c r="F331" s="68">
        <f t="shared" si="27"/>
        <v>0</v>
      </c>
      <c r="G331" s="68"/>
      <c r="H331" s="68">
        <f t="shared" ref="H331" si="29">D331*G331</f>
        <v>0</v>
      </c>
      <c r="I331" s="68">
        <f t="shared" si="28"/>
        <v>0</v>
      </c>
      <c r="J331" s="72" t="s">
        <v>404</v>
      </c>
    </row>
    <row r="332" spans="1:10" hidden="1" outlineLevel="1" x14ac:dyDescent="0.25">
      <c r="A332" s="58"/>
      <c r="B332" s="48" t="s">
        <v>1037</v>
      </c>
      <c r="C332" s="52" t="s">
        <v>119</v>
      </c>
      <c r="D332" s="149">
        <v>1</v>
      </c>
      <c r="E332" s="46">
        <v>0</v>
      </c>
      <c r="F332" s="46">
        <f t="shared" ref="F332:F390" si="30">D332*E332</f>
        <v>0</v>
      </c>
      <c r="G332" s="50">
        <v>0</v>
      </c>
      <c r="H332" s="46">
        <f t="shared" ref="H332:H390" si="31">D332*G332</f>
        <v>0</v>
      </c>
      <c r="I332" s="50">
        <f t="shared" ref="I332:I390" si="32">F332+H332</f>
        <v>0</v>
      </c>
      <c r="J332" s="50" t="s">
        <v>1133</v>
      </c>
    </row>
    <row r="333" spans="1:10" ht="31.5" hidden="1" outlineLevel="1" x14ac:dyDescent="0.25">
      <c r="A333" s="58" t="s">
        <v>1110</v>
      </c>
      <c r="B333" s="48" t="s">
        <v>977</v>
      </c>
      <c r="C333" s="52" t="s">
        <v>119</v>
      </c>
      <c r="D333" s="149">
        <v>1</v>
      </c>
      <c r="E333" s="46">
        <v>0</v>
      </c>
      <c r="F333" s="46">
        <f t="shared" si="30"/>
        <v>0</v>
      </c>
      <c r="G333" s="50">
        <v>0</v>
      </c>
      <c r="H333" s="46">
        <f t="shared" si="31"/>
        <v>0</v>
      </c>
      <c r="I333" s="50">
        <f t="shared" si="32"/>
        <v>0</v>
      </c>
      <c r="J333" s="50" t="s">
        <v>715</v>
      </c>
    </row>
    <row r="334" spans="1:10" hidden="1" outlineLevel="1" x14ac:dyDescent="0.25">
      <c r="A334" s="58" t="s">
        <v>716</v>
      </c>
      <c r="B334" s="48" t="s">
        <v>978</v>
      </c>
      <c r="C334" s="52" t="s">
        <v>119</v>
      </c>
      <c r="D334" s="149">
        <v>2</v>
      </c>
      <c r="E334" s="46">
        <v>0</v>
      </c>
      <c r="F334" s="46">
        <f t="shared" si="30"/>
        <v>0</v>
      </c>
      <c r="G334" s="50">
        <v>0</v>
      </c>
      <c r="H334" s="46">
        <f t="shared" si="31"/>
        <v>0</v>
      </c>
      <c r="I334" s="50">
        <f t="shared" si="32"/>
        <v>0</v>
      </c>
      <c r="J334" s="50" t="s">
        <v>715</v>
      </c>
    </row>
    <row r="335" spans="1:10" hidden="1" outlineLevel="1" x14ac:dyDescent="0.25">
      <c r="A335" s="58" t="s">
        <v>719</v>
      </c>
      <c r="B335" s="48" t="s">
        <v>979</v>
      </c>
      <c r="C335" s="52" t="s">
        <v>119</v>
      </c>
      <c r="D335" s="149">
        <v>1</v>
      </c>
      <c r="E335" s="46">
        <v>0</v>
      </c>
      <c r="F335" s="46">
        <f t="shared" si="30"/>
        <v>0</v>
      </c>
      <c r="G335" s="50">
        <v>0</v>
      </c>
      <c r="H335" s="46">
        <f t="shared" si="31"/>
        <v>0</v>
      </c>
      <c r="I335" s="50">
        <f t="shared" si="32"/>
        <v>0</v>
      </c>
      <c r="J335" s="50" t="s">
        <v>715</v>
      </c>
    </row>
    <row r="336" spans="1:10" hidden="1" outlineLevel="1" x14ac:dyDescent="0.25">
      <c r="A336" s="58" t="s">
        <v>722</v>
      </c>
      <c r="B336" s="48" t="s">
        <v>980</v>
      </c>
      <c r="C336" s="52" t="s">
        <v>119</v>
      </c>
      <c r="D336" s="149">
        <v>2</v>
      </c>
      <c r="E336" s="46">
        <v>0</v>
      </c>
      <c r="F336" s="46">
        <f t="shared" si="30"/>
        <v>0</v>
      </c>
      <c r="G336" s="50">
        <v>0</v>
      </c>
      <c r="H336" s="46">
        <f t="shared" si="31"/>
        <v>0</v>
      </c>
      <c r="I336" s="50">
        <f t="shared" si="32"/>
        <v>0</v>
      </c>
      <c r="J336" s="50" t="s">
        <v>724</v>
      </c>
    </row>
    <row r="337" spans="1:10" hidden="1" outlineLevel="1" x14ac:dyDescent="0.25">
      <c r="A337" s="58"/>
      <c r="B337" s="48" t="s">
        <v>981</v>
      </c>
      <c r="C337" s="52" t="s">
        <v>119</v>
      </c>
      <c r="D337" s="149">
        <v>4</v>
      </c>
      <c r="E337" s="46">
        <v>0</v>
      </c>
      <c r="F337" s="46">
        <f t="shared" si="30"/>
        <v>0</v>
      </c>
      <c r="G337" s="50">
        <v>0</v>
      </c>
      <c r="H337" s="46">
        <f t="shared" si="31"/>
        <v>0</v>
      </c>
      <c r="I337" s="50">
        <f t="shared" si="32"/>
        <v>0</v>
      </c>
      <c r="J337" s="50" t="s">
        <v>724</v>
      </c>
    </row>
    <row r="338" spans="1:10" hidden="1" outlineLevel="1" x14ac:dyDescent="0.25">
      <c r="A338" s="58"/>
      <c r="B338" s="48" t="s">
        <v>982</v>
      </c>
      <c r="C338" s="52" t="s">
        <v>119</v>
      </c>
      <c r="D338" s="149">
        <v>1</v>
      </c>
      <c r="E338" s="46">
        <v>0</v>
      </c>
      <c r="F338" s="46">
        <f t="shared" si="30"/>
        <v>0</v>
      </c>
      <c r="G338" s="50">
        <v>0</v>
      </c>
      <c r="H338" s="46">
        <f t="shared" si="31"/>
        <v>0</v>
      </c>
      <c r="I338" s="50">
        <f t="shared" si="32"/>
        <v>0</v>
      </c>
      <c r="J338" s="50" t="s">
        <v>715</v>
      </c>
    </row>
    <row r="339" spans="1:10" hidden="1" outlineLevel="1" x14ac:dyDescent="0.25">
      <c r="A339" s="58"/>
      <c r="B339" s="48" t="s">
        <v>983</v>
      </c>
      <c r="C339" s="52" t="s">
        <v>119</v>
      </c>
      <c r="D339" s="149">
        <v>1</v>
      </c>
      <c r="E339" s="46">
        <v>0</v>
      </c>
      <c r="F339" s="46">
        <f t="shared" si="30"/>
        <v>0</v>
      </c>
      <c r="G339" s="50">
        <v>0</v>
      </c>
      <c r="H339" s="46">
        <f t="shared" si="31"/>
        <v>0</v>
      </c>
      <c r="I339" s="50">
        <f t="shared" si="32"/>
        <v>0</v>
      </c>
      <c r="J339" s="50" t="s">
        <v>715</v>
      </c>
    </row>
    <row r="340" spans="1:10" hidden="1" outlineLevel="1" x14ac:dyDescent="0.25">
      <c r="A340" s="58" t="s">
        <v>1111</v>
      </c>
      <c r="B340" s="48" t="s">
        <v>1038</v>
      </c>
      <c r="C340" s="52" t="s">
        <v>119</v>
      </c>
      <c r="D340" s="149">
        <v>2</v>
      </c>
      <c r="E340" s="46">
        <v>0</v>
      </c>
      <c r="F340" s="46">
        <f t="shared" si="30"/>
        <v>0</v>
      </c>
      <c r="G340" s="50">
        <v>0</v>
      </c>
      <c r="H340" s="46">
        <f t="shared" si="31"/>
        <v>0</v>
      </c>
      <c r="I340" s="50">
        <f t="shared" si="32"/>
        <v>0</v>
      </c>
      <c r="J340" s="50" t="s">
        <v>349</v>
      </c>
    </row>
    <row r="341" spans="1:10" hidden="1" outlineLevel="1" x14ac:dyDescent="0.25">
      <c r="A341" s="58"/>
      <c r="B341" s="48" t="s">
        <v>1039</v>
      </c>
      <c r="C341" s="52" t="s">
        <v>119</v>
      </c>
      <c r="D341" s="149">
        <v>2</v>
      </c>
      <c r="E341" s="46">
        <v>0</v>
      </c>
      <c r="F341" s="46">
        <f t="shared" si="30"/>
        <v>0</v>
      </c>
      <c r="G341" s="50">
        <v>0</v>
      </c>
      <c r="H341" s="46">
        <f t="shared" si="31"/>
        <v>0</v>
      </c>
      <c r="I341" s="50">
        <f t="shared" si="32"/>
        <v>0</v>
      </c>
      <c r="J341" s="50" t="s">
        <v>349</v>
      </c>
    </row>
    <row r="342" spans="1:10" hidden="1" outlineLevel="1" x14ac:dyDescent="0.25">
      <c r="A342" s="58" t="s">
        <v>1112</v>
      </c>
      <c r="B342" s="48" t="s">
        <v>1040</v>
      </c>
      <c r="C342" s="52" t="s">
        <v>119</v>
      </c>
      <c r="D342" s="149">
        <v>1</v>
      </c>
      <c r="E342" s="46">
        <v>0</v>
      </c>
      <c r="F342" s="46">
        <f t="shared" si="30"/>
        <v>0</v>
      </c>
      <c r="G342" s="50">
        <v>0</v>
      </c>
      <c r="H342" s="46">
        <f t="shared" si="31"/>
        <v>0</v>
      </c>
      <c r="I342" s="50">
        <f t="shared" si="32"/>
        <v>0</v>
      </c>
      <c r="J342" s="50" t="s">
        <v>338</v>
      </c>
    </row>
    <row r="343" spans="1:10" hidden="1" outlineLevel="1" x14ac:dyDescent="0.25">
      <c r="A343" s="58"/>
      <c r="B343" s="48" t="s">
        <v>1015</v>
      </c>
      <c r="C343" s="52" t="s">
        <v>119</v>
      </c>
      <c r="D343" s="149">
        <v>1</v>
      </c>
      <c r="E343" s="46">
        <v>0</v>
      </c>
      <c r="F343" s="46">
        <f t="shared" si="30"/>
        <v>0</v>
      </c>
      <c r="G343" s="50">
        <v>0</v>
      </c>
      <c r="H343" s="46">
        <f t="shared" si="31"/>
        <v>0</v>
      </c>
      <c r="I343" s="50">
        <f t="shared" si="32"/>
        <v>0</v>
      </c>
      <c r="J343" s="50" t="s">
        <v>338</v>
      </c>
    </row>
    <row r="344" spans="1:10" ht="31.5" hidden="1" outlineLevel="1" x14ac:dyDescent="0.25">
      <c r="A344" s="58" t="s">
        <v>1113</v>
      </c>
      <c r="B344" s="48" t="s">
        <v>1041</v>
      </c>
      <c r="C344" s="52" t="s">
        <v>119</v>
      </c>
      <c r="D344" s="149">
        <v>1</v>
      </c>
      <c r="E344" s="46">
        <v>0</v>
      </c>
      <c r="F344" s="46">
        <f t="shared" si="30"/>
        <v>0</v>
      </c>
      <c r="G344" s="50">
        <v>0</v>
      </c>
      <c r="H344" s="46">
        <f t="shared" si="31"/>
        <v>0</v>
      </c>
      <c r="I344" s="50">
        <f t="shared" si="32"/>
        <v>0</v>
      </c>
      <c r="J344" s="50" t="s">
        <v>338</v>
      </c>
    </row>
    <row r="345" spans="1:10" hidden="1" outlineLevel="1" x14ac:dyDescent="0.25">
      <c r="A345" s="58"/>
      <c r="B345" s="48" t="s">
        <v>1042</v>
      </c>
      <c r="C345" s="52" t="s">
        <v>119</v>
      </c>
      <c r="D345" s="149">
        <v>1</v>
      </c>
      <c r="E345" s="46">
        <v>0</v>
      </c>
      <c r="F345" s="46">
        <f t="shared" si="30"/>
        <v>0</v>
      </c>
      <c r="G345" s="50">
        <v>0</v>
      </c>
      <c r="H345" s="46">
        <f t="shared" si="31"/>
        <v>0</v>
      </c>
      <c r="I345" s="50">
        <f t="shared" si="32"/>
        <v>0</v>
      </c>
      <c r="J345" s="50" t="s">
        <v>338</v>
      </c>
    </row>
    <row r="346" spans="1:10" hidden="1" outlineLevel="1" x14ac:dyDescent="0.25">
      <c r="A346" s="58" t="s">
        <v>748</v>
      </c>
      <c r="B346" s="48" t="s">
        <v>984</v>
      </c>
      <c r="C346" s="52" t="s">
        <v>119</v>
      </c>
      <c r="D346" s="149">
        <v>32</v>
      </c>
      <c r="E346" s="46">
        <v>0</v>
      </c>
      <c r="F346" s="46">
        <f t="shared" si="30"/>
        <v>0</v>
      </c>
      <c r="G346" s="50">
        <v>0</v>
      </c>
      <c r="H346" s="46">
        <f t="shared" si="31"/>
        <v>0</v>
      </c>
      <c r="I346" s="50">
        <f t="shared" si="32"/>
        <v>0</v>
      </c>
      <c r="J346" s="50" t="s">
        <v>1134</v>
      </c>
    </row>
    <row r="347" spans="1:10" hidden="1" outlineLevel="1" x14ac:dyDescent="0.25">
      <c r="A347" s="58" t="s">
        <v>751</v>
      </c>
      <c r="B347" s="48" t="s">
        <v>985</v>
      </c>
      <c r="C347" s="52" t="s">
        <v>119</v>
      </c>
      <c r="D347" s="149">
        <v>11</v>
      </c>
      <c r="E347" s="46">
        <v>0</v>
      </c>
      <c r="F347" s="46">
        <f t="shared" si="30"/>
        <v>0</v>
      </c>
      <c r="G347" s="50">
        <v>0</v>
      </c>
      <c r="H347" s="46">
        <f t="shared" si="31"/>
        <v>0</v>
      </c>
      <c r="I347" s="50">
        <f t="shared" si="32"/>
        <v>0</v>
      </c>
      <c r="J347" s="50" t="s">
        <v>1134</v>
      </c>
    </row>
    <row r="348" spans="1:10" hidden="1" outlineLevel="1" x14ac:dyDescent="0.25">
      <c r="A348" s="58" t="s">
        <v>1114</v>
      </c>
      <c r="B348" s="48" t="s">
        <v>986</v>
      </c>
      <c r="C348" s="52" t="s">
        <v>119</v>
      </c>
      <c r="D348" s="149">
        <v>1</v>
      </c>
      <c r="E348" s="46">
        <v>0</v>
      </c>
      <c r="F348" s="46">
        <f t="shared" si="30"/>
        <v>0</v>
      </c>
      <c r="G348" s="50">
        <v>0</v>
      </c>
      <c r="H348" s="46">
        <f t="shared" si="31"/>
        <v>0</v>
      </c>
      <c r="I348" s="50">
        <f t="shared" si="32"/>
        <v>0</v>
      </c>
      <c r="J348" s="50" t="s">
        <v>338</v>
      </c>
    </row>
    <row r="349" spans="1:10" ht="31.5" hidden="1" outlineLevel="1" x14ac:dyDescent="0.25">
      <c r="A349" s="58" t="s">
        <v>1115</v>
      </c>
      <c r="B349" s="48" t="s">
        <v>987</v>
      </c>
      <c r="C349" s="52" t="s">
        <v>119</v>
      </c>
      <c r="D349" s="149">
        <v>1</v>
      </c>
      <c r="E349" s="46">
        <v>0</v>
      </c>
      <c r="F349" s="46">
        <f t="shared" si="30"/>
        <v>0</v>
      </c>
      <c r="G349" s="50">
        <v>0</v>
      </c>
      <c r="H349" s="46">
        <f t="shared" si="31"/>
        <v>0</v>
      </c>
      <c r="I349" s="50">
        <f t="shared" si="32"/>
        <v>0</v>
      </c>
      <c r="J349" s="50" t="s">
        <v>1134</v>
      </c>
    </row>
    <row r="350" spans="1:10" ht="31.5" hidden="1" outlineLevel="1" x14ac:dyDescent="0.25">
      <c r="A350" s="58" t="s">
        <v>1116</v>
      </c>
      <c r="B350" s="48" t="s">
        <v>1043</v>
      </c>
      <c r="C350" s="52" t="s">
        <v>119</v>
      </c>
      <c r="D350" s="149">
        <v>2</v>
      </c>
      <c r="E350" s="46">
        <v>0</v>
      </c>
      <c r="F350" s="46">
        <f t="shared" si="30"/>
        <v>0</v>
      </c>
      <c r="G350" s="50">
        <v>0</v>
      </c>
      <c r="H350" s="46">
        <f t="shared" si="31"/>
        <v>0</v>
      </c>
      <c r="I350" s="50">
        <f t="shared" si="32"/>
        <v>0</v>
      </c>
      <c r="J350" s="50" t="s">
        <v>1134</v>
      </c>
    </row>
    <row r="351" spans="1:10" hidden="1" outlineLevel="1" x14ac:dyDescent="0.25">
      <c r="A351" s="58" t="s">
        <v>1117</v>
      </c>
      <c r="B351" s="48" t="s">
        <v>1044</v>
      </c>
      <c r="C351" s="52" t="s">
        <v>119</v>
      </c>
      <c r="D351" s="149">
        <v>1</v>
      </c>
      <c r="E351" s="46">
        <v>0</v>
      </c>
      <c r="F351" s="46">
        <f t="shared" si="30"/>
        <v>0</v>
      </c>
      <c r="G351" s="50">
        <v>0</v>
      </c>
      <c r="H351" s="46">
        <f t="shared" si="31"/>
        <v>0</v>
      </c>
      <c r="I351" s="50">
        <f t="shared" si="32"/>
        <v>0</v>
      </c>
      <c r="J351" s="50" t="s">
        <v>1134</v>
      </c>
    </row>
    <row r="352" spans="1:10" hidden="1" outlineLevel="1" x14ac:dyDescent="0.25">
      <c r="A352" s="58" t="s">
        <v>1118</v>
      </c>
      <c r="B352" s="48" t="s">
        <v>1045</v>
      </c>
      <c r="C352" s="52" t="s">
        <v>119</v>
      </c>
      <c r="D352" s="149">
        <v>1</v>
      </c>
      <c r="E352" s="46">
        <v>0</v>
      </c>
      <c r="F352" s="46">
        <f t="shared" si="30"/>
        <v>0</v>
      </c>
      <c r="G352" s="50">
        <v>0</v>
      </c>
      <c r="H352" s="46">
        <f t="shared" si="31"/>
        <v>0</v>
      </c>
      <c r="I352" s="50">
        <f t="shared" si="32"/>
        <v>0</v>
      </c>
      <c r="J352" s="50" t="s">
        <v>338</v>
      </c>
    </row>
    <row r="353" spans="1:10" ht="31.5" hidden="1" outlineLevel="1" x14ac:dyDescent="0.25">
      <c r="A353" s="58" t="s">
        <v>1119</v>
      </c>
      <c r="B353" s="48" t="s">
        <v>988</v>
      </c>
      <c r="C353" s="52" t="s">
        <v>119</v>
      </c>
      <c r="D353" s="149">
        <v>1</v>
      </c>
      <c r="E353" s="46">
        <v>0</v>
      </c>
      <c r="F353" s="46">
        <f t="shared" si="30"/>
        <v>0</v>
      </c>
      <c r="G353" s="50">
        <v>0</v>
      </c>
      <c r="H353" s="46">
        <f t="shared" si="31"/>
        <v>0</v>
      </c>
      <c r="I353" s="50">
        <f t="shared" si="32"/>
        <v>0</v>
      </c>
      <c r="J353" s="50" t="s">
        <v>349</v>
      </c>
    </row>
    <row r="354" spans="1:10" hidden="1" outlineLevel="1" x14ac:dyDescent="0.25">
      <c r="A354" s="58" t="s">
        <v>1120</v>
      </c>
      <c r="B354" s="48" t="s">
        <v>1046</v>
      </c>
      <c r="C354" s="52" t="s">
        <v>119</v>
      </c>
      <c r="D354" s="149">
        <v>1</v>
      </c>
      <c r="E354" s="46">
        <v>0</v>
      </c>
      <c r="F354" s="46">
        <f t="shared" si="30"/>
        <v>0</v>
      </c>
      <c r="G354" s="50">
        <v>0</v>
      </c>
      <c r="H354" s="46">
        <f t="shared" si="31"/>
        <v>0</v>
      </c>
      <c r="I354" s="50">
        <f t="shared" si="32"/>
        <v>0</v>
      </c>
      <c r="J354" s="50" t="s">
        <v>1134</v>
      </c>
    </row>
    <row r="355" spans="1:10" ht="63" hidden="1" outlineLevel="1" x14ac:dyDescent="0.25">
      <c r="A355" s="58" t="s">
        <v>1121</v>
      </c>
      <c r="B355" s="48" t="s">
        <v>989</v>
      </c>
      <c r="C355" s="52" t="s">
        <v>119</v>
      </c>
      <c r="D355" s="149">
        <v>42</v>
      </c>
      <c r="E355" s="46">
        <v>0</v>
      </c>
      <c r="F355" s="46">
        <f t="shared" si="30"/>
        <v>0</v>
      </c>
      <c r="G355" s="50">
        <v>0</v>
      </c>
      <c r="H355" s="46">
        <f t="shared" si="31"/>
        <v>0</v>
      </c>
      <c r="I355" s="50">
        <f t="shared" si="32"/>
        <v>0</v>
      </c>
      <c r="J355" s="50" t="s">
        <v>338</v>
      </c>
    </row>
    <row r="356" spans="1:10" hidden="1" outlineLevel="1" x14ac:dyDescent="0.25">
      <c r="A356" s="58" t="s">
        <v>776</v>
      </c>
      <c r="B356" s="48" t="s">
        <v>990</v>
      </c>
      <c r="C356" s="52" t="s">
        <v>119</v>
      </c>
      <c r="D356" s="149">
        <v>1</v>
      </c>
      <c r="E356" s="46">
        <v>0</v>
      </c>
      <c r="F356" s="46">
        <f t="shared" si="30"/>
        <v>0</v>
      </c>
      <c r="G356" s="50">
        <v>0</v>
      </c>
      <c r="H356" s="46">
        <f t="shared" si="31"/>
        <v>0</v>
      </c>
      <c r="I356" s="50">
        <f t="shared" si="32"/>
        <v>0</v>
      </c>
      <c r="J356" s="50" t="s">
        <v>338</v>
      </c>
    </row>
    <row r="357" spans="1:10" hidden="1" outlineLevel="1" x14ac:dyDescent="0.25">
      <c r="A357" s="58" t="s">
        <v>1122</v>
      </c>
      <c r="B357" s="48" t="s">
        <v>991</v>
      </c>
      <c r="C357" s="52" t="s">
        <v>119</v>
      </c>
      <c r="D357" s="149">
        <v>1</v>
      </c>
      <c r="E357" s="46">
        <v>0</v>
      </c>
      <c r="F357" s="46">
        <f t="shared" si="30"/>
        <v>0</v>
      </c>
      <c r="G357" s="50">
        <v>0</v>
      </c>
      <c r="H357" s="46">
        <f t="shared" si="31"/>
        <v>0</v>
      </c>
      <c r="I357" s="50">
        <f t="shared" si="32"/>
        <v>0</v>
      </c>
      <c r="J357" s="50" t="s">
        <v>338</v>
      </c>
    </row>
    <row r="358" spans="1:10" hidden="1" outlineLevel="1" x14ac:dyDescent="0.25">
      <c r="A358" s="58" t="s">
        <v>1123</v>
      </c>
      <c r="B358" s="48" t="s">
        <v>1047</v>
      </c>
      <c r="C358" s="52" t="s">
        <v>119</v>
      </c>
      <c r="D358" s="149">
        <v>1</v>
      </c>
      <c r="E358" s="46">
        <v>0</v>
      </c>
      <c r="F358" s="46">
        <f t="shared" si="30"/>
        <v>0</v>
      </c>
      <c r="G358" s="50">
        <v>0</v>
      </c>
      <c r="H358" s="46">
        <f t="shared" si="31"/>
        <v>0</v>
      </c>
      <c r="I358" s="50">
        <f t="shared" si="32"/>
        <v>0</v>
      </c>
      <c r="J358" s="50" t="s">
        <v>338</v>
      </c>
    </row>
    <row r="359" spans="1:10" hidden="1" outlineLevel="1" x14ac:dyDescent="0.25">
      <c r="A359" s="58"/>
      <c r="B359" s="48" t="s">
        <v>1048</v>
      </c>
      <c r="C359" s="52" t="s">
        <v>486</v>
      </c>
      <c r="D359" s="149">
        <v>2</v>
      </c>
      <c r="E359" s="46">
        <v>0</v>
      </c>
      <c r="F359" s="46">
        <f t="shared" si="30"/>
        <v>0</v>
      </c>
      <c r="G359" s="50">
        <v>0</v>
      </c>
      <c r="H359" s="46">
        <f t="shared" si="31"/>
        <v>0</v>
      </c>
      <c r="I359" s="50">
        <f t="shared" si="32"/>
        <v>0</v>
      </c>
      <c r="J359" s="50" t="s">
        <v>338</v>
      </c>
    </row>
    <row r="360" spans="1:10" hidden="1" outlineLevel="1" x14ac:dyDescent="0.25">
      <c r="A360" s="58"/>
      <c r="B360" s="48" t="s">
        <v>1049</v>
      </c>
      <c r="C360" s="52" t="s">
        <v>486</v>
      </c>
      <c r="D360" s="149">
        <v>1</v>
      </c>
      <c r="E360" s="46">
        <v>0</v>
      </c>
      <c r="F360" s="46">
        <f t="shared" si="30"/>
        <v>0</v>
      </c>
      <c r="G360" s="50">
        <v>0</v>
      </c>
      <c r="H360" s="46">
        <f t="shared" si="31"/>
        <v>0</v>
      </c>
      <c r="I360" s="50">
        <f t="shared" si="32"/>
        <v>0</v>
      </c>
      <c r="J360" s="50" t="s">
        <v>338</v>
      </c>
    </row>
    <row r="361" spans="1:10" hidden="1" outlineLevel="1" x14ac:dyDescent="0.25">
      <c r="A361" s="58"/>
      <c r="B361" s="48" t="s">
        <v>1050</v>
      </c>
      <c r="C361" s="52" t="s">
        <v>119</v>
      </c>
      <c r="D361" s="149">
        <v>1</v>
      </c>
      <c r="E361" s="46">
        <v>0</v>
      </c>
      <c r="F361" s="46">
        <f t="shared" si="30"/>
        <v>0</v>
      </c>
      <c r="G361" s="50">
        <v>0</v>
      </c>
      <c r="H361" s="46">
        <f t="shared" si="31"/>
        <v>0</v>
      </c>
      <c r="I361" s="50">
        <f t="shared" si="32"/>
        <v>0</v>
      </c>
      <c r="J361" s="50" t="s">
        <v>338</v>
      </c>
    </row>
    <row r="362" spans="1:10" hidden="1" outlineLevel="1" x14ac:dyDescent="0.25">
      <c r="A362" s="58"/>
      <c r="B362" s="48" t="s">
        <v>1051</v>
      </c>
      <c r="C362" s="52" t="s">
        <v>119</v>
      </c>
      <c r="D362" s="149">
        <v>21</v>
      </c>
      <c r="E362" s="46">
        <v>0</v>
      </c>
      <c r="F362" s="46">
        <f t="shared" si="30"/>
        <v>0</v>
      </c>
      <c r="G362" s="50">
        <v>0</v>
      </c>
      <c r="H362" s="46">
        <f t="shared" si="31"/>
        <v>0</v>
      </c>
      <c r="I362" s="50">
        <f t="shared" si="32"/>
        <v>0</v>
      </c>
      <c r="J362" s="50" t="s">
        <v>338</v>
      </c>
    </row>
    <row r="363" spans="1:10" hidden="1" outlineLevel="1" x14ac:dyDescent="0.25">
      <c r="A363" s="58"/>
      <c r="B363" s="48" t="s">
        <v>992</v>
      </c>
      <c r="C363" s="52" t="s">
        <v>119</v>
      </c>
      <c r="D363" s="149">
        <v>1</v>
      </c>
      <c r="E363" s="46">
        <v>0</v>
      </c>
      <c r="F363" s="46">
        <f t="shared" si="30"/>
        <v>0</v>
      </c>
      <c r="G363" s="50">
        <v>0</v>
      </c>
      <c r="H363" s="46">
        <f t="shared" si="31"/>
        <v>0</v>
      </c>
      <c r="I363" s="50">
        <f t="shared" si="32"/>
        <v>0</v>
      </c>
      <c r="J363" s="50" t="s">
        <v>338</v>
      </c>
    </row>
    <row r="364" spans="1:10" hidden="1" outlineLevel="1" x14ac:dyDescent="0.25">
      <c r="A364" s="58"/>
      <c r="B364" s="48" t="s">
        <v>993</v>
      </c>
      <c r="C364" s="52" t="s">
        <v>119</v>
      </c>
      <c r="D364" s="149">
        <v>4</v>
      </c>
      <c r="E364" s="46">
        <v>0</v>
      </c>
      <c r="F364" s="46">
        <f t="shared" si="30"/>
        <v>0</v>
      </c>
      <c r="G364" s="50">
        <v>0</v>
      </c>
      <c r="H364" s="46">
        <f t="shared" si="31"/>
        <v>0</v>
      </c>
      <c r="I364" s="50">
        <f t="shared" si="32"/>
        <v>0</v>
      </c>
      <c r="J364" s="50" t="s">
        <v>338</v>
      </c>
    </row>
    <row r="365" spans="1:10" hidden="1" outlineLevel="1" x14ac:dyDescent="0.25">
      <c r="A365" s="58"/>
      <c r="B365" s="48" t="s">
        <v>1052</v>
      </c>
      <c r="C365" s="52" t="s">
        <v>119</v>
      </c>
      <c r="D365" s="149">
        <v>2</v>
      </c>
      <c r="E365" s="46">
        <v>0</v>
      </c>
      <c r="F365" s="46">
        <f t="shared" si="30"/>
        <v>0</v>
      </c>
      <c r="G365" s="50">
        <v>0</v>
      </c>
      <c r="H365" s="46">
        <f t="shared" si="31"/>
        <v>0</v>
      </c>
      <c r="I365" s="50">
        <f t="shared" si="32"/>
        <v>0</v>
      </c>
      <c r="J365" s="50" t="s">
        <v>338</v>
      </c>
    </row>
    <row r="366" spans="1:10" hidden="1" outlineLevel="1" x14ac:dyDescent="0.25">
      <c r="A366" s="58"/>
      <c r="B366" s="48" t="s">
        <v>1053</v>
      </c>
      <c r="C366" s="52" t="s">
        <v>119</v>
      </c>
      <c r="D366" s="149">
        <v>1</v>
      </c>
      <c r="E366" s="46">
        <v>0</v>
      </c>
      <c r="F366" s="46">
        <f t="shared" si="30"/>
        <v>0</v>
      </c>
      <c r="G366" s="50">
        <v>0</v>
      </c>
      <c r="H366" s="46">
        <f t="shared" si="31"/>
        <v>0</v>
      </c>
      <c r="I366" s="50">
        <f t="shared" si="32"/>
        <v>0</v>
      </c>
      <c r="J366" s="50" t="s">
        <v>338</v>
      </c>
    </row>
    <row r="367" spans="1:10" hidden="1" outlineLevel="1" x14ac:dyDescent="0.25">
      <c r="A367" s="58"/>
      <c r="B367" s="48" t="s">
        <v>1054</v>
      </c>
      <c r="C367" s="52" t="s">
        <v>119</v>
      </c>
      <c r="D367" s="149">
        <v>1</v>
      </c>
      <c r="E367" s="46">
        <v>0</v>
      </c>
      <c r="F367" s="46">
        <f t="shared" si="30"/>
        <v>0</v>
      </c>
      <c r="G367" s="50">
        <v>0</v>
      </c>
      <c r="H367" s="46">
        <f t="shared" si="31"/>
        <v>0</v>
      </c>
      <c r="I367" s="50">
        <f t="shared" si="32"/>
        <v>0</v>
      </c>
      <c r="J367" s="50" t="s">
        <v>338</v>
      </c>
    </row>
    <row r="368" spans="1:10" hidden="1" outlineLevel="1" x14ac:dyDescent="0.25">
      <c r="A368" s="58"/>
      <c r="B368" s="48" t="s">
        <v>1055</v>
      </c>
      <c r="C368" s="52" t="s">
        <v>119</v>
      </c>
      <c r="D368" s="149">
        <v>1</v>
      </c>
      <c r="E368" s="46">
        <v>0</v>
      </c>
      <c r="F368" s="46">
        <f t="shared" si="30"/>
        <v>0</v>
      </c>
      <c r="G368" s="50">
        <v>0</v>
      </c>
      <c r="H368" s="46">
        <f t="shared" si="31"/>
        <v>0</v>
      </c>
      <c r="I368" s="50">
        <f t="shared" si="32"/>
        <v>0</v>
      </c>
      <c r="J368" s="50" t="s">
        <v>338</v>
      </c>
    </row>
    <row r="369" spans="1:10" hidden="1" outlineLevel="1" x14ac:dyDescent="0.25">
      <c r="A369" s="58"/>
      <c r="B369" s="48" t="s">
        <v>1056</v>
      </c>
      <c r="C369" s="52" t="s">
        <v>119</v>
      </c>
      <c r="D369" s="149">
        <v>1</v>
      </c>
      <c r="E369" s="46">
        <v>0</v>
      </c>
      <c r="F369" s="46">
        <f t="shared" si="30"/>
        <v>0</v>
      </c>
      <c r="G369" s="50">
        <v>0</v>
      </c>
      <c r="H369" s="46">
        <f t="shared" si="31"/>
        <v>0</v>
      </c>
      <c r="I369" s="50">
        <f t="shared" si="32"/>
        <v>0</v>
      </c>
      <c r="J369" s="50" t="s">
        <v>338</v>
      </c>
    </row>
    <row r="370" spans="1:10" hidden="1" outlineLevel="1" x14ac:dyDescent="0.25">
      <c r="A370" s="58"/>
      <c r="B370" s="48" t="s">
        <v>1057</v>
      </c>
      <c r="C370" s="52" t="s">
        <v>486</v>
      </c>
      <c r="D370" s="149">
        <v>2</v>
      </c>
      <c r="E370" s="46">
        <v>0</v>
      </c>
      <c r="F370" s="46">
        <f t="shared" si="30"/>
        <v>0</v>
      </c>
      <c r="G370" s="50">
        <v>0</v>
      </c>
      <c r="H370" s="46">
        <f t="shared" si="31"/>
        <v>0</v>
      </c>
      <c r="I370" s="50">
        <f t="shared" si="32"/>
        <v>0</v>
      </c>
      <c r="J370" s="50" t="s">
        <v>338</v>
      </c>
    </row>
    <row r="371" spans="1:10" hidden="1" outlineLevel="1" x14ac:dyDescent="0.25">
      <c r="A371" s="58"/>
      <c r="B371" s="48" t="s">
        <v>1058</v>
      </c>
      <c r="C371" s="52" t="s">
        <v>119</v>
      </c>
      <c r="D371" s="149">
        <v>6</v>
      </c>
      <c r="E371" s="46">
        <v>0</v>
      </c>
      <c r="F371" s="46">
        <f t="shared" si="30"/>
        <v>0</v>
      </c>
      <c r="G371" s="50">
        <v>0</v>
      </c>
      <c r="H371" s="46">
        <f t="shared" si="31"/>
        <v>0</v>
      </c>
      <c r="I371" s="50">
        <f t="shared" si="32"/>
        <v>0</v>
      </c>
      <c r="J371" s="50" t="s">
        <v>338</v>
      </c>
    </row>
    <row r="372" spans="1:10" ht="31.5" hidden="1" outlineLevel="1" x14ac:dyDescent="0.25">
      <c r="A372" s="58"/>
      <c r="B372" s="48" t="s">
        <v>994</v>
      </c>
      <c r="C372" s="52" t="s">
        <v>486</v>
      </c>
      <c r="D372" s="149">
        <v>1</v>
      </c>
      <c r="E372" s="46">
        <v>0</v>
      </c>
      <c r="F372" s="46">
        <f t="shared" si="30"/>
        <v>0</v>
      </c>
      <c r="G372" s="50">
        <v>0</v>
      </c>
      <c r="H372" s="46">
        <f t="shared" si="31"/>
        <v>0</v>
      </c>
      <c r="I372" s="50">
        <f t="shared" si="32"/>
        <v>0</v>
      </c>
      <c r="J372" s="50" t="s">
        <v>338</v>
      </c>
    </row>
    <row r="373" spans="1:10" ht="31.5" hidden="1" outlineLevel="1" x14ac:dyDescent="0.25">
      <c r="A373" s="58"/>
      <c r="B373" s="48" t="s">
        <v>1016</v>
      </c>
      <c r="C373" s="52" t="s">
        <v>486</v>
      </c>
      <c r="D373" s="149">
        <v>1</v>
      </c>
      <c r="E373" s="46">
        <v>0</v>
      </c>
      <c r="F373" s="46">
        <f t="shared" si="30"/>
        <v>0</v>
      </c>
      <c r="G373" s="50">
        <v>0</v>
      </c>
      <c r="H373" s="46">
        <f t="shared" si="31"/>
        <v>0</v>
      </c>
      <c r="I373" s="50">
        <f t="shared" si="32"/>
        <v>0</v>
      </c>
      <c r="J373" s="50" t="s">
        <v>338</v>
      </c>
    </row>
    <row r="374" spans="1:10" ht="31.5" hidden="1" outlineLevel="1" x14ac:dyDescent="0.25">
      <c r="A374" s="58"/>
      <c r="B374" s="48" t="s">
        <v>1059</v>
      </c>
      <c r="C374" s="52" t="s">
        <v>486</v>
      </c>
      <c r="D374" s="149">
        <v>1</v>
      </c>
      <c r="E374" s="46">
        <v>0</v>
      </c>
      <c r="F374" s="46">
        <f t="shared" si="30"/>
        <v>0</v>
      </c>
      <c r="G374" s="50">
        <v>0</v>
      </c>
      <c r="H374" s="46">
        <f t="shared" si="31"/>
        <v>0</v>
      </c>
      <c r="I374" s="50">
        <f t="shared" si="32"/>
        <v>0</v>
      </c>
      <c r="J374" s="50" t="s">
        <v>338</v>
      </c>
    </row>
    <row r="375" spans="1:10" ht="31.5" hidden="1" outlineLevel="1" x14ac:dyDescent="0.25">
      <c r="A375" s="58"/>
      <c r="B375" s="48" t="s">
        <v>1018</v>
      </c>
      <c r="C375" s="52" t="s">
        <v>486</v>
      </c>
      <c r="D375" s="149">
        <v>1</v>
      </c>
      <c r="E375" s="46">
        <v>0</v>
      </c>
      <c r="F375" s="46">
        <f t="shared" si="30"/>
        <v>0</v>
      </c>
      <c r="G375" s="50">
        <v>0</v>
      </c>
      <c r="H375" s="46">
        <f t="shared" si="31"/>
        <v>0</v>
      </c>
      <c r="I375" s="50">
        <f t="shared" si="32"/>
        <v>0</v>
      </c>
      <c r="J375" s="50" t="s">
        <v>338</v>
      </c>
    </row>
    <row r="376" spans="1:10" hidden="1" outlineLevel="1" x14ac:dyDescent="0.25">
      <c r="A376" s="58"/>
      <c r="B376" s="48" t="s">
        <v>1060</v>
      </c>
      <c r="C376" s="52" t="s">
        <v>486</v>
      </c>
      <c r="D376" s="149">
        <v>1</v>
      </c>
      <c r="E376" s="46">
        <v>0</v>
      </c>
      <c r="F376" s="46">
        <f t="shared" si="30"/>
        <v>0</v>
      </c>
      <c r="G376" s="50">
        <v>0</v>
      </c>
      <c r="H376" s="46">
        <f t="shared" si="31"/>
        <v>0</v>
      </c>
      <c r="I376" s="50">
        <f t="shared" si="32"/>
        <v>0</v>
      </c>
      <c r="J376" s="50" t="s">
        <v>338</v>
      </c>
    </row>
    <row r="377" spans="1:10" hidden="1" outlineLevel="1" x14ac:dyDescent="0.25">
      <c r="A377" s="58"/>
      <c r="B377" s="48" t="s">
        <v>1061</v>
      </c>
      <c r="C377" s="52" t="s">
        <v>486</v>
      </c>
      <c r="D377" s="149">
        <v>1</v>
      </c>
      <c r="E377" s="46">
        <v>0</v>
      </c>
      <c r="F377" s="46">
        <f t="shared" si="30"/>
        <v>0</v>
      </c>
      <c r="G377" s="50">
        <v>0</v>
      </c>
      <c r="H377" s="46">
        <f t="shared" si="31"/>
        <v>0</v>
      </c>
      <c r="I377" s="50">
        <f t="shared" si="32"/>
        <v>0</v>
      </c>
      <c r="J377" s="50" t="s">
        <v>338</v>
      </c>
    </row>
    <row r="378" spans="1:10" hidden="1" outlineLevel="1" x14ac:dyDescent="0.25">
      <c r="A378" s="58"/>
      <c r="B378" s="48" t="s">
        <v>1062</v>
      </c>
      <c r="C378" s="52" t="s">
        <v>486</v>
      </c>
      <c r="D378" s="149">
        <v>1</v>
      </c>
      <c r="E378" s="46">
        <v>0</v>
      </c>
      <c r="F378" s="46">
        <f t="shared" si="30"/>
        <v>0</v>
      </c>
      <c r="G378" s="50">
        <v>0</v>
      </c>
      <c r="H378" s="46">
        <f t="shared" si="31"/>
        <v>0</v>
      </c>
      <c r="I378" s="50">
        <f t="shared" si="32"/>
        <v>0</v>
      </c>
      <c r="J378" s="50" t="s">
        <v>338</v>
      </c>
    </row>
    <row r="379" spans="1:10" hidden="1" outlineLevel="1" x14ac:dyDescent="0.25">
      <c r="A379" s="58"/>
      <c r="B379" s="48" t="s">
        <v>1063</v>
      </c>
      <c r="C379" s="52" t="s">
        <v>486</v>
      </c>
      <c r="D379" s="149">
        <v>1</v>
      </c>
      <c r="E379" s="46">
        <v>0</v>
      </c>
      <c r="F379" s="46">
        <f t="shared" si="30"/>
        <v>0</v>
      </c>
      <c r="G379" s="50">
        <v>0</v>
      </c>
      <c r="H379" s="46">
        <f t="shared" si="31"/>
        <v>0</v>
      </c>
      <c r="I379" s="50">
        <f t="shared" si="32"/>
        <v>0</v>
      </c>
      <c r="J379" s="50" t="s">
        <v>338</v>
      </c>
    </row>
    <row r="380" spans="1:10" hidden="1" outlineLevel="1" x14ac:dyDescent="0.25">
      <c r="A380" s="58"/>
      <c r="B380" s="48" t="s">
        <v>1064</v>
      </c>
      <c r="C380" s="52" t="s">
        <v>486</v>
      </c>
      <c r="D380" s="149">
        <v>1</v>
      </c>
      <c r="E380" s="46">
        <v>0</v>
      </c>
      <c r="F380" s="46">
        <f t="shared" si="30"/>
        <v>0</v>
      </c>
      <c r="G380" s="50">
        <v>0</v>
      </c>
      <c r="H380" s="46">
        <f t="shared" si="31"/>
        <v>0</v>
      </c>
      <c r="I380" s="50">
        <f t="shared" si="32"/>
        <v>0</v>
      </c>
      <c r="J380" s="50" t="s">
        <v>338</v>
      </c>
    </row>
    <row r="381" spans="1:10" hidden="1" outlineLevel="1" x14ac:dyDescent="0.25">
      <c r="A381" s="58"/>
      <c r="B381" s="48" t="s">
        <v>1065</v>
      </c>
      <c r="C381" s="52" t="s">
        <v>486</v>
      </c>
      <c r="D381" s="149">
        <v>1</v>
      </c>
      <c r="E381" s="46">
        <v>0</v>
      </c>
      <c r="F381" s="46">
        <f t="shared" si="30"/>
        <v>0</v>
      </c>
      <c r="G381" s="50">
        <v>0</v>
      </c>
      <c r="H381" s="46">
        <f t="shared" si="31"/>
        <v>0</v>
      </c>
      <c r="I381" s="50">
        <f t="shared" si="32"/>
        <v>0</v>
      </c>
      <c r="J381" s="50" t="s">
        <v>338</v>
      </c>
    </row>
    <row r="382" spans="1:10" hidden="1" outlineLevel="1" x14ac:dyDescent="0.25">
      <c r="A382" s="58"/>
      <c r="B382" s="48" t="s">
        <v>1066</v>
      </c>
      <c r="C382" s="52" t="s">
        <v>486</v>
      </c>
      <c r="D382" s="149">
        <v>1</v>
      </c>
      <c r="E382" s="46">
        <v>0</v>
      </c>
      <c r="F382" s="46">
        <f t="shared" si="30"/>
        <v>0</v>
      </c>
      <c r="G382" s="50">
        <v>0</v>
      </c>
      <c r="H382" s="46">
        <f t="shared" si="31"/>
        <v>0</v>
      </c>
      <c r="I382" s="50">
        <f t="shared" si="32"/>
        <v>0</v>
      </c>
      <c r="J382" s="50" t="s">
        <v>338</v>
      </c>
    </row>
    <row r="383" spans="1:10" hidden="1" outlineLevel="1" x14ac:dyDescent="0.25">
      <c r="A383" s="58"/>
      <c r="B383" s="48" t="s">
        <v>1067</v>
      </c>
      <c r="C383" s="52" t="s">
        <v>486</v>
      </c>
      <c r="D383" s="149">
        <v>1</v>
      </c>
      <c r="E383" s="46">
        <v>0</v>
      </c>
      <c r="F383" s="46">
        <f t="shared" si="30"/>
        <v>0</v>
      </c>
      <c r="G383" s="50">
        <v>0</v>
      </c>
      <c r="H383" s="46">
        <f t="shared" si="31"/>
        <v>0</v>
      </c>
      <c r="I383" s="50">
        <f t="shared" si="32"/>
        <v>0</v>
      </c>
      <c r="J383" s="50" t="s">
        <v>338</v>
      </c>
    </row>
    <row r="384" spans="1:10" hidden="1" outlineLevel="1" x14ac:dyDescent="0.25">
      <c r="A384" s="58"/>
      <c r="B384" s="48" t="s">
        <v>1068</v>
      </c>
      <c r="C384" s="52" t="s">
        <v>486</v>
      </c>
      <c r="D384" s="149">
        <v>1</v>
      </c>
      <c r="E384" s="46">
        <v>0</v>
      </c>
      <c r="F384" s="46">
        <f t="shared" si="30"/>
        <v>0</v>
      </c>
      <c r="G384" s="50">
        <v>0</v>
      </c>
      <c r="H384" s="46">
        <f t="shared" si="31"/>
        <v>0</v>
      </c>
      <c r="I384" s="50">
        <f t="shared" si="32"/>
        <v>0</v>
      </c>
      <c r="J384" s="50" t="s">
        <v>338</v>
      </c>
    </row>
    <row r="385" spans="1:10" hidden="1" outlineLevel="1" x14ac:dyDescent="0.25">
      <c r="A385" s="58"/>
      <c r="B385" s="48" t="s">
        <v>1069</v>
      </c>
      <c r="C385" s="52" t="s">
        <v>486</v>
      </c>
      <c r="D385" s="149">
        <v>1</v>
      </c>
      <c r="E385" s="46">
        <v>0</v>
      </c>
      <c r="F385" s="46">
        <f t="shared" si="30"/>
        <v>0</v>
      </c>
      <c r="G385" s="50">
        <v>0</v>
      </c>
      <c r="H385" s="46">
        <f t="shared" si="31"/>
        <v>0</v>
      </c>
      <c r="I385" s="50">
        <f t="shared" si="32"/>
        <v>0</v>
      </c>
      <c r="J385" s="50" t="s">
        <v>338</v>
      </c>
    </row>
    <row r="386" spans="1:10" hidden="1" outlineLevel="1" x14ac:dyDescent="0.25">
      <c r="A386" s="58"/>
      <c r="B386" s="48" t="s">
        <v>1070</v>
      </c>
      <c r="C386" s="52" t="s">
        <v>486</v>
      </c>
      <c r="D386" s="149">
        <v>1</v>
      </c>
      <c r="E386" s="46">
        <v>0</v>
      </c>
      <c r="F386" s="46">
        <f t="shared" si="30"/>
        <v>0</v>
      </c>
      <c r="G386" s="50">
        <v>0</v>
      </c>
      <c r="H386" s="46">
        <f t="shared" si="31"/>
        <v>0</v>
      </c>
      <c r="I386" s="50">
        <f t="shared" si="32"/>
        <v>0</v>
      </c>
      <c r="J386" s="50" t="s">
        <v>338</v>
      </c>
    </row>
    <row r="387" spans="1:10" hidden="1" outlineLevel="1" x14ac:dyDescent="0.25">
      <c r="A387" s="58"/>
      <c r="B387" s="48" t="s">
        <v>1071</v>
      </c>
      <c r="C387" s="52" t="s">
        <v>486</v>
      </c>
      <c r="D387" s="149">
        <v>1</v>
      </c>
      <c r="E387" s="46">
        <v>0</v>
      </c>
      <c r="F387" s="46">
        <f t="shared" si="30"/>
        <v>0</v>
      </c>
      <c r="G387" s="50">
        <v>0</v>
      </c>
      <c r="H387" s="46">
        <f t="shared" si="31"/>
        <v>0</v>
      </c>
      <c r="I387" s="50">
        <f t="shared" si="32"/>
        <v>0</v>
      </c>
      <c r="J387" s="50" t="s">
        <v>338</v>
      </c>
    </row>
    <row r="388" spans="1:10" hidden="1" outlineLevel="1" x14ac:dyDescent="0.25">
      <c r="A388" s="58"/>
      <c r="B388" s="48" t="s">
        <v>1072</v>
      </c>
      <c r="C388" s="52" t="s">
        <v>486</v>
      </c>
      <c r="D388" s="149">
        <v>1</v>
      </c>
      <c r="E388" s="46">
        <v>0</v>
      </c>
      <c r="F388" s="46">
        <f t="shared" si="30"/>
        <v>0</v>
      </c>
      <c r="G388" s="50">
        <v>0</v>
      </c>
      <c r="H388" s="46">
        <f t="shared" si="31"/>
        <v>0</v>
      </c>
      <c r="I388" s="50">
        <f t="shared" si="32"/>
        <v>0</v>
      </c>
      <c r="J388" s="50" t="s">
        <v>338</v>
      </c>
    </row>
    <row r="389" spans="1:10" hidden="1" outlineLevel="1" x14ac:dyDescent="0.25">
      <c r="A389" s="58"/>
      <c r="B389" s="48" t="s">
        <v>1073</v>
      </c>
      <c r="C389" s="52" t="s">
        <v>486</v>
      </c>
      <c r="D389" s="149">
        <v>1</v>
      </c>
      <c r="E389" s="46">
        <v>0</v>
      </c>
      <c r="F389" s="46">
        <f t="shared" si="30"/>
        <v>0</v>
      </c>
      <c r="G389" s="50">
        <v>0</v>
      </c>
      <c r="H389" s="46">
        <f t="shared" si="31"/>
        <v>0</v>
      </c>
      <c r="I389" s="50">
        <f t="shared" si="32"/>
        <v>0</v>
      </c>
      <c r="J389" s="50" t="s">
        <v>338</v>
      </c>
    </row>
    <row r="390" spans="1:10" hidden="1" outlineLevel="1" x14ac:dyDescent="0.25">
      <c r="A390" s="58" t="s">
        <v>1124</v>
      </c>
      <c r="B390" s="48" t="s">
        <v>1074</v>
      </c>
      <c r="C390" s="52" t="s">
        <v>486</v>
      </c>
      <c r="D390" s="149">
        <v>1</v>
      </c>
      <c r="E390" s="46">
        <v>0</v>
      </c>
      <c r="F390" s="46">
        <f t="shared" si="30"/>
        <v>0</v>
      </c>
      <c r="G390" s="50">
        <v>0</v>
      </c>
      <c r="H390" s="46">
        <f t="shared" si="31"/>
        <v>0</v>
      </c>
      <c r="I390" s="50">
        <f t="shared" si="32"/>
        <v>0</v>
      </c>
      <c r="J390" s="50" t="s">
        <v>338</v>
      </c>
    </row>
    <row r="391" spans="1:10" hidden="1" outlineLevel="1" x14ac:dyDescent="0.25">
      <c r="A391" s="58" t="s">
        <v>1125</v>
      </c>
      <c r="B391" s="48" t="s">
        <v>1075</v>
      </c>
      <c r="C391" s="52" t="s">
        <v>486</v>
      </c>
      <c r="D391" s="149">
        <v>1</v>
      </c>
      <c r="E391" s="46">
        <v>0</v>
      </c>
      <c r="F391" s="46">
        <f t="shared" ref="F391:F453" si="33">D391*E391</f>
        <v>0</v>
      </c>
      <c r="G391" s="50">
        <v>0</v>
      </c>
      <c r="H391" s="46">
        <f t="shared" ref="H391:H453" si="34">D391*G391</f>
        <v>0</v>
      </c>
      <c r="I391" s="50">
        <f t="shared" ref="I391:I453" si="35">F391+H391</f>
        <v>0</v>
      </c>
      <c r="J391" s="50" t="s">
        <v>338</v>
      </c>
    </row>
    <row r="392" spans="1:10" hidden="1" outlineLevel="1" x14ac:dyDescent="0.25">
      <c r="A392" s="58" t="s">
        <v>1126</v>
      </c>
      <c r="B392" s="48" t="s">
        <v>1076</v>
      </c>
      <c r="C392" s="52" t="s">
        <v>486</v>
      </c>
      <c r="D392" s="149">
        <v>1</v>
      </c>
      <c r="E392" s="46">
        <v>0</v>
      </c>
      <c r="F392" s="46">
        <f t="shared" si="33"/>
        <v>0</v>
      </c>
      <c r="G392" s="50">
        <v>0</v>
      </c>
      <c r="H392" s="46">
        <f t="shared" si="34"/>
        <v>0</v>
      </c>
      <c r="I392" s="50">
        <f t="shared" si="35"/>
        <v>0</v>
      </c>
      <c r="J392" s="50" t="s">
        <v>338</v>
      </c>
    </row>
    <row r="393" spans="1:10" hidden="1" outlineLevel="1" x14ac:dyDescent="0.25">
      <c r="A393" s="58" t="s">
        <v>1114</v>
      </c>
      <c r="B393" s="48" t="s">
        <v>1077</v>
      </c>
      <c r="C393" s="52" t="s">
        <v>486</v>
      </c>
      <c r="D393" s="149">
        <v>1</v>
      </c>
      <c r="E393" s="46">
        <v>0</v>
      </c>
      <c r="F393" s="46">
        <f t="shared" si="33"/>
        <v>0</v>
      </c>
      <c r="G393" s="50">
        <v>0</v>
      </c>
      <c r="H393" s="46">
        <f t="shared" si="34"/>
        <v>0</v>
      </c>
      <c r="I393" s="50">
        <f t="shared" si="35"/>
        <v>0</v>
      </c>
      <c r="J393" s="50" t="s">
        <v>338</v>
      </c>
    </row>
    <row r="394" spans="1:10" hidden="1" outlineLevel="1" x14ac:dyDescent="0.25">
      <c r="A394" s="58" t="s">
        <v>1114</v>
      </c>
      <c r="B394" s="48" t="s">
        <v>1078</v>
      </c>
      <c r="C394" s="52" t="s">
        <v>486</v>
      </c>
      <c r="D394" s="149">
        <v>1</v>
      </c>
      <c r="E394" s="46">
        <v>0</v>
      </c>
      <c r="F394" s="46">
        <f t="shared" si="33"/>
        <v>0</v>
      </c>
      <c r="G394" s="50">
        <v>0</v>
      </c>
      <c r="H394" s="46">
        <f t="shared" si="34"/>
        <v>0</v>
      </c>
      <c r="I394" s="50">
        <f t="shared" si="35"/>
        <v>0</v>
      </c>
      <c r="J394" s="50" t="s">
        <v>338</v>
      </c>
    </row>
    <row r="395" spans="1:10" hidden="1" outlineLevel="1" x14ac:dyDescent="0.25">
      <c r="A395" s="58"/>
      <c r="B395" s="48" t="s">
        <v>1079</v>
      </c>
      <c r="C395" s="52" t="s">
        <v>486</v>
      </c>
      <c r="D395" s="149">
        <v>1</v>
      </c>
      <c r="E395" s="46">
        <v>0</v>
      </c>
      <c r="F395" s="46">
        <f t="shared" si="33"/>
        <v>0</v>
      </c>
      <c r="G395" s="50">
        <v>0</v>
      </c>
      <c r="H395" s="46">
        <f t="shared" si="34"/>
        <v>0</v>
      </c>
      <c r="I395" s="50">
        <f t="shared" si="35"/>
        <v>0</v>
      </c>
      <c r="J395" s="50" t="s">
        <v>338</v>
      </c>
    </row>
    <row r="396" spans="1:10" hidden="1" outlineLevel="1" x14ac:dyDescent="0.25">
      <c r="A396" s="58"/>
      <c r="B396" s="48" t="s">
        <v>1080</v>
      </c>
      <c r="C396" s="52" t="s">
        <v>486</v>
      </c>
      <c r="D396" s="149">
        <v>1</v>
      </c>
      <c r="E396" s="46">
        <v>0</v>
      </c>
      <c r="F396" s="46">
        <f t="shared" si="33"/>
        <v>0</v>
      </c>
      <c r="G396" s="50">
        <v>0</v>
      </c>
      <c r="H396" s="46">
        <f t="shared" si="34"/>
        <v>0</v>
      </c>
      <c r="I396" s="50">
        <f t="shared" si="35"/>
        <v>0</v>
      </c>
      <c r="J396" s="50" t="s">
        <v>1135</v>
      </c>
    </row>
    <row r="397" spans="1:10" hidden="1" outlineLevel="1" x14ac:dyDescent="0.25">
      <c r="A397" s="58"/>
      <c r="B397" s="48" t="s">
        <v>1081</v>
      </c>
      <c r="C397" s="52" t="s">
        <v>486</v>
      </c>
      <c r="D397" s="149">
        <v>1</v>
      </c>
      <c r="E397" s="46">
        <v>0</v>
      </c>
      <c r="F397" s="46">
        <f t="shared" si="33"/>
        <v>0</v>
      </c>
      <c r="G397" s="50">
        <v>0</v>
      </c>
      <c r="H397" s="46">
        <f t="shared" si="34"/>
        <v>0</v>
      </c>
      <c r="I397" s="50">
        <f t="shared" si="35"/>
        <v>0</v>
      </c>
      <c r="J397" s="50" t="s">
        <v>1135</v>
      </c>
    </row>
    <row r="398" spans="1:10" hidden="1" outlineLevel="1" x14ac:dyDescent="0.25">
      <c r="A398" s="58"/>
      <c r="B398" s="48" t="s">
        <v>1082</v>
      </c>
      <c r="C398" s="52" t="s">
        <v>486</v>
      </c>
      <c r="D398" s="149">
        <v>1</v>
      </c>
      <c r="E398" s="46">
        <v>0</v>
      </c>
      <c r="F398" s="46">
        <f t="shared" si="33"/>
        <v>0</v>
      </c>
      <c r="G398" s="50">
        <v>0</v>
      </c>
      <c r="H398" s="46">
        <f t="shared" si="34"/>
        <v>0</v>
      </c>
      <c r="I398" s="50">
        <f t="shared" si="35"/>
        <v>0</v>
      </c>
      <c r="J398" s="50" t="s">
        <v>1135</v>
      </c>
    </row>
    <row r="399" spans="1:10" hidden="1" outlineLevel="1" x14ac:dyDescent="0.25">
      <c r="A399" s="58"/>
      <c r="B399" s="48" t="s">
        <v>1083</v>
      </c>
      <c r="C399" s="52" t="s">
        <v>486</v>
      </c>
      <c r="D399" s="149">
        <v>1</v>
      </c>
      <c r="E399" s="46">
        <v>0</v>
      </c>
      <c r="F399" s="46">
        <f t="shared" si="33"/>
        <v>0</v>
      </c>
      <c r="G399" s="50">
        <v>0</v>
      </c>
      <c r="H399" s="46">
        <f t="shared" si="34"/>
        <v>0</v>
      </c>
      <c r="I399" s="50">
        <f t="shared" si="35"/>
        <v>0</v>
      </c>
      <c r="J399" s="50" t="s">
        <v>1135</v>
      </c>
    </row>
    <row r="400" spans="1:10" hidden="1" outlineLevel="1" x14ac:dyDescent="0.25">
      <c r="A400" s="58"/>
      <c r="B400" s="48" t="s">
        <v>1084</v>
      </c>
      <c r="C400" s="52" t="s">
        <v>486</v>
      </c>
      <c r="D400" s="149">
        <v>1</v>
      </c>
      <c r="E400" s="46">
        <v>0</v>
      </c>
      <c r="F400" s="46">
        <f t="shared" si="33"/>
        <v>0</v>
      </c>
      <c r="G400" s="50">
        <v>0</v>
      </c>
      <c r="H400" s="46">
        <f t="shared" si="34"/>
        <v>0</v>
      </c>
      <c r="I400" s="50">
        <f t="shared" si="35"/>
        <v>0</v>
      </c>
      <c r="J400" s="50" t="s">
        <v>1135</v>
      </c>
    </row>
    <row r="401" spans="1:10" ht="31.5" hidden="1" outlineLevel="1" x14ac:dyDescent="0.25">
      <c r="A401" s="58" t="s">
        <v>1125</v>
      </c>
      <c r="B401" s="48" t="s">
        <v>1085</v>
      </c>
      <c r="C401" s="52" t="s">
        <v>158</v>
      </c>
      <c r="D401" s="149">
        <v>10</v>
      </c>
      <c r="E401" s="46">
        <v>0</v>
      </c>
      <c r="F401" s="46">
        <f t="shared" si="33"/>
        <v>0</v>
      </c>
      <c r="G401" s="50">
        <v>0</v>
      </c>
      <c r="H401" s="46">
        <f t="shared" si="34"/>
        <v>0</v>
      </c>
      <c r="I401" s="50">
        <f t="shared" si="35"/>
        <v>0</v>
      </c>
      <c r="J401" s="50" t="s">
        <v>1136</v>
      </c>
    </row>
    <row r="402" spans="1:10" hidden="1" outlineLevel="1" x14ac:dyDescent="0.25">
      <c r="A402" s="58" t="s">
        <v>1126</v>
      </c>
      <c r="B402" s="48" t="s">
        <v>1086</v>
      </c>
      <c r="C402" s="52" t="s">
        <v>158</v>
      </c>
      <c r="D402" s="149">
        <v>10</v>
      </c>
      <c r="E402" s="46">
        <v>0</v>
      </c>
      <c r="F402" s="46">
        <f t="shared" si="33"/>
        <v>0</v>
      </c>
      <c r="G402" s="50">
        <v>0</v>
      </c>
      <c r="H402" s="46">
        <f t="shared" si="34"/>
        <v>0</v>
      </c>
      <c r="I402" s="50">
        <f t="shared" si="35"/>
        <v>0</v>
      </c>
      <c r="J402" s="50" t="s">
        <v>1136</v>
      </c>
    </row>
    <row r="403" spans="1:10" hidden="1" outlineLevel="1" x14ac:dyDescent="0.25">
      <c r="A403" s="58" t="s">
        <v>1114</v>
      </c>
      <c r="B403" s="48" t="s">
        <v>1087</v>
      </c>
      <c r="C403" s="52" t="s">
        <v>158</v>
      </c>
      <c r="D403" s="149">
        <v>10</v>
      </c>
      <c r="E403" s="46">
        <v>0</v>
      </c>
      <c r="F403" s="46">
        <f t="shared" si="33"/>
        <v>0</v>
      </c>
      <c r="G403" s="50">
        <v>0</v>
      </c>
      <c r="H403" s="46">
        <f t="shared" si="34"/>
        <v>0</v>
      </c>
      <c r="I403" s="50">
        <f t="shared" si="35"/>
        <v>0</v>
      </c>
      <c r="J403" s="50" t="s">
        <v>1136</v>
      </c>
    </row>
    <row r="404" spans="1:10" ht="31.5" hidden="1" outlineLevel="1" x14ac:dyDescent="0.25">
      <c r="A404" s="58" t="s">
        <v>1127</v>
      </c>
      <c r="B404" s="48" t="s">
        <v>1088</v>
      </c>
      <c r="C404" s="52" t="s">
        <v>158</v>
      </c>
      <c r="D404" s="149">
        <v>150</v>
      </c>
      <c r="E404" s="46">
        <v>0</v>
      </c>
      <c r="F404" s="46">
        <f t="shared" si="33"/>
        <v>0</v>
      </c>
      <c r="G404" s="50">
        <v>0</v>
      </c>
      <c r="H404" s="46">
        <f t="shared" si="34"/>
        <v>0</v>
      </c>
      <c r="I404" s="50">
        <f t="shared" si="35"/>
        <v>0</v>
      </c>
      <c r="J404" s="50" t="s">
        <v>1136</v>
      </c>
    </row>
    <row r="405" spans="1:10" hidden="1" outlineLevel="1" x14ac:dyDescent="0.25">
      <c r="A405" s="58" t="s">
        <v>1128</v>
      </c>
      <c r="B405" s="48" t="s">
        <v>1089</v>
      </c>
      <c r="C405" s="52" t="s">
        <v>158</v>
      </c>
      <c r="D405" s="149">
        <v>150</v>
      </c>
      <c r="E405" s="46">
        <v>0</v>
      </c>
      <c r="F405" s="46">
        <f t="shared" si="33"/>
        <v>0</v>
      </c>
      <c r="G405" s="50">
        <v>0</v>
      </c>
      <c r="H405" s="46">
        <f t="shared" si="34"/>
        <v>0</v>
      </c>
      <c r="I405" s="50">
        <f t="shared" si="35"/>
        <v>0</v>
      </c>
      <c r="J405" s="50" t="s">
        <v>1136</v>
      </c>
    </row>
    <row r="406" spans="1:10" hidden="1" outlineLevel="1" x14ac:dyDescent="0.25">
      <c r="A406" s="58" t="s">
        <v>1129</v>
      </c>
      <c r="B406" s="48" t="s">
        <v>1090</v>
      </c>
      <c r="C406" s="52" t="s">
        <v>158</v>
      </c>
      <c r="D406" s="149">
        <v>150</v>
      </c>
      <c r="E406" s="46">
        <v>0</v>
      </c>
      <c r="F406" s="46">
        <f t="shared" si="33"/>
        <v>0</v>
      </c>
      <c r="G406" s="50">
        <v>0</v>
      </c>
      <c r="H406" s="46">
        <f t="shared" si="34"/>
        <v>0</v>
      </c>
      <c r="I406" s="50">
        <f t="shared" si="35"/>
        <v>0</v>
      </c>
      <c r="J406" s="50" t="s">
        <v>1136</v>
      </c>
    </row>
    <row r="407" spans="1:10" hidden="1" outlineLevel="1" x14ac:dyDescent="0.25">
      <c r="A407" s="58" t="s">
        <v>1130</v>
      </c>
      <c r="B407" s="48" t="s">
        <v>1091</v>
      </c>
      <c r="C407" s="52" t="s">
        <v>158</v>
      </c>
      <c r="D407" s="149">
        <v>150</v>
      </c>
      <c r="E407" s="46">
        <v>0</v>
      </c>
      <c r="F407" s="46">
        <f t="shared" si="33"/>
        <v>0</v>
      </c>
      <c r="G407" s="50">
        <v>0</v>
      </c>
      <c r="H407" s="46">
        <f t="shared" si="34"/>
        <v>0</v>
      </c>
      <c r="I407" s="50">
        <f t="shared" si="35"/>
        <v>0</v>
      </c>
      <c r="J407" s="50" t="s">
        <v>1136</v>
      </c>
    </row>
    <row r="408" spans="1:10" hidden="1" outlineLevel="1" x14ac:dyDescent="0.25">
      <c r="A408" s="58"/>
      <c r="B408" s="48" t="s">
        <v>1092</v>
      </c>
      <c r="C408" s="52" t="s">
        <v>119</v>
      </c>
      <c r="D408" s="149">
        <v>1</v>
      </c>
      <c r="E408" s="46">
        <v>0</v>
      </c>
      <c r="F408" s="46">
        <f t="shared" si="33"/>
        <v>0</v>
      </c>
      <c r="G408" s="50">
        <v>0</v>
      </c>
      <c r="H408" s="46">
        <f t="shared" si="34"/>
        <v>0</v>
      </c>
      <c r="I408" s="50">
        <f t="shared" si="35"/>
        <v>0</v>
      </c>
      <c r="J408" s="50" t="s">
        <v>1137</v>
      </c>
    </row>
    <row r="409" spans="1:10" ht="31.5" hidden="1" outlineLevel="1" x14ac:dyDescent="0.25">
      <c r="A409" s="58"/>
      <c r="B409" s="48" t="s">
        <v>1093</v>
      </c>
      <c r="C409" s="52" t="s">
        <v>119</v>
      </c>
      <c r="D409" s="149">
        <v>1</v>
      </c>
      <c r="E409" s="46">
        <v>0</v>
      </c>
      <c r="F409" s="46">
        <f t="shared" si="33"/>
        <v>0</v>
      </c>
      <c r="G409" s="50">
        <v>0</v>
      </c>
      <c r="H409" s="46">
        <f t="shared" si="34"/>
        <v>0</v>
      </c>
      <c r="I409" s="50">
        <f t="shared" si="35"/>
        <v>0</v>
      </c>
      <c r="J409" s="50" t="s">
        <v>338</v>
      </c>
    </row>
    <row r="410" spans="1:10" hidden="1" outlineLevel="1" x14ac:dyDescent="0.25">
      <c r="A410" s="58"/>
      <c r="B410" s="48" t="s">
        <v>1094</v>
      </c>
      <c r="C410" s="52" t="s">
        <v>486</v>
      </c>
      <c r="D410" s="149">
        <v>1</v>
      </c>
      <c r="E410" s="46">
        <v>0</v>
      </c>
      <c r="F410" s="46">
        <f t="shared" si="33"/>
        <v>0</v>
      </c>
      <c r="G410" s="50">
        <v>0</v>
      </c>
      <c r="H410" s="46">
        <f t="shared" si="34"/>
        <v>0</v>
      </c>
      <c r="I410" s="50">
        <f t="shared" si="35"/>
        <v>0</v>
      </c>
      <c r="J410" s="50" t="s">
        <v>336</v>
      </c>
    </row>
    <row r="411" spans="1:10" hidden="1" outlineLevel="1" x14ac:dyDescent="0.25">
      <c r="A411" s="58"/>
      <c r="B411" s="48" t="s">
        <v>1095</v>
      </c>
      <c r="C411" s="52" t="s">
        <v>486</v>
      </c>
      <c r="D411" s="149">
        <v>1</v>
      </c>
      <c r="E411" s="46">
        <v>0</v>
      </c>
      <c r="F411" s="46">
        <f t="shared" si="33"/>
        <v>0</v>
      </c>
      <c r="G411" s="50">
        <v>0</v>
      </c>
      <c r="H411" s="46">
        <f t="shared" si="34"/>
        <v>0</v>
      </c>
      <c r="I411" s="50">
        <f t="shared" si="35"/>
        <v>0</v>
      </c>
      <c r="J411" s="50" t="s">
        <v>1138</v>
      </c>
    </row>
    <row r="412" spans="1:10" hidden="1" outlineLevel="1" x14ac:dyDescent="0.25">
      <c r="A412" s="58" t="s">
        <v>1131</v>
      </c>
      <c r="B412" s="48" t="s">
        <v>1096</v>
      </c>
      <c r="C412" s="52" t="s">
        <v>119</v>
      </c>
      <c r="D412" s="149">
        <v>4</v>
      </c>
      <c r="E412" s="46">
        <v>0</v>
      </c>
      <c r="F412" s="46">
        <f t="shared" si="33"/>
        <v>0</v>
      </c>
      <c r="G412" s="50">
        <v>0</v>
      </c>
      <c r="H412" s="46">
        <f t="shared" si="34"/>
        <v>0</v>
      </c>
      <c r="I412" s="50">
        <f t="shared" si="35"/>
        <v>0</v>
      </c>
      <c r="J412" s="50" t="s">
        <v>1139</v>
      </c>
    </row>
    <row r="413" spans="1:10" hidden="1" outlineLevel="1" x14ac:dyDescent="0.25">
      <c r="A413" s="58"/>
      <c r="B413" s="48" t="s">
        <v>1097</v>
      </c>
      <c r="C413" s="52" t="s">
        <v>119</v>
      </c>
      <c r="D413" s="149">
        <v>2</v>
      </c>
      <c r="E413" s="46">
        <v>0</v>
      </c>
      <c r="F413" s="46">
        <f t="shared" si="33"/>
        <v>0</v>
      </c>
      <c r="G413" s="50">
        <v>0</v>
      </c>
      <c r="H413" s="46">
        <f t="shared" si="34"/>
        <v>0</v>
      </c>
      <c r="I413" s="50">
        <f t="shared" si="35"/>
        <v>0</v>
      </c>
      <c r="J413" s="50" t="s">
        <v>338</v>
      </c>
    </row>
    <row r="414" spans="1:10" hidden="1" outlineLevel="1" x14ac:dyDescent="0.25">
      <c r="A414" s="58"/>
      <c r="B414" s="48" t="s">
        <v>1098</v>
      </c>
      <c r="C414" s="52" t="s">
        <v>119</v>
      </c>
      <c r="D414" s="149">
        <v>1</v>
      </c>
      <c r="E414" s="46">
        <v>0</v>
      </c>
      <c r="F414" s="46">
        <f t="shared" si="33"/>
        <v>0</v>
      </c>
      <c r="G414" s="50">
        <v>0</v>
      </c>
      <c r="H414" s="46">
        <f t="shared" si="34"/>
        <v>0</v>
      </c>
      <c r="I414" s="50">
        <f t="shared" si="35"/>
        <v>0</v>
      </c>
      <c r="J414" s="50" t="s">
        <v>1140</v>
      </c>
    </row>
    <row r="415" spans="1:10" hidden="1" outlineLevel="1" x14ac:dyDescent="0.25">
      <c r="A415" s="58"/>
      <c r="B415" s="48" t="s">
        <v>1019</v>
      </c>
      <c r="C415" s="52" t="s">
        <v>119</v>
      </c>
      <c r="D415" s="149">
        <v>1</v>
      </c>
      <c r="E415" s="46">
        <v>0</v>
      </c>
      <c r="F415" s="46">
        <f t="shared" si="33"/>
        <v>0</v>
      </c>
      <c r="G415" s="50">
        <v>0</v>
      </c>
      <c r="H415" s="46">
        <f t="shared" si="34"/>
        <v>0</v>
      </c>
      <c r="I415" s="50">
        <f t="shared" si="35"/>
        <v>0</v>
      </c>
      <c r="J415" s="50" t="s">
        <v>338</v>
      </c>
    </row>
    <row r="416" spans="1:10" hidden="1" outlineLevel="1" x14ac:dyDescent="0.25">
      <c r="A416" s="58"/>
      <c r="B416" s="48" t="s">
        <v>1008</v>
      </c>
      <c r="C416" s="52" t="s">
        <v>119</v>
      </c>
      <c r="D416" s="149">
        <v>16</v>
      </c>
      <c r="E416" s="46">
        <v>0</v>
      </c>
      <c r="F416" s="46">
        <f t="shared" si="33"/>
        <v>0</v>
      </c>
      <c r="G416" s="50">
        <v>0</v>
      </c>
      <c r="H416" s="46">
        <f t="shared" si="34"/>
        <v>0</v>
      </c>
      <c r="I416" s="50">
        <f t="shared" si="35"/>
        <v>0</v>
      </c>
      <c r="J416" s="50" t="s">
        <v>338</v>
      </c>
    </row>
    <row r="417" spans="1:10" hidden="1" outlineLevel="1" x14ac:dyDescent="0.25">
      <c r="A417" s="58"/>
      <c r="B417" s="48" t="s">
        <v>1020</v>
      </c>
      <c r="C417" s="52" t="s">
        <v>119</v>
      </c>
      <c r="D417" s="149">
        <v>10</v>
      </c>
      <c r="E417" s="46">
        <v>0</v>
      </c>
      <c r="F417" s="46">
        <f t="shared" si="33"/>
        <v>0</v>
      </c>
      <c r="G417" s="50">
        <v>0</v>
      </c>
      <c r="H417" s="46">
        <f t="shared" si="34"/>
        <v>0</v>
      </c>
      <c r="I417" s="50">
        <f t="shared" si="35"/>
        <v>0</v>
      </c>
      <c r="J417" s="50" t="s">
        <v>338</v>
      </c>
    </row>
    <row r="418" spans="1:10" hidden="1" outlineLevel="1" x14ac:dyDescent="0.25">
      <c r="A418" s="58"/>
      <c r="B418" s="48" t="s">
        <v>1099</v>
      </c>
      <c r="C418" s="52" t="s">
        <v>119</v>
      </c>
      <c r="D418" s="149">
        <v>1</v>
      </c>
      <c r="E418" s="46">
        <v>0</v>
      </c>
      <c r="F418" s="46">
        <f t="shared" si="33"/>
        <v>0</v>
      </c>
      <c r="G418" s="50">
        <v>0</v>
      </c>
      <c r="H418" s="46">
        <f t="shared" si="34"/>
        <v>0</v>
      </c>
      <c r="I418" s="50">
        <f t="shared" si="35"/>
        <v>0</v>
      </c>
      <c r="J418" s="50" t="s">
        <v>1133</v>
      </c>
    </row>
    <row r="419" spans="1:10" ht="31.5" hidden="1" outlineLevel="1" x14ac:dyDescent="0.25">
      <c r="A419" s="58" t="s">
        <v>1110</v>
      </c>
      <c r="B419" s="48" t="s">
        <v>977</v>
      </c>
      <c r="C419" s="52" t="s">
        <v>119</v>
      </c>
      <c r="D419" s="149">
        <v>1</v>
      </c>
      <c r="E419" s="46">
        <v>0</v>
      </c>
      <c r="F419" s="46">
        <f t="shared" si="33"/>
        <v>0</v>
      </c>
      <c r="G419" s="50">
        <v>0</v>
      </c>
      <c r="H419" s="46">
        <f t="shared" si="34"/>
        <v>0</v>
      </c>
      <c r="I419" s="50">
        <f t="shared" si="35"/>
        <v>0</v>
      </c>
      <c r="J419" s="50" t="s">
        <v>715</v>
      </c>
    </row>
    <row r="420" spans="1:10" hidden="1" outlineLevel="1" x14ac:dyDescent="0.25">
      <c r="A420" s="58" t="s">
        <v>919</v>
      </c>
      <c r="B420" s="48" t="s">
        <v>978</v>
      </c>
      <c r="C420" s="52" t="s">
        <v>119</v>
      </c>
      <c r="D420" s="149">
        <v>1</v>
      </c>
      <c r="E420" s="46">
        <v>0</v>
      </c>
      <c r="F420" s="46">
        <f t="shared" si="33"/>
        <v>0</v>
      </c>
      <c r="G420" s="50">
        <v>0</v>
      </c>
      <c r="H420" s="46">
        <f t="shared" si="34"/>
        <v>0</v>
      </c>
      <c r="I420" s="50">
        <f t="shared" si="35"/>
        <v>0</v>
      </c>
      <c r="J420" s="50" t="s">
        <v>715</v>
      </c>
    </row>
    <row r="421" spans="1:10" hidden="1" outlineLevel="1" x14ac:dyDescent="0.25">
      <c r="A421" s="58" t="s">
        <v>920</v>
      </c>
      <c r="B421" s="48" t="s">
        <v>979</v>
      </c>
      <c r="C421" s="52" t="s">
        <v>119</v>
      </c>
      <c r="D421" s="149">
        <v>1</v>
      </c>
      <c r="E421" s="46">
        <v>0</v>
      </c>
      <c r="F421" s="46">
        <f t="shared" si="33"/>
        <v>0</v>
      </c>
      <c r="G421" s="50">
        <v>0</v>
      </c>
      <c r="H421" s="46">
        <f t="shared" si="34"/>
        <v>0</v>
      </c>
      <c r="I421" s="50">
        <f t="shared" si="35"/>
        <v>0</v>
      </c>
      <c r="J421" s="50" t="s">
        <v>715</v>
      </c>
    </row>
    <row r="422" spans="1:10" hidden="1" outlineLevel="1" x14ac:dyDescent="0.25">
      <c r="A422" s="58" t="s">
        <v>722</v>
      </c>
      <c r="B422" s="48" t="s">
        <v>980</v>
      </c>
      <c r="C422" s="52" t="s">
        <v>119</v>
      </c>
      <c r="D422" s="149">
        <v>1</v>
      </c>
      <c r="E422" s="46">
        <v>0</v>
      </c>
      <c r="F422" s="46">
        <f t="shared" si="33"/>
        <v>0</v>
      </c>
      <c r="G422" s="50">
        <v>0</v>
      </c>
      <c r="H422" s="46">
        <f t="shared" si="34"/>
        <v>0</v>
      </c>
      <c r="I422" s="50">
        <f t="shared" si="35"/>
        <v>0</v>
      </c>
      <c r="J422" s="50" t="s">
        <v>724</v>
      </c>
    </row>
    <row r="423" spans="1:10" hidden="1" outlineLevel="1" x14ac:dyDescent="0.25">
      <c r="A423" s="58" t="s">
        <v>921</v>
      </c>
      <c r="B423" s="48" t="s">
        <v>1021</v>
      </c>
      <c r="C423" s="52" t="s">
        <v>119</v>
      </c>
      <c r="D423" s="149">
        <v>1</v>
      </c>
      <c r="E423" s="46">
        <v>0</v>
      </c>
      <c r="F423" s="46">
        <f t="shared" si="33"/>
        <v>0</v>
      </c>
      <c r="G423" s="50">
        <v>0</v>
      </c>
      <c r="H423" s="46">
        <f t="shared" si="34"/>
        <v>0</v>
      </c>
      <c r="I423" s="50">
        <f t="shared" si="35"/>
        <v>0</v>
      </c>
      <c r="J423" s="50" t="s">
        <v>924</v>
      </c>
    </row>
    <row r="424" spans="1:10" hidden="1" outlineLevel="1" x14ac:dyDescent="0.25">
      <c r="A424" s="58"/>
      <c r="B424" s="48" t="s">
        <v>982</v>
      </c>
      <c r="C424" s="52" t="s">
        <v>119</v>
      </c>
      <c r="D424" s="149">
        <v>1</v>
      </c>
      <c r="E424" s="46">
        <v>0</v>
      </c>
      <c r="F424" s="46">
        <f t="shared" si="33"/>
        <v>0</v>
      </c>
      <c r="G424" s="50">
        <v>0</v>
      </c>
      <c r="H424" s="46">
        <f t="shared" si="34"/>
        <v>0</v>
      </c>
      <c r="I424" s="50">
        <f t="shared" si="35"/>
        <v>0</v>
      </c>
      <c r="J424" s="50" t="s">
        <v>715</v>
      </c>
    </row>
    <row r="425" spans="1:10" hidden="1" outlineLevel="1" x14ac:dyDescent="0.25">
      <c r="A425" s="58"/>
      <c r="B425" s="48" t="s">
        <v>983</v>
      </c>
      <c r="C425" s="52" t="s">
        <v>119</v>
      </c>
      <c r="D425" s="149">
        <v>1</v>
      </c>
      <c r="E425" s="46">
        <v>0</v>
      </c>
      <c r="F425" s="46">
        <f t="shared" si="33"/>
        <v>0</v>
      </c>
      <c r="G425" s="50">
        <v>0</v>
      </c>
      <c r="H425" s="46">
        <f t="shared" si="34"/>
        <v>0</v>
      </c>
      <c r="I425" s="50">
        <f t="shared" si="35"/>
        <v>0</v>
      </c>
      <c r="J425" s="50" t="s">
        <v>715</v>
      </c>
    </row>
    <row r="426" spans="1:10" hidden="1" outlineLevel="1" x14ac:dyDescent="0.25">
      <c r="A426" s="58"/>
      <c r="B426" s="48" t="s">
        <v>981</v>
      </c>
      <c r="C426" s="52" t="s">
        <v>119</v>
      </c>
      <c r="D426" s="149">
        <v>4</v>
      </c>
      <c r="E426" s="46">
        <v>0</v>
      </c>
      <c r="F426" s="46">
        <f t="shared" si="33"/>
        <v>0</v>
      </c>
      <c r="G426" s="50">
        <v>0</v>
      </c>
      <c r="H426" s="46">
        <f t="shared" si="34"/>
        <v>0</v>
      </c>
      <c r="I426" s="50">
        <f t="shared" si="35"/>
        <v>0</v>
      </c>
      <c r="J426" s="50" t="s">
        <v>724</v>
      </c>
    </row>
    <row r="427" spans="1:10" hidden="1" outlineLevel="1" x14ac:dyDescent="0.25">
      <c r="A427" s="58" t="s">
        <v>1111</v>
      </c>
      <c r="B427" s="48" t="s">
        <v>1038</v>
      </c>
      <c r="C427" s="52" t="s">
        <v>119</v>
      </c>
      <c r="D427" s="149">
        <v>2</v>
      </c>
      <c r="E427" s="46">
        <v>0</v>
      </c>
      <c r="F427" s="46">
        <f t="shared" si="33"/>
        <v>0</v>
      </c>
      <c r="G427" s="50">
        <v>0</v>
      </c>
      <c r="H427" s="46">
        <f t="shared" si="34"/>
        <v>0</v>
      </c>
      <c r="I427" s="50">
        <f t="shared" si="35"/>
        <v>0</v>
      </c>
      <c r="J427" s="50" t="s">
        <v>349</v>
      </c>
    </row>
    <row r="428" spans="1:10" hidden="1" outlineLevel="1" x14ac:dyDescent="0.25">
      <c r="A428" s="58"/>
      <c r="B428" s="48" t="s">
        <v>1039</v>
      </c>
      <c r="C428" s="52" t="s">
        <v>119</v>
      </c>
      <c r="D428" s="149">
        <v>2</v>
      </c>
      <c r="E428" s="46">
        <v>0</v>
      </c>
      <c r="F428" s="46">
        <f t="shared" si="33"/>
        <v>0</v>
      </c>
      <c r="G428" s="50">
        <v>0</v>
      </c>
      <c r="H428" s="46">
        <f t="shared" si="34"/>
        <v>0</v>
      </c>
      <c r="I428" s="50">
        <f t="shared" si="35"/>
        <v>0</v>
      </c>
      <c r="J428" s="50" t="s">
        <v>349</v>
      </c>
    </row>
    <row r="429" spans="1:10" hidden="1" outlineLevel="1" x14ac:dyDescent="0.25">
      <c r="A429" s="58" t="s">
        <v>1112</v>
      </c>
      <c r="B429" s="48" t="s">
        <v>1040</v>
      </c>
      <c r="C429" s="52" t="s">
        <v>119</v>
      </c>
      <c r="D429" s="149">
        <v>1</v>
      </c>
      <c r="E429" s="46">
        <v>0</v>
      </c>
      <c r="F429" s="46">
        <f t="shared" si="33"/>
        <v>0</v>
      </c>
      <c r="G429" s="50">
        <v>0</v>
      </c>
      <c r="H429" s="46">
        <f t="shared" si="34"/>
        <v>0</v>
      </c>
      <c r="I429" s="50">
        <f t="shared" si="35"/>
        <v>0</v>
      </c>
      <c r="J429" s="50" t="s">
        <v>338</v>
      </c>
    </row>
    <row r="430" spans="1:10" hidden="1" outlineLevel="1" x14ac:dyDescent="0.25">
      <c r="A430" s="58"/>
      <c r="B430" s="48" t="s">
        <v>1015</v>
      </c>
      <c r="C430" s="52" t="s">
        <v>119</v>
      </c>
      <c r="D430" s="149">
        <v>1</v>
      </c>
      <c r="E430" s="46">
        <v>0</v>
      </c>
      <c r="F430" s="46">
        <f t="shared" si="33"/>
        <v>0</v>
      </c>
      <c r="G430" s="50">
        <v>0</v>
      </c>
      <c r="H430" s="46">
        <f t="shared" si="34"/>
        <v>0</v>
      </c>
      <c r="I430" s="50">
        <f t="shared" si="35"/>
        <v>0</v>
      </c>
      <c r="J430" s="50" t="s">
        <v>338</v>
      </c>
    </row>
    <row r="431" spans="1:10" ht="31.5" hidden="1" outlineLevel="1" x14ac:dyDescent="0.25">
      <c r="A431" s="58" t="s">
        <v>1113</v>
      </c>
      <c r="B431" s="48" t="s">
        <v>1041</v>
      </c>
      <c r="C431" s="52" t="s">
        <v>119</v>
      </c>
      <c r="D431" s="149">
        <v>1</v>
      </c>
      <c r="E431" s="46">
        <v>0</v>
      </c>
      <c r="F431" s="46">
        <f t="shared" si="33"/>
        <v>0</v>
      </c>
      <c r="G431" s="50">
        <v>0</v>
      </c>
      <c r="H431" s="46">
        <f t="shared" si="34"/>
        <v>0</v>
      </c>
      <c r="I431" s="50">
        <f t="shared" si="35"/>
        <v>0</v>
      </c>
      <c r="J431" s="50" t="s">
        <v>338</v>
      </c>
    </row>
    <row r="432" spans="1:10" hidden="1" outlineLevel="1" x14ac:dyDescent="0.25">
      <c r="A432" s="58"/>
      <c r="B432" s="48" t="s">
        <v>1042</v>
      </c>
      <c r="C432" s="52" t="s">
        <v>119</v>
      </c>
      <c r="D432" s="149">
        <v>1</v>
      </c>
      <c r="E432" s="46">
        <v>0</v>
      </c>
      <c r="F432" s="46">
        <f t="shared" si="33"/>
        <v>0</v>
      </c>
      <c r="G432" s="50">
        <v>0</v>
      </c>
      <c r="H432" s="46">
        <f t="shared" si="34"/>
        <v>0</v>
      </c>
      <c r="I432" s="50">
        <f t="shared" si="35"/>
        <v>0</v>
      </c>
      <c r="J432" s="50" t="s">
        <v>338</v>
      </c>
    </row>
    <row r="433" spans="1:10" hidden="1" outlineLevel="1" x14ac:dyDescent="0.25">
      <c r="A433" s="58" t="s">
        <v>925</v>
      </c>
      <c r="B433" s="48" t="s">
        <v>984</v>
      </c>
      <c r="C433" s="52" t="s">
        <v>119</v>
      </c>
      <c r="D433" s="149">
        <v>17</v>
      </c>
      <c r="E433" s="46">
        <v>0</v>
      </c>
      <c r="F433" s="46">
        <f t="shared" si="33"/>
        <v>0</v>
      </c>
      <c r="G433" s="50">
        <v>0</v>
      </c>
      <c r="H433" s="46">
        <f t="shared" si="34"/>
        <v>0</v>
      </c>
      <c r="I433" s="50">
        <f t="shared" si="35"/>
        <v>0</v>
      </c>
      <c r="J433" s="50" t="s">
        <v>1134</v>
      </c>
    </row>
    <row r="434" spans="1:10" hidden="1" outlineLevel="1" x14ac:dyDescent="0.25">
      <c r="A434" s="58" t="s">
        <v>926</v>
      </c>
      <c r="B434" s="48" t="s">
        <v>985</v>
      </c>
      <c r="C434" s="52" t="s">
        <v>119</v>
      </c>
      <c r="D434" s="149">
        <v>6</v>
      </c>
      <c r="E434" s="46">
        <v>0</v>
      </c>
      <c r="F434" s="46">
        <f t="shared" si="33"/>
        <v>0</v>
      </c>
      <c r="G434" s="50">
        <v>0</v>
      </c>
      <c r="H434" s="46">
        <f t="shared" si="34"/>
        <v>0</v>
      </c>
      <c r="I434" s="50">
        <f t="shared" si="35"/>
        <v>0</v>
      </c>
      <c r="J434" s="50" t="s">
        <v>1134</v>
      </c>
    </row>
    <row r="435" spans="1:10" hidden="1" outlineLevel="1" x14ac:dyDescent="0.25">
      <c r="A435" s="58" t="s">
        <v>1114</v>
      </c>
      <c r="B435" s="48" t="s">
        <v>995</v>
      </c>
      <c r="C435" s="52" t="s">
        <v>119</v>
      </c>
      <c r="D435" s="149">
        <v>1</v>
      </c>
      <c r="E435" s="46">
        <v>0</v>
      </c>
      <c r="F435" s="46">
        <f t="shared" si="33"/>
        <v>0</v>
      </c>
      <c r="G435" s="50">
        <v>0</v>
      </c>
      <c r="H435" s="46">
        <f t="shared" si="34"/>
        <v>0</v>
      </c>
      <c r="I435" s="50">
        <f t="shared" si="35"/>
        <v>0</v>
      </c>
      <c r="J435" s="50" t="s">
        <v>338</v>
      </c>
    </row>
    <row r="436" spans="1:10" ht="31.5" hidden="1" outlineLevel="1" x14ac:dyDescent="0.25">
      <c r="A436" s="58" t="s">
        <v>1115</v>
      </c>
      <c r="B436" s="48" t="s">
        <v>987</v>
      </c>
      <c r="C436" s="52" t="s">
        <v>119</v>
      </c>
      <c r="D436" s="149">
        <v>1</v>
      </c>
      <c r="E436" s="46">
        <v>0</v>
      </c>
      <c r="F436" s="46">
        <f t="shared" si="33"/>
        <v>0</v>
      </c>
      <c r="G436" s="50">
        <v>0</v>
      </c>
      <c r="H436" s="46">
        <f t="shared" si="34"/>
        <v>0</v>
      </c>
      <c r="I436" s="50">
        <f t="shared" si="35"/>
        <v>0</v>
      </c>
      <c r="J436" s="50" t="s">
        <v>1134</v>
      </c>
    </row>
    <row r="437" spans="1:10" ht="31.5" hidden="1" outlineLevel="1" x14ac:dyDescent="0.25">
      <c r="A437" s="58" t="s">
        <v>1116</v>
      </c>
      <c r="B437" s="48" t="s">
        <v>1043</v>
      </c>
      <c r="C437" s="52" t="s">
        <v>119</v>
      </c>
      <c r="D437" s="149">
        <v>2</v>
      </c>
      <c r="E437" s="46">
        <v>0</v>
      </c>
      <c r="F437" s="46">
        <f t="shared" si="33"/>
        <v>0</v>
      </c>
      <c r="G437" s="50">
        <v>0</v>
      </c>
      <c r="H437" s="46">
        <f t="shared" si="34"/>
        <v>0</v>
      </c>
      <c r="I437" s="50">
        <f t="shared" si="35"/>
        <v>0</v>
      </c>
      <c r="J437" s="50" t="s">
        <v>1134</v>
      </c>
    </row>
    <row r="438" spans="1:10" hidden="1" outlineLevel="1" x14ac:dyDescent="0.25">
      <c r="A438" s="58" t="s">
        <v>1117</v>
      </c>
      <c r="B438" s="48" t="s">
        <v>1044</v>
      </c>
      <c r="C438" s="52" t="s">
        <v>119</v>
      </c>
      <c r="D438" s="149">
        <v>1</v>
      </c>
      <c r="E438" s="46">
        <v>0</v>
      </c>
      <c r="F438" s="46">
        <f t="shared" si="33"/>
        <v>0</v>
      </c>
      <c r="G438" s="50">
        <v>0</v>
      </c>
      <c r="H438" s="46">
        <f t="shared" si="34"/>
        <v>0</v>
      </c>
      <c r="I438" s="50">
        <f t="shared" si="35"/>
        <v>0</v>
      </c>
      <c r="J438" s="50" t="s">
        <v>1134</v>
      </c>
    </row>
    <row r="439" spans="1:10" hidden="1" outlineLevel="1" x14ac:dyDescent="0.25">
      <c r="A439" s="58" t="s">
        <v>1118</v>
      </c>
      <c r="B439" s="48" t="s">
        <v>1045</v>
      </c>
      <c r="C439" s="52" t="s">
        <v>119</v>
      </c>
      <c r="D439" s="149">
        <v>1</v>
      </c>
      <c r="E439" s="46">
        <v>0</v>
      </c>
      <c r="F439" s="46">
        <f t="shared" si="33"/>
        <v>0</v>
      </c>
      <c r="G439" s="50">
        <v>0</v>
      </c>
      <c r="H439" s="46">
        <f t="shared" si="34"/>
        <v>0</v>
      </c>
      <c r="I439" s="50">
        <f t="shared" si="35"/>
        <v>0</v>
      </c>
      <c r="J439" s="50" t="s">
        <v>338</v>
      </c>
    </row>
    <row r="440" spans="1:10" ht="31.5" hidden="1" outlineLevel="1" x14ac:dyDescent="0.25">
      <c r="A440" s="58" t="s">
        <v>1119</v>
      </c>
      <c r="B440" s="48" t="s">
        <v>988</v>
      </c>
      <c r="C440" s="52" t="s">
        <v>119</v>
      </c>
      <c r="D440" s="149">
        <v>1</v>
      </c>
      <c r="E440" s="46">
        <v>0</v>
      </c>
      <c r="F440" s="46">
        <f t="shared" si="33"/>
        <v>0</v>
      </c>
      <c r="G440" s="50">
        <v>0</v>
      </c>
      <c r="H440" s="46">
        <f t="shared" si="34"/>
        <v>0</v>
      </c>
      <c r="I440" s="50">
        <f t="shared" si="35"/>
        <v>0</v>
      </c>
      <c r="J440" s="50" t="s">
        <v>349</v>
      </c>
    </row>
    <row r="441" spans="1:10" hidden="1" outlineLevel="1" x14ac:dyDescent="0.25">
      <c r="A441" s="58" t="s">
        <v>1120</v>
      </c>
      <c r="B441" s="48" t="s">
        <v>1046</v>
      </c>
      <c r="C441" s="52" t="s">
        <v>119</v>
      </c>
      <c r="D441" s="149">
        <v>1</v>
      </c>
      <c r="E441" s="46">
        <v>0</v>
      </c>
      <c r="F441" s="46">
        <f t="shared" si="33"/>
        <v>0</v>
      </c>
      <c r="G441" s="50">
        <v>0</v>
      </c>
      <c r="H441" s="46">
        <f t="shared" si="34"/>
        <v>0</v>
      </c>
      <c r="I441" s="50">
        <f t="shared" si="35"/>
        <v>0</v>
      </c>
      <c r="J441" s="50" t="s">
        <v>1134</v>
      </c>
    </row>
    <row r="442" spans="1:10" ht="47.25" hidden="1" outlineLevel="1" x14ac:dyDescent="0.25">
      <c r="A442" s="58" t="s">
        <v>1132</v>
      </c>
      <c r="B442" s="48" t="s">
        <v>989</v>
      </c>
      <c r="C442" s="52" t="s">
        <v>119</v>
      </c>
      <c r="D442" s="149">
        <v>22</v>
      </c>
      <c r="E442" s="46">
        <v>0</v>
      </c>
      <c r="F442" s="46">
        <f t="shared" si="33"/>
        <v>0</v>
      </c>
      <c r="G442" s="50">
        <v>0</v>
      </c>
      <c r="H442" s="46">
        <f t="shared" si="34"/>
        <v>0</v>
      </c>
      <c r="I442" s="50">
        <f t="shared" si="35"/>
        <v>0</v>
      </c>
      <c r="J442" s="50" t="s">
        <v>338</v>
      </c>
    </row>
    <row r="443" spans="1:10" hidden="1" outlineLevel="1" x14ac:dyDescent="0.25">
      <c r="A443" s="58" t="s">
        <v>776</v>
      </c>
      <c r="B443" s="48" t="s">
        <v>990</v>
      </c>
      <c r="C443" s="52" t="s">
        <v>119</v>
      </c>
      <c r="D443" s="149">
        <v>1</v>
      </c>
      <c r="E443" s="46">
        <v>0</v>
      </c>
      <c r="F443" s="46">
        <f t="shared" si="33"/>
        <v>0</v>
      </c>
      <c r="G443" s="50">
        <v>0</v>
      </c>
      <c r="H443" s="46">
        <f t="shared" si="34"/>
        <v>0</v>
      </c>
      <c r="I443" s="50">
        <f t="shared" si="35"/>
        <v>0</v>
      </c>
      <c r="J443" s="50" t="s">
        <v>338</v>
      </c>
    </row>
    <row r="444" spans="1:10" hidden="1" outlineLevel="1" x14ac:dyDescent="0.25">
      <c r="A444" s="58" t="s">
        <v>1122</v>
      </c>
      <c r="B444" s="48" t="s">
        <v>991</v>
      </c>
      <c r="C444" s="52" t="s">
        <v>119</v>
      </c>
      <c r="D444" s="149">
        <v>1</v>
      </c>
      <c r="E444" s="46">
        <v>0</v>
      </c>
      <c r="F444" s="46">
        <f t="shared" si="33"/>
        <v>0</v>
      </c>
      <c r="G444" s="50">
        <v>0</v>
      </c>
      <c r="H444" s="46">
        <f t="shared" si="34"/>
        <v>0</v>
      </c>
      <c r="I444" s="50">
        <f t="shared" si="35"/>
        <v>0</v>
      </c>
      <c r="J444" s="50" t="s">
        <v>338</v>
      </c>
    </row>
    <row r="445" spans="1:10" hidden="1" outlineLevel="1" x14ac:dyDescent="0.25">
      <c r="A445" s="58" t="s">
        <v>918</v>
      </c>
      <c r="B445" s="48" t="s">
        <v>1047</v>
      </c>
      <c r="C445" s="52" t="s">
        <v>119</v>
      </c>
      <c r="D445" s="149">
        <v>1</v>
      </c>
      <c r="E445" s="46">
        <v>0</v>
      </c>
      <c r="F445" s="46">
        <f t="shared" si="33"/>
        <v>0</v>
      </c>
      <c r="G445" s="50">
        <v>0</v>
      </c>
      <c r="H445" s="46">
        <f t="shared" si="34"/>
        <v>0</v>
      </c>
      <c r="I445" s="50">
        <f t="shared" si="35"/>
        <v>0</v>
      </c>
      <c r="J445" s="50" t="s">
        <v>338</v>
      </c>
    </row>
    <row r="446" spans="1:10" hidden="1" outlineLevel="1" x14ac:dyDescent="0.25">
      <c r="A446" s="58"/>
      <c r="B446" s="48" t="s">
        <v>1048</v>
      </c>
      <c r="C446" s="52" t="s">
        <v>486</v>
      </c>
      <c r="D446" s="149">
        <v>1</v>
      </c>
      <c r="E446" s="46">
        <v>0</v>
      </c>
      <c r="F446" s="46">
        <f t="shared" si="33"/>
        <v>0</v>
      </c>
      <c r="G446" s="50">
        <v>0</v>
      </c>
      <c r="H446" s="46">
        <f t="shared" si="34"/>
        <v>0</v>
      </c>
      <c r="I446" s="50">
        <f t="shared" si="35"/>
        <v>0</v>
      </c>
      <c r="J446" s="50" t="s">
        <v>338</v>
      </c>
    </row>
    <row r="447" spans="1:10" hidden="1" outlineLevel="1" x14ac:dyDescent="0.25">
      <c r="A447" s="58"/>
      <c r="B447" s="48" t="s">
        <v>1049</v>
      </c>
      <c r="C447" s="52" t="s">
        <v>486</v>
      </c>
      <c r="D447" s="149">
        <v>1</v>
      </c>
      <c r="E447" s="46">
        <v>0</v>
      </c>
      <c r="F447" s="46">
        <f t="shared" si="33"/>
        <v>0</v>
      </c>
      <c r="G447" s="50">
        <v>0</v>
      </c>
      <c r="H447" s="46">
        <f t="shared" si="34"/>
        <v>0</v>
      </c>
      <c r="I447" s="50">
        <f t="shared" si="35"/>
        <v>0</v>
      </c>
      <c r="J447" s="50" t="s">
        <v>338</v>
      </c>
    </row>
    <row r="448" spans="1:10" hidden="1" outlineLevel="1" x14ac:dyDescent="0.25">
      <c r="A448" s="58"/>
      <c r="B448" s="48" t="s">
        <v>1050</v>
      </c>
      <c r="C448" s="52" t="s">
        <v>119</v>
      </c>
      <c r="D448" s="149">
        <v>1</v>
      </c>
      <c r="E448" s="46">
        <v>0</v>
      </c>
      <c r="F448" s="46">
        <f t="shared" si="33"/>
        <v>0</v>
      </c>
      <c r="G448" s="50">
        <v>0</v>
      </c>
      <c r="H448" s="46">
        <f t="shared" si="34"/>
        <v>0</v>
      </c>
      <c r="I448" s="50">
        <f t="shared" si="35"/>
        <v>0</v>
      </c>
      <c r="J448" s="50" t="s">
        <v>338</v>
      </c>
    </row>
    <row r="449" spans="1:10" hidden="1" outlineLevel="1" x14ac:dyDescent="0.25">
      <c r="A449" s="58"/>
      <c r="B449" s="48" t="s">
        <v>1051</v>
      </c>
      <c r="C449" s="52" t="s">
        <v>119</v>
      </c>
      <c r="D449" s="149">
        <v>20</v>
      </c>
      <c r="E449" s="46">
        <v>0</v>
      </c>
      <c r="F449" s="46">
        <f t="shared" si="33"/>
        <v>0</v>
      </c>
      <c r="G449" s="50">
        <v>0</v>
      </c>
      <c r="H449" s="46">
        <f t="shared" si="34"/>
        <v>0</v>
      </c>
      <c r="I449" s="50">
        <f t="shared" si="35"/>
        <v>0</v>
      </c>
      <c r="J449" s="50" t="s">
        <v>338</v>
      </c>
    </row>
    <row r="450" spans="1:10" hidden="1" outlineLevel="1" x14ac:dyDescent="0.25">
      <c r="A450" s="58"/>
      <c r="B450" s="48" t="s">
        <v>992</v>
      </c>
      <c r="C450" s="52" t="s">
        <v>119</v>
      </c>
      <c r="D450" s="149">
        <v>1</v>
      </c>
      <c r="E450" s="46">
        <v>0</v>
      </c>
      <c r="F450" s="46">
        <f t="shared" si="33"/>
        <v>0</v>
      </c>
      <c r="G450" s="50">
        <v>0</v>
      </c>
      <c r="H450" s="46">
        <f t="shared" si="34"/>
        <v>0</v>
      </c>
      <c r="I450" s="50">
        <f t="shared" si="35"/>
        <v>0</v>
      </c>
      <c r="J450" s="50" t="s">
        <v>338</v>
      </c>
    </row>
    <row r="451" spans="1:10" hidden="1" outlineLevel="1" x14ac:dyDescent="0.25">
      <c r="A451" s="58"/>
      <c r="B451" s="48" t="s">
        <v>993</v>
      </c>
      <c r="C451" s="52" t="s">
        <v>119</v>
      </c>
      <c r="D451" s="149">
        <v>2</v>
      </c>
      <c r="E451" s="46">
        <v>0</v>
      </c>
      <c r="F451" s="46">
        <f t="shared" si="33"/>
        <v>0</v>
      </c>
      <c r="G451" s="50">
        <v>0</v>
      </c>
      <c r="H451" s="46">
        <f t="shared" si="34"/>
        <v>0</v>
      </c>
      <c r="I451" s="50">
        <f t="shared" si="35"/>
        <v>0</v>
      </c>
      <c r="J451" s="50" t="s">
        <v>338</v>
      </c>
    </row>
    <row r="452" spans="1:10" hidden="1" outlineLevel="1" x14ac:dyDescent="0.25">
      <c r="A452" s="58"/>
      <c r="B452" s="48" t="s">
        <v>1052</v>
      </c>
      <c r="C452" s="52" t="s">
        <v>119</v>
      </c>
      <c r="D452" s="149">
        <v>2</v>
      </c>
      <c r="E452" s="46">
        <v>0</v>
      </c>
      <c r="F452" s="46">
        <f t="shared" si="33"/>
        <v>0</v>
      </c>
      <c r="G452" s="50">
        <v>0</v>
      </c>
      <c r="H452" s="46">
        <f t="shared" si="34"/>
        <v>0</v>
      </c>
      <c r="I452" s="50">
        <f t="shared" si="35"/>
        <v>0</v>
      </c>
      <c r="J452" s="50" t="s">
        <v>338</v>
      </c>
    </row>
    <row r="453" spans="1:10" hidden="1" outlineLevel="1" x14ac:dyDescent="0.25">
      <c r="A453" s="58"/>
      <c r="B453" s="48" t="s">
        <v>1053</v>
      </c>
      <c r="C453" s="52" t="s">
        <v>119</v>
      </c>
      <c r="D453" s="149">
        <v>1</v>
      </c>
      <c r="E453" s="46">
        <v>0</v>
      </c>
      <c r="F453" s="46">
        <f t="shared" si="33"/>
        <v>0</v>
      </c>
      <c r="G453" s="50">
        <v>0</v>
      </c>
      <c r="H453" s="46">
        <f t="shared" si="34"/>
        <v>0</v>
      </c>
      <c r="I453" s="50">
        <f t="shared" si="35"/>
        <v>0</v>
      </c>
      <c r="J453" s="50" t="s">
        <v>338</v>
      </c>
    </row>
    <row r="454" spans="1:10" hidden="1" outlineLevel="1" x14ac:dyDescent="0.25">
      <c r="A454" s="58"/>
      <c r="B454" s="48" t="s">
        <v>1054</v>
      </c>
      <c r="C454" s="52" t="s">
        <v>119</v>
      </c>
      <c r="D454" s="149">
        <v>1</v>
      </c>
      <c r="E454" s="46">
        <v>0</v>
      </c>
      <c r="F454" s="46">
        <f t="shared" ref="F454:F516" si="36">D454*E454</f>
        <v>0</v>
      </c>
      <c r="G454" s="50">
        <v>0</v>
      </c>
      <c r="H454" s="46">
        <f t="shared" ref="H454:H516" si="37">D454*G454</f>
        <v>0</v>
      </c>
      <c r="I454" s="50">
        <f t="shared" ref="I454:I516" si="38">F454+H454</f>
        <v>0</v>
      </c>
      <c r="J454" s="50" t="s">
        <v>338</v>
      </c>
    </row>
    <row r="455" spans="1:10" hidden="1" outlineLevel="1" x14ac:dyDescent="0.25">
      <c r="A455" s="58"/>
      <c r="B455" s="48" t="s">
        <v>1055</v>
      </c>
      <c r="C455" s="52" t="s">
        <v>119</v>
      </c>
      <c r="D455" s="149">
        <v>1</v>
      </c>
      <c r="E455" s="46">
        <v>0</v>
      </c>
      <c r="F455" s="46">
        <f t="shared" si="36"/>
        <v>0</v>
      </c>
      <c r="G455" s="50">
        <v>0</v>
      </c>
      <c r="H455" s="46">
        <f t="shared" si="37"/>
        <v>0</v>
      </c>
      <c r="I455" s="50">
        <f t="shared" si="38"/>
        <v>0</v>
      </c>
      <c r="J455" s="50" t="s">
        <v>338</v>
      </c>
    </row>
    <row r="456" spans="1:10" hidden="1" outlineLevel="1" x14ac:dyDescent="0.25">
      <c r="A456" s="58"/>
      <c r="B456" s="48" t="s">
        <v>1056</v>
      </c>
      <c r="C456" s="52" t="s">
        <v>119</v>
      </c>
      <c r="D456" s="149">
        <v>1</v>
      </c>
      <c r="E456" s="46">
        <v>0</v>
      </c>
      <c r="F456" s="46">
        <f t="shared" si="36"/>
        <v>0</v>
      </c>
      <c r="G456" s="50">
        <v>0</v>
      </c>
      <c r="H456" s="46">
        <f t="shared" si="37"/>
        <v>0</v>
      </c>
      <c r="I456" s="50">
        <f t="shared" si="38"/>
        <v>0</v>
      </c>
      <c r="J456" s="50" t="s">
        <v>338</v>
      </c>
    </row>
    <row r="457" spans="1:10" hidden="1" outlineLevel="1" x14ac:dyDescent="0.25">
      <c r="A457" s="58"/>
      <c r="B457" s="48" t="s">
        <v>1057</v>
      </c>
      <c r="C457" s="52" t="s">
        <v>486</v>
      </c>
      <c r="D457" s="149">
        <v>2</v>
      </c>
      <c r="E457" s="46">
        <v>0</v>
      </c>
      <c r="F457" s="46">
        <f t="shared" si="36"/>
        <v>0</v>
      </c>
      <c r="G457" s="50">
        <v>0</v>
      </c>
      <c r="H457" s="46">
        <f t="shared" si="37"/>
        <v>0</v>
      </c>
      <c r="I457" s="50">
        <f t="shared" si="38"/>
        <v>0</v>
      </c>
      <c r="J457" s="50" t="s">
        <v>338</v>
      </c>
    </row>
    <row r="458" spans="1:10" hidden="1" outlineLevel="1" x14ac:dyDescent="0.25">
      <c r="A458" s="58"/>
      <c r="B458" s="48" t="s">
        <v>1058</v>
      </c>
      <c r="C458" s="52" t="s">
        <v>119</v>
      </c>
      <c r="D458" s="149">
        <v>4</v>
      </c>
      <c r="E458" s="46">
        <v>0</v>
      </c>
      <c r="F458" s="46">
        <f t="shared" si="36"/>
        <v>0</v>
      </c>
      <c r="G458" s="50">
        <v>0</v>
      </c>
      <c r="H458" s="46">
        <f t="shared" si="37"/>
        <v>0</v>
      </c>
      <c r="I458" s="50">
        <f t="shared" si="38"/>
        <v>0</v>
      </c>
      <c r="J458" s="50" t="s">
        <v>338</v>
      </c>
    </row>
    <row r="459" spans="1:10" ht="31.5" hidden="1" outlineLevel="1" x14ac:dyDescent="0.25">
      <c r="A459" s="58"/>
      <c r="B459" s="48" t="s">
        <v>994</v>
      </c>
      <c r="C459" s="52" t="s">
        <v>486</v>
      </c>
      <c r="D459" s="149">
        <v>1</v>
      </c>
      <c r="E459" s="46">
        <v>0</v>
      </c>
      <c r="F459" s="46">
        <f t="shared" si="36"/>
        <v>0</v>
      </c>
      <c r="G459" s="50">
        <v>0</v>
      </c>
      <c r="H459" s="46">
        <f t="shared" si="37"/>
        <v>0</v>
      </c>
      <c r="I459" s="50">
        <f t="shared" si="38"/>
        <v>0</v>
      </c>
      <c r="J459" s="50" t="s">
        <v>338</v>
      </c>
    </row>
    <row r="460" spans="1:10" ht="31.5" hidden="1" outlineLevel="1" x14ac:dyDescent="0.25">
      <c r="A460" s="58"/>
      <c r="B460" s="48" t="s">
        <v>1100</v>
      </c>
      <c r="C460" s="52" t="s">
        <v>486</v>
      </c>
      <c r="D460" s="149">
        <v>1</v>
      </c>
      <c r="E460" s="46">
        <v>0</v>
      </c>
      <c r="F460" s="46">
        <f t="shared" si="36"/>
        <v>0</v>
      </c>
      <c r="G460" s="50">
        <v>0</v>
      </c>
      <c r="H460" s="46">
        <f t="shared" si="37"/>
        <v>0</v>
      </c>
      <c r="I460" s="50">
        <f t="shared" si="38"/>
        <v>0</v>
      </c>
      <c r="J460" s="50" t="s">
        <v>338</v>
      </c>
    </row>
    <row r="461" spans="1:10" ht="31.5" hidden="1" outlineLevel="1" x14ac:dyDescent="0.25">
      <c r="A461" s="58"/>
      <c r="B461" s="48" t="s">
        <v>1017</v>
      </c>
      <c r="C461" s="52" t="s">
        <v>486</v>
      </c>
      <c r="D461" s="149">
        <v>1</v>
      </c>
      <c r="E461" s="46">
        <v>0</v>
      </c>
      <c r="F461" s="46">
        <f t="shared" si="36"/>
        <v>0</v>
      </c>
      <c r="G461" s="50">
        <v>0</v>
      </c>
      <c r="H461" s="46">
        <f t="shared" si="37"/>
        <v>0</v>
      </c>
      <c r="I461" s="50">
        <f t="shared" si="38"/>
        <v>0</v>
      </c>
      <c r="J461" s="50" t="s">
        <v>338</v>
      </c>
    </row>
    <row r="462" spans="1:10" ht="31.5" hidden="1" outlineLevel="1" x14ac:dyDescent="0.25">
      <c r="A462" s="58"/>
      <c r="B462" s="48" t="s">
        <v>1101</v>
      </c>
      <c r="C462" s="52" t="s">
        <v>486</v>
      </c>
      <c r="D462" s="149">
        <v>1</v>
      </c>
      <c r="E462" s="46">
        <v>0</v>
      </c>
      <c r="F462" s="46">
        <f t="shared" si="36"/>
        <v>0</v>
      </c>
      <c r="G462" s="50">
        <v>0</v>
      </c>
      <c r="H462" s="46">
        <f t="shared" si="37"/>
        <v>0</v>
      </c>
      <c r="I462" s="50">
        <f t="shared" si="38"/>
        <v>0</v>
      </c>
      <c r="J462" s="50" t="s">
        <v>338</v>
      </c>
    </row>
    <row r="463" spans="1:10" hidden="1" outlineLevel="1" x14ac:dyDescent="0.25">
      <c r="A463" s="58"/>
      <c r="B463" s="48" t="s">
        <v>1060</v>
      </c>
      <c r="C463" s="52" t="s">
        <v>486</v>
      </c>
      <c r="D463" s="149">
        <v>1</v>
      </c>
      <c r="E463" s="46">
        <v>0</v>
      </c>
      <c r="F463" s="46">
        <f t="shared" si="36"/>
        <v>0</v>
      </c>
      <c r="G463" s="50">
        <v>0</v>
      </c>
      <c r="H463" s="46">
        <f t="shared" si="37"/>
        <v>0</v>
      </c>
      <c r="I463" s="50">
        <f t="shared" si="38"/>
        <v>0</v>
      </c>
      <c r="J463" s="50" t="s">
        <v>338</v>
      </c>
    </row>
    <row r="464" spans="1:10" hidden="1" outlineLevel="1" x14ac:dyDescent="0.25">
      <c r="A464" s="58"/>
      <c r="B464" s="48" t="s">
        <v>1061</v>
      </c>
      <c r="C464" s="52" t="s">
        <v>486</v>
      </c>
      <c r="D464" s="149">
        <v>1</v>
      </c>
      <c r="E464" s="46">
        <v>0</v>
      </c>
      <c r="F464" s="46">
        <f t="shared" si="36"/>
        <v>0</v>
      </c>
      <c r="G464" s="50">
        <v>0</v>
      </c>
      <c r="H464" s="46">
        <f t="shared" si="37"/>
        <v>0</v>
      </c>
      <c r="I464" s="50">
        <f t="shared" si="38"/>
        <v>0</v>
      </c>
      <c r="J464" s="50" t="s">
        <v>338</v>
      </c>
    </row>
    <row r="465" spans="1:10" hidden="1" outlineLevel="1" x14ac:dyDescent="0.25">
      <c r="A465" s="58"/>
      <c r="B465" s="48" t="s">
        <v>1062</v>
      </c>
      <c r="C465" s="52" t="s">
        <v>486</v>
      </c>
      <c r="D465" s="149">
        <v>1</v>
      </c>
      <c r="E465" s="46">
        <v>0</v>
      </c>
      <c r="F465" s="46">
        <f t="shared" si="36"/>
        <v>0</v>
      </c>
      <c r="G465" s="50">
        <v>0</v>
      </c>
      <c r="H465" s="46">
        <f t="shared" si="37"/>
        <v>0</v>
      </c>
      <c r="I465" s="50">
        <f t="shared" si="38"/>
        <v>0</v>
      </c>
      <c r="J465" s="50" t="s">
        <v>338</v>
      </c>
    </row>
    <row r="466" spans="1:10" hidden="1" outlineLevel="1" x14ac:dyDescent="0.25">
      <c r="A466" s="58"/>
      <c r="B466" s="48" t="s">
        <v>1063</v>
      </c>
      <c r="C466" s="52" t="s">
        <v>486</v>
      </c>
      <c r="D466" s="149">
        <v>1</v>
      </c>
      <c r="E466" s="46">
        <v>0</v>
      </c>
      <c r="F466" s="46">
        <f t="shared" si="36"/>
        <v>0</v>
      </c>
      <c r="G466" s="50">
        <v>0</v>
      </c>
      <c r="H466" s="46">
        <f t="shared" si="37"/>
        <v>0</v>
      </c>
      <c r="I466" s="50">
        <f t="shared" si="38"/>
        <v>0</v>
      </c>
      <c r="J466" s="50" t="s">
        <v>338</v>
      </c>
    </row>
    <row r="467" spans="1:10" hidden="1" outlineLevel="1" x14ac:dyDescent="0.25">
      <c r="A467" s="58"/>
      <c r="B467" s="48" t="s">
        <v>1064</v>
      </c>
      <c r="C467" s="52" t="s">
        <v>486</v>
      </c>
      <c r="D467" s="149">
        <v>1</v>
      </c>
      <c r="E467" s="46">
        <v>0</v>
      </c>
      <c r="F467" s="46">
        <f t="shared" si="36"/>
        <v>0</v>
      </c>
      <c r="G467" s="50">
        <v>0</v>
      </c>
      <c r="H467" s="46">
        <f t="shared" si="37"/>
        <v>0</v>
      </c>
      <c r="I467" s="50">
        <f t="shared" si="38"/>
        <v>0</v>
      </c>
      <c r="J467" s="50" t="s">
        <v>338</v>
      </c>
    </row>
    <row r="468" spans="1:10" hidden="1" outlineLevel="1" x14ac:dyDescent="0.25">
      <c r="A468" s="58"/>
      <c r="B468" s="48" t="s">
        <v>1065</v>
      </c>
      <c r="C468" s="52" t="s">
        <v>486</v>
      </c>
      <c r="D468" s="149">
        <v>1</v>
      </c>
      <c r="E468" s="46">
        <v>0</v>
      </c>
      <c r="F468" s="46">
        <f t="shared" si="36"/>
        <v>0</v>
      </c>
      <c r="G468" s="50">
        <v>0</v>
      </c>
      <c r="H468" s="46">
        <f t="shared" si="37"/>
        <v>0</v>
      </c>
      <c r="I468" s="50">
        <f t="shared" si="38"/>
        <v>0</v>
      </c>
      <c r="J468" s="50" t="s">
        <v>338</v>
      </c>
    </row>
    <row r="469" spans="1:10" hidden="1" outlineLevel="1" x14ac:dyDescent="0.25">
      <c r="A469" s="58"/>
      <c r="B469" s="48" t="s">
        <v>1066</v>
      </c>
      <c r="C469" s="52" t="s">
        <v>486</v>
      </c>
      <c r="D469" s="149">
        <v>1</v>
      </c>
      <c r="E469" s="46">
        <v>0</v>
      </c>
      <c r="F469" s="46">
        <f t="shared" si="36"/>
        <v>0</v>
      </c>
      <c r="G469" s="50">
        <v>0</v>
      </c>
      <c r="H469" s="46">
        <f t="shared" si="37"/>
        <v>0</v>
      </c>
      <c r="I469" s="50">
        <f t="shared" si="38"/>
        <v>0</v>
      </c>
      <c r="J469" s="50" t="s">
        <v>338</v>
      </c>
    </row>
    <row r="470" spans="1:10" hidden="1" outlineLevel="1" x14ac:dyDescent="0.25">
      <c r="A470" s="58"/>
      <c r="B470" s="48" t="s">
        <v>1067</v>
      </c>
      <c r="C470" s="52" t="s">
        <v>486</v>
      </c>
      <c r="D470" s="149">
        <v>1</v>
      </c>
      <c r="E470" s="46">
        <v>0</v>
      </c>
      <c r="F470" s="46">
        <f t="shared" si="36"/>
        <v>0</v>
      </c>
      <c r="G470" s="50">
        <v>0</v>
      </c>
      <c r="H470" s="46">
        <f t="shared" si="37"/>
        <v>0</v>
      </c>
      <c r="I470" s="50">
        <f t="shared" si="38"/>
        <v>0</v>
      </c>
      <c r="J470" s="50" t="s">
        <v>338</v>
      </c>
    </row>
    <row r="471" spans="1:10" hidden="1" outlineLevel="1" x14ac:dyDescent="0.25">
      <c r="A471" s="58"/>
      <c r="B471" s="48" t="s">
        <v>1068</v>
      </c>
      <c r="C471" s="52" t="s">
        <v>486</v>
      </c>
      <c r="D471" s="149">
        <v>1</v>
      </c>
      <c r="E471" s="46">
        <v>0</v>
      </c>
      <c r="F471" s="46">
        <f t="shared" si="36"/>
        <v>0</v>
      </c>
      <c r="G471" s="50">
        <v>0</v>
      </c>
      <c r="H471" s="46">
        <f t="shared" si="37"/>
        <v>0</v>
      </c>
      <c r="I471" s="50">
        <f t="shared" si="38"/>
        <v>0</v>
      </c>
      <c r="J471" s="50" t="s">
        <v>338</v>
      </c>
    </row>
    <row r="472" spans="1:10" hidden="1" outlineLevel="1" x14ac:dyDescent="0.25">
      <c r="A472" s="58"/>
      <c r="B472" s="48" t="s">
        <v>1069</v>
      </c>
      <c r="C472" s="52" t="s">
        <v>486</v>
      </c>
      <c r="D472" s="149">
        <v>1</v>
      </c>
      <c r="E472" s="46">
        <v>0</v>
      </c>
      <c r="F472" s="46">
        <f t="shared" si="36"/>
        <v>0</v>
      </c>
      <c r="G472" s="50">
        <v>0</v>
      </c>
      <c r="H472" s="46">
        <f t="shared" si="37"/>
        <v>0</v>
      </c>
      <c r="I472" s="50">
        <f t="shared" si="38"/>
        <v>0</v>
      </c>
      <c r="J472" s="50" t="s">
        <v>338</v>
      </c>
    </row>
    <row r="473" spans="1:10" hidden="1" outlineLevel="1" x14ac:dyDescent="0.25">
      <c r="A473" s="58"/>
      <c r="B473" s="48" t="s">
        <v>1070</v>
      </c>
      <c r="C473" s="52" t="s">
        <v>486</v>
      </c>
      <c r="D473" s="149">
        <v>1</v>
      </c>
      <c r="E473" s="46">
        <v>0</v>
      </c>
      <c r="F473" s="46">
        <f t="shared" si="36"/>
        <v>0</v>
      </c>
      <c r="G473" s="50">
        <v>0</v>
      </c>
      <c r="H473" s="46">
        <f t="shared" si="37"/>
        <v>0</v>
      </c>
      <c r="I473" s="50">
        <f t="shared" si="38"/>
        <v>0</v>
      </c>
      <c r="J473" s="50" t="s">
        <v>338</v>
      </c>
    </row>
    <row r="474" spans="1:10" hidden="1" outlineLevel="1" x14ac:dyDescent="0.25">
      <c r="A474" s="58"/>
      <c r="B474" s="48" t="s">
        <v>1071</v>
      </c>
      <c r="C474" s="52" t="s">
        <v>486</v>
      </c>
      <c r="D474" s="149">
        <v>1</v>
      </c>
      <c r="E474" s="46">
        <v>0</v>
      </c>
      <c r="F474" s="46">
        <f t="shared" si="36"/>
        <v>0</v>
      </c>
      <c r="G474" s="50">
        <v>0</v>
      </c>
      <c r="H474" s="46">
        <f t="shared" si="37"/>
        <v>0</v>
      </c>
      <c r="I474" s="50">
        <f t="shared" si="38"/>
        <v>0</v>
      </c>
      <c r="J474" s="50" t="s">
        <v>338</v>
      </c>
    </row>
    <row r="475" spans="1:10" hidden="1" outlineLevel="1" x14ac:dyDescent="0.25">
      <c r="A475" s="58"/>
      <c r="B475" s="48" t="s">
        <v>1072</v>
      </c>
      <c r="C475" s="52" t="s">
        <v>486</v>
      </c>
      <c r="D475" s="149">
        <v>1</v>
      </c>
      <c r="E475" s="46">
        <v>0</v>
      </c>
      <c r="F475" s="46">
        <f t="shared" si="36"/>
        <v>0</v>
      </c>
      <c r="G475" s="50">
        <v>0</v>
      </c>
      <c r="H475" s="46">
        <f t="shared" si="37"/>
        <v>0</v>
      </c>
      <c r="I475" s="50">
        <f t="shared" si="38"/>
        <v>0</v>
      </c>
      <c r="J475" s="50" t="s">
        <v>338</v>
      </c>
    </row>
    <row r="476" spans="1:10" hidden="1" outlineLevel="1" x14ac:dyDescent="0.25">
      <c r="A476" s="58"/>
      <c r="B476" s="48" t="s">
        <v>1073</v>
      </c>
      <c r="C476" s="52" t="s">
        <v>486</v>
      </c>
      <c r="D476" s="149">
        <v>1</v>
      </c>
      <c r="E476" s="46">
        <v>0</v>
      </c>
      <c r="F476" s="46">
        <f t="shared" si="36"/>
        <v>0</v>
      </c>
      <c r="G476" s="50">
        <v>0</v>
      </c>
      <c r="H476" s="46">
        <f t="shared" si="37"/>
        <v>0</v>
      </c>
      <c r="I476" s="50">
        <f t="shared" si="38"/>
        <v>0</v>
      </c>
      <c r="J476" s="50" t="s">
        <v>338</v>
      </c>
    </row>
    <row r="477" spans="1:10" hidden="1" outlineLevel="1" x14ac:dyDescent="0.25">
      <c r="A477" s="58" t="s">
        <v>1124</v>
      </c>
      <c r="B477" s="48" t="s">
        <v>1074</v>
      </c>
      <c r="C477" s="52" t="s">
        <v>486</v>
      </c>
      <c r="D477" s="149">
        <v>1</v>
      </c>
      <c r="E477" s="46">
        <v>0</v>
      </c>
      <c r="F477" s="46">
        <f t="shared" si="36"/>
        <v>0</v>
      </c>
      <c r="G477" s="50">
        <v>0</v>
      </c>
      <c r="H477" s="46">
        <f t="shared" si="37"/>
        <v>0</v>
      </c>
      <c r="I477" s="50">
        <f t="shared" si="38"/>
        <v>0</v>
      </c>
      <c r="J477" s="50" t="s">
        <v>338</v>
      </c>
    </row>
    <row r="478" spans="1:10" hidden="1" outlineLevel="1" x14ac:dyDescent="0.25">
      <c r="A478" s="58" t="s">
        <v>1125</v>
      </c>
      <c r="B478" s="48" t="s">
        <v>1075</v>
      </c>
      <c r="C478" s="52" t="s">
        <v>486</v>
      </c>
      <c r="D478" s="149">
        <v>1</v>
      </c>
      <c r="E478" s="46">
        <v>0</v>
      </c>
      <c r="F478" s="46">
        <f t="shared" si="36"/>
        <v>0</v>
      </c>
      <c r="G478" s="50">
        <v>0</v>
      </c>
      <c r="H478" s="46">
        <f t="shared" si="37"/>
        <v>0</v>
      </c>
      <c r="I478" s="50">
        <f t="shared" si="38"/>
        <v>0</v>
      </c>
      <c r="J478" s="50" t="s">
        <v>338</v>
      </c>
    </row>
    <row r="479" spans="1:10" hidden="1" outlineLevel="1" x14ac:dyDescent="0.25">
      <c r="A479" s="58" t="s">
        <v>1126</v>
      </c>
      <c r="B479" s="48" t="s">
        <v>1076</v>
      </c>
      <c r="C479" s="52" t="s">
        <v>486</v>
      </c>
      <c r="D479" s="149">
        <v>1</v>
      </c>
      <c r="E479" s="46">
        <v>0</v>
      </c>
      <c r="F479" s="46">
        <f t="shared" si="36"/>
        <v>0</v>
      </c>
      <c r="G479" s="50">
        <v>0</v>
      </c>
      <c r="H479" s="46">
        <f t="shared" si="37"/>
        <v>0</v>
      </c>
      <c r="I479" s="50">
        <f t="shared" si="38"/>
        <v>0</v>
      </c>
      <c r="J479" s="50" t="s">
        <v>338</v>
      </c>
    </row>
    <row r="480" spans="1:10" hidden="1" outlineLevel="1" x14ac:dyDescent="0.25">
      <c r="A480" s="58" t="s">
        <v>1114</v>
      </c>
      <c r="B480" s="48" t="s">
        <v>1077</v>
      </c>
      <c r="C480" s="52" t="s">
        <v>486</v>
      </c>
      <c r="D480" s="149">
        <v>1</v>
      </c>
      <c r="E480" s="46">
        <v>0</v>
      </c>
      <c r="F480" s="46">
        <f t="shared" si="36"/>
        <v>0</v>
      </c>
      <c r="G480" s="50">
        <v>0</v>
      </c>
      <c r="H480" s="46">
        <f t="shared" si="37"/>
        <v>0</v>
      </c>
      <c r="I480" s="50">
        <f t="shared" si="38"/>
        <v>0</v>
      </c>
      <c r="J480" s="50" t="s">
        <v>338</v>
      </c>
    </row>
    <row r="481" spans="1:10" hidden="1" outlineLevel="1" x14ac:dyDescent="0.25">
      <c r="A481" s="58" t="s">
        <v>1114</v>
      </c>
      <c r="B481" s="48" t="s">
        <v>1078</v>
      </c>
      <c r="C481" s="52" t="s">
        <v>486</v>
      </c>
      <c r="D481" s="149">
        <v>1</v>
      </c>
      <c r="E481" s="46">
        <v>0</v>
      </c>
      <c r="F481" s="46">
        <f t="shared" si="36"/>
        <v>0</v>
      </c>
      <c r="G481" s="50">
        <v>0</v>
      </c>
      <c r="H481" s="46">
        <f t="shared" si="37"/>
        <v>0</v>
      </c>
      <c r="I481" s="50">
        <f t="shared" si="38"/>
        <v>0</v>
      </c>
      <c r="J481" s="50" t="s">
        <v>338</v>
      </c>
    </row>
    <row r="482" spans="1:10" hidden="1" outlineLevel="1" x14ac:dyDescent="0.25">
      <c r="A482" s="58"/>
      <c r="B482" s="48" t="s">
        <v>1079</v>
      </c>
      <c r="C482" s="52" t="s">
        <v>486</v>
      </c>
      <c r="D482" s="149">
        <v>1</v>
      </c>
      <c r="E482" s="46">
        <v>0</v>
      </c>
      <c r="F482" s="46">
        <f t="shared" si="36"/>
        <v>0</v>
      </c>
      <c r="G482" s="50">
        <v>0</v>
      </c>
      <c r="H482" s="46">
        <f t="shared" si="37"/>
        <v>0</v>
      </c>
      <c r="I482" s="50">
        <f t="shared" si="38"/>
        <v>0</v>
      </c>
      <c r="J482" s="50" t="s">
        <v>338</v>
      </c>
    </row>
    <row r="483" spans="1:10" hidden="1" outlineLevel="1" x14ac:dyDescent="0.25">
      <c r="A483" s="58"/>
      <c r="B483" s="48" t="s">
        <v>1080</v>
      </c>
      <c r="C483" s="52" t="s">
        <v>486</v>
      </c>
      <c r="D483" s="149">
        <v>1</v>
      </c>
      <c r="E483" s="46">
        <v>0</v>
      </c>
      <c r="F483" s="46">
        <f t="shared" si="36"/>
        <v>0</v>
      </c>
      <c r="G483" s="50">
        <v>0</v>
      </c>
      <c r="H483" s="46">
        <f t="shared" si="37"/>
        <v>0</v>
      </c>
      <c r="I483" s="50">
        <f t="shared" si="38"/>
        <v>0</v>
      </c>
      <c r="J483" s="50" t="s">
        <v>1135</v>
      </c>
    </row>
    <row r="484" spans="1:10" hidden="1" outlineLevel="1" x14ac:dyDescent="0.25">
      <c r="A484" s="58"/>
      <c r="B484" s="48" t="s">
        <v>1081</v>
      </c>
      <c r="C484" s="52" t="s">
        <v>486</v>
      </c>
      <c r="D484" s="149">
        <v>1</v>
      </c>
      <c r="E484" s="46">
        <v>0</v>
      </c>
      <c r="F484" s="46">
        <f t="shared" si="36"/>
        <v>0</v>
      </c>
      <c r="G484" s="50">
        <v>0</v>
      </c>
      <c r="H484" s="46">
        <f t="shared" si="37"/>
        <v>0</v>
      </c>
      <c r="I484" s="50">
        <f t="shared" si="38"/>
        <v>0</v>
      </c>
      <c r="J484" s="50" t="s">
        <v>1135</v>
      </c>
    </row>
    <row r="485" spans="1:10" hidden="1" outlineLevel="1" x14ac:dyDescent="0.25">
      <c r="A485" s="58"/>
      <c r="B485" s="48" t="s">
        <v>1082</v>
      </c>
      <c r="C485" s="52" t="s">
        <v>486</v>
      </c>
      <c r="D485" s="149">
        <v>1</v>
      </c>
      <c r="E485" s="46">
        <v>0</v>
      </c>
      <c r="F485" s="46">
        <f t="shared" si="36"/>
        <v>0</v>
      </c>
      <c r="G485" s="50">
        <v>0</v>
      </c>
      <c r="H485" s="46">
        <f t="shared" si="37"/>
        <v>0</v>
      </c>
      <c r="I485" s="50">
        <f t="shared" si="38"/>
        <v>0</v>
      </c>
      <c r="J485" s="50" t="s">
        <v>1135</v>
      </c>
    </row>
    <row r="486" spans="1:10" hidden="1" outlineLevel="1" x14ac:dyDescent="0.25">
      <c r="A486" s="58"/>
      <c r="B486" s="48" t="s">
        <v>1083</v>
      </c>
      <c r="C486" s="52" t="s">
        <v>486</v>
      </c>
      <c r="D486" s="149">
        <v>1</v>
      </c>
      <c r="E486" s="46">
        <v>0</v>
      </c>
      <c r="F486" s="46">
        <f t="shared" si="36"/>
        <v>0</v>
      </c>
      <c r="G486" s="50">
        <v>0</v>
      </c>
      <c r="H486" s="46">
        <f t="shared" si="37"/>
        <v>0</v>
      </c>
      <c r="I486" s="50">
        <f t="shared" si="38"/>
        <v>0</v>
      </c>
      <c r="J486" s="50" t="s">
        <v>1135</v>
      </c>
    </row>
    <row r="487" spans="1:10" hidden="1" outlineLevel="1" x14ac:dyDescent="0.25">
      <c r="A487" s="58"/>
      <c r="B487" s="48" t="s">
        <v>1084</v>
      </c>
      <c r="C487" s="52" t="s">
        <v>486</v>
      </c>
      <c r="D487" s="149">
        <v>1</v>
      </c>
      <c r="E487" s="46">
        <v>0</v>
      </c>
      <c r="F487" s="46">
        <f t="shared" si="36"/>
        <v>0</v>
      </c>
      <c r="G487" s="50">
        <v>0</v>
      </c>
      <c r="H487" s="46">
        <f t="shared" si="37"/>
        <v>0</v>
      </c>
      <c r="I487" s="50">
        <f t="shared" si="38"/>
        <v>0</v>
      </c>
      <c r="J487" s="50" t="s">
        <v>1135</v>
      </c>
    </row>
    <row r="488" spans="1:10" ht="31.5" hidden="1" outlineLevel="1" x14ac:dyDescent="0.25">
      <c r="A488" s="58" t="s">
        <v>1125</v>
      </c>
      <c r="B488" s="48" t="s">
        <v>1085</v>
      </c>
      <c r="C488" s="52" t="s">
        <v>158</v>
      </c>
      <c r="D488" s="149">
        <v>10</v>
      </c>
      <c r="E488" s="46">
        <v>0</v>
      </c>
      <c r="F488" s="46">
        <f t="shared" si="36"/>
        <v>0</v>
      </c>
      <c r="G488" s="50">
        <v>0</v>
      </c>
      <c r="H488" s="46">
        <f t="shared" si="37"/>
        <v>0</v>
      </c>
      <c r="I488" s="50">
        <f t="shared" si="38"/>
        <v>0</v>
      </c>
      <c r="J488" s="50" t="s">
        <v>1136</v>
      </c>
    </row>
    <row r="489" spans="1:10" hidden="1" outlineLevel="1" x14ac:dyDescent="0.25">
      <c r="A489" s="58" t="s">
        <v>1126</v>
      </c>
      <c r="B489" s="48" t="s">
        <v>1086</v>
      </c>
      <c r="C489" s="52" t="s">
        <v>158</v>
      </c>
      <c r="D489" s="149">
        <v>10</v>
      </c>
      <c r="E489" s="46">
        <v>0</v>
      </c>
      <c r="F489" s="46">
        <f t="shared" si="36"/>
        <v>0</v>
      </c>
      <c r="G489" s="50">
        <v>0</v>
      </c>
      <c r="H489" s="46">
        <f t="shared" si="37"/>
        <v>0</v>
      </c>
      <c r="I489" s="50">
        <f t="shared" si="38"/>
        <v>0</v>
      </c>
      <c r="J489" s="50" t="s">
        <v>1136</v>
      </c>
    </row>
    <row r="490" spans="1:10" hidden="1" outlineLevel="1" x14ac:dyDescent="0.25">
      <c r="A490" s="58" t="s">
        <v>1114</v>
      </c>
      <c r="B490" s="48" t="s">
        <v>1087</v>
      </c>
      <c r="C490" s="52" t="s">
        <v>158</v>
      </c>
      <c r="D490" s="149">
        <v>10</v>
      </c>
      <c r="E490" s="46">
        <v>0</v>
      </c>
      <c r="F490" s="46">
        <f t="shared" si="36"/>
        <v>0</v>
      </c>
      <c r="G490" s="50">
        <v>0</v>
      </c>
      <c r="H490" s="46">
        <f t="shared" si="37"/>
        <v>0</v>
      </c>
      <c r="I490" s="50">
        <f t="shared" si="38"/>
        <v>0</v>
      </c>
      <c r="J490" s="50" t="s">
        <v>1136</v>
      </c>
    </row>
    <row r="491" spans="1:10" ht="31.5" hidden="1" outlineLevel="1" x14ac:dyDescent="0.25">
      <c r="A491" s="58" t="s">
        <v>1127</v>
      </c>
      <c r="B491" s="48" t="s">
        <v>1088</v>
      </c>
      <c r="C491" s="52" t="s">
        <v>158</v>
      </c>
      <c r="D491" s="149">
        <v>100</v>
      </c>
      <c r="E491" s="46">
        <v>0</v>
      </c>
      <c r="F491" s="46">
        <f t="shared" si="36"/>
        <v>0</v>
      </c>
      <c r="G491" s="50">
        <v>0</v>
      </c>
      <c r="H491" s="46">
        <f t="shared" si="37"/>
        <v>0</v>
      </c>
      <c r="I491" s="50">
        <f t="shared" si="38"/>
        <v>0</v>
      </c>
      <c r="J491" s="50" t="s">
        <v>1136</v>
      </c>
    </row>
    <row r="492" spans="1:10" hidden="1" outlineLevel="1" x14ac:dyDescent="0.25">
      <c r="A492" s="58" t="s">
        <v>1128</v>
      </c>
      <c r="B492" s="48" t="s">
        <v>1089</v>
      </c>
      <c r="C492" s="52" t="s">
        <v>158</v>
      </c>
      <c r="D492" s="149">
        <v>100</v>
      </c>
      <c r="E492" s="46">
        <v>0</v>
      </c>
      <c r="F492" s="46">
        <f t="shared" si="36"/>
        <v>0</v>
      </c>
      <c r="G492" s="50">
        <v>0</v>
      </c>
      <c r="H492" s="46">
        <f t="shared" si="37"/>
        <v>0</v>
      </c>
      <c r="I492" s="50">
        <f t="shared" si="38"/>
        <v>0</v>
      </c>
      <c r="J492" s="50" t="s">
        <v>1136</v>
      </c>
    </row>
    <row r="493" spans="1:10" hidden="1" outlineLevel="1" x14ac:dyDescent="0.25">
      <c r="A493" s="58" t="s">
        <v>1129</v>
      </c>
      <c r="B493" s="48" t="s">
        <v>1090</v>
      </c>
      <c r="C493" s="52" t="s">
        <v>158</v>
      </c>
      <c r="D493" s="149">
        <v>100</v>
      </c>
      <c r="E493" s="46">
        <v>0</v>
      </c>
      <c r="F493" s="46">
        <f t="shared" si="36"/>
        <v>0</v>
      </c>
      <c r="G493" s="50">
        <v>0</v>
      </c>
      <c r="H493" s="46">
        <f t="shared" si="37"/>
        <v>0</v>
      </c>
      <c r="I493" s="50">
        <f t="shared" si="38"/>
        <v>0</v>
      </c>
      <c r="J493" s="50" t="s">
        <v>1136</v>
      </c>
    </row>
    <row r="494" spans="1:10" hidden="1" outlineLevel="1" x14ac:dyDescent="0.25">
      <c r="A494" s="58" t="s">
        <v>1130</v>
      </c>
      <c r="B494" s="48" t="s">
        <v>1091</v>
      </c>
      <c r="C494" s="52" t="s">
        <v>158</v>
      </c>
      <c r="D494" s="149">
        <v>100</v>
      </c>
      <c r="E494" s="46">
        <v>0</v>
      </c>
      <c r="F494" s="46">
        <f t="shared" si="36"/>
        <v>0</v>
      </c>
      <c r="G494" s="50">
        <v>0</v>
      </c>
      <c r="H494" s="46">
        <f t="shared" si="37"/>
        <v>0</v>
      </c>
      <c r="I494" s="50">
        <f t="shared" si="38"/>
        <v>0</v>
      </c>
      <c r="J494" s="50" t="s">
        <v>1136</v>
      </c>
    </row>
    <row r="495" spans="1:10" hidden="1" outlineLevel="1" x14ac:dyDescent="0.25">
      <c r="A495" s="58"/>
      <c r="B495" s="48" t="s">
        <v>1092</v>
      </c>
      <c r="C495" s="52" t="s">
        <v>119</v>
      </c>
      <c r="D495" s="149">
        <v>1</v>
      </c>
      <c r="E495" s="46">
        <v>0</v>
      </c>
      <c r="F495" s="46">
        <f t="shared" si="36"/>
        <v>0</v>
      </c>
      <c r="G495" s="50">
        <v>0</v>
      </c>
      <c r="H495" s="46">
        <f t="shared" si="37"/>
        <v>0</v>
      </c>
      <c r="I495" s="50">
        <f t="shared" si="38"/>
        <v>0</v>
      </c>
      <c r="J495" s="50" t="s">
        <v>1137</v>
      </c>
    </row>
    <row r="496" spans="1:10" ht="31.5" hidden="1" outlineLevel="1" x14ac:dyDescent="0.25">
      <c r="A496" s="58"/>
      <c r="B496" s="48" t="s">
        <v>1093</v>
      </c>
      <c r="C496" s="52" t="s">
        <v>119</v>
      </c>
      <c r="D496" s="149">
        <v>1</v>
      </c>
      <c r="E496" s="46">
        <v>0</v>
      </c>
      <c r="F496" s="46">
        <f t="shared" si="36"/>
        <v>0</v>
      </c>
      <c r="G496" s="50">
        <v>0</v>
      </c>
      <c r="H496" s="46">
        <f t="shared" si="37"/>
        <v>0</v>
      </c>
      <c r="I496" s="50">
        <f t="shared" si="38"/>
        <v>0</v>
      </c>
      <c r="J496" s="50" t="s">
        <v>338</v>
      </c>
    </row>
    <row r="497" spans="1:10" hidden="1" outlineLevel="1" x14ac:dyDescent="0.25">
      <c r="A497" s="58"/>
      <c r="B497" s="48" t="s">
        <v>1094</v>
      </c>
      <c r="C497" s="52" t="s">
        <v>486</v>
      </c>
      <c r="D497" s="149">
        <v>1</v>
      </c>
      <c r="E497" s="46">
        <v>0</v>
      </c>
      <c r="F497" s="46">
        <f t="shared" si="36"/>
        <v>0</v>
      </c>
      <c r="G497" s="50">
        <v>0</v>
      </c>
      <c r="H497" s="46">
        <f t="shared" si="37"/>
        <v>0</v>
      </c>
      <c r="I497" s="50">
        <f t="shared" si="38"/>
        <v>0</v>
      </c>
      <c r="J497" s="50" t="s">
        <v>336</v>
      </c>
    </row>
    <row r="498" spans="1:10" hidden="1" outlineLevel="1" x14ac:dyDescent="0.25">
      <c r="A498" s="58"/>
      <c r="B498" s="48" t="s">
        <v>1095</v>
      </c>
      <c r="C498" s="52" t="s">
        <v>486</v>
      </c>
      <c r="D498" s="149">
        <v>1</v>
      </c>
      <c r="E498" s="46">
        <v>0</v>
      </c>
      <c r="F498" s="46">
        <f t="shared" si="36"/>
        <v>0</v>
      </c>
      <c r="G498" s="50">
        <v>0</v>
      </c>
      <c r="H498" s="46">
        <f t="shared" si="37"/>
        <v>0</v>
      </c>
      <c r="I498" s="50">
        <f t="shared" si="38"/>
        <v>0</v>
      </c>
      <c r="J498" s="50" t="s">
        <v>1138</v>
      </c>
    </row>
    <row r="499" spans="1:10" hidden="1" outlineLevel="1" x14ac:dyDescent="0.25">
      <c r="A499" s="58" t="s">
        <v>1131</v>
      </c>
      <c r="B499" s="48" t="s">
        <v>1096</v>
      </c>
      <c r="C499" s="52" t="s">
        <v>119</v>
      </c>
      <c r="D499" s="149">
        <v>4</v>
      </c>
      <c r="E499" s="46">
        <v>0</v>
      </c>
      <c r="F499" s="46">
        <f t="shared" si="36"/>
        <v>0</v>
      </c>
      <c r="G499" s="50">
        <v>0</v>
      </c>
      <c r="H499" s="46">
        <f t="shared" si="37"/>
        <v>0</v>
      </c>
      <c r="I499" s="50">
        <f t="shared" si="38"/>
        <v>0</v>
      </c>
      <c r="J499" s="50" t="s">
        <v>1139</v>
      </c>
    </row>
    <row r="500" spans="1:10" hidden="1" outlineLevel="1" x14ac:dyDescent="0.25">
      <c r="A500" s="58"/>
      <c r="B500" s="48" t="s">
        <v>1097</v>
      </c>
      <c r="C500" s="52" t="s">
        <v>119</v>
      </c>
      <c r="D500" s="149">
        <v>2</v>
      </c>
      <c r="E500" s="46">
        <v>0</v>
      </c>
      <c r="F500" s="46">
        <f t="shared" si="36"/>
        <v>0</v>
      </c>
      <c r="G500" s="50">
        <v>0</v>
      </c>
      <c r="H500" s="46">
        <f t="shared" si="37"/>
        <v>0</v>
      </c>
      <c r="I500" s="50">
        <f t="shared" si="38"/>
        <v>0</v>
      </c>
      <c r="J500" s="50" t="s">
        <v>338</v>
      </c>
    </row>
    <row r="501" spans="1:10" hidden="1" outlineLevel="1" x14ac:dyDescent="0.25">
      <c r="A501" s="58"/>
      <c r="B501" s="48" t="s">
        <v>1098</v>
      </c>
      <c r="C501" s="52" t="s">
        <v>119</v>
      </c>
      <c r="D501" s="149">
        <v>1</v>
      </c>
      <c r="E501" s="46">
        <v>0</v>
      </c>
      <c r="F501" s="46">
        <f t="shared" si="36"/>
        <v>0</v>
      </c>
      <c r="G501" s="50">
        <v>0</v>
      </c>
      <c r="H501" s="46">
        <f t="shared" si="37"/>
        <v>0</v>
      </c>
      <c r="I501" s="50">
        <f t="shared" si="38"/>
        <v>0</v>
      </c>
      <c r="J501" s="50" t="s">
        <v>1140</v>
      </c>
    </row>
    <row r="502" spans="1:10" hidden="1" outlineLevel="1" x14ac:dyDescent="0.25">
      <c r="A502" s="58"/>
      <c r="B502" s="48" t="s">
        <v>996</v>
      </c>
      <c r="C502" s="52" t="s">
        <v>119</v>
      </c>
      <c r="D502" s="149">
        <v>1</v>
      </c>
      <c r="E502" s="46">
        <v>0</v>
      </c>
      <c r="F502" s="46">
        <f t="shared" si="36"/>
        <v>0</v>
      </c>
      <c r="G502" s="50">
        <v>0</v>
      </c>
      <c r="H502" s="46">
        <f t="shared" si="37"/>
        <v>0</v>
      </c>
      <c r="I502" s="50">
        <f t="shared" si="38"/>
        <v>0</v>
      </c>
      <c r="J502" s="50" t="s">
        <v>338</v>
      </c>
    </row>
    <row r="503" spans="1:10" hidden="1" outlineLevel="1" x14ac:dyDescent="0.25">
      <c r="A503" s="58"/>
      <c r="B503" s="48" t="s">
        <v>997</v>
      </c>
      <c r="C503" s="52" t="s">
        <v>119</v>
      </c>
      <c r="D503" s="149">
        <v>4</v>
      </c>
      <c r="E503" s="46">
        <v>0</v>
      </c>
      <c r="F503" s="46">
        <f t="shared" si="36"/>
        <v>0</v>
      </c>
      <c r="G503" s="50">
        <v>0</v>
      </c>
      <c r="H503" s="46">
        <f t="shared" si="37"/>
        <v>0</v>
      </c>
      <c r="I503" s="50">
        <f t="shared" si="38"/>
        <v>0</v>
      </c>
      <c r="J503" s="50" t="s">
        <v>933</v>
      </c>
    </row>
    <row r="504" spans="1:10" hidden="1" outlineLevel="1" x14ac:dyDescent="0.25">
      <c r="A504" s="58"/>
      <c r="B504" s="48" t="s">
        <v>1008</v>
      </c>
      <c r="C504" s="52" t="s">
        <v>119</v>
      </c>
      <c r="D504" s="149">
        <v>16</v>
      </c>
      <c r="E504" s="46">
        <v>0</v>
      </c>
      <c r="F504" s="46">
        <f t="shared" si="36"/>
        <v>0</v>
      </c>
      <c r="G504" s="50">
        <v>0</v>
      </c>
      <c r="H504" s="46">
        <f t="shared" si="37"/>
        <v>0</v>
      </c>
      <c r="I504" s="50">
        <f t="shared" si="38"/>
        <v>0</v>
      </c>
      <c r="J504" s="50" t="s">
        <v>338</v>
      </c>
    </row>
    <row r="505" spans="1:10" hidden="1" outlineLevel="1" x14ac:dyDescent="0.25">
      <c r="A505" s="58"/>
      <c r="B505" s="48" t="s">
        <v>998</v>
      </c>
      <c r="C505" s="52" t="s">
        <v>119</v>
      </c>
      <c r="D505" s="149">
        <v>10</v>
      </c>
      <c r="E505" s="46">
        <v>0</v>
      </c>
      <c r="F505" s="46">
        <f t="shared" si="36"/>
        <v>0</v>
      </c>
      <c r="G505" s="50">
        <v>0</v>
      </c>
      <c r="H505" s="46">
        <f t="shared" si="37"/>
        <v>0</v>
      </c>
      <c r="I505" s="50">
        <f t="shared" si="38"/>
        <v>0</v>
      </c>
      <c r="J505" s="50" t="s">
        <v>338</v>
      </c>
    </row>
    <row r="506" spans="1:10" hidden="1" outlineLevel="1" x14ac:dyDescent="0.25">
      <c r="A506" s="58"/>
      <c r="B506" s="54" t="s">
        <v>1148</v>
      </c>
      <c r="C506" s="52"/>
      <c r="D506" s="51"/>
      <c r="E506" s="46"/>
      <c r="F506" s="46"/>
      <c r="G506" s="50"/>
      <c r="H506" s="46"/>
      <c r="I506" s="50"/>
      <c r="J506" s="50"/>
    </row>
    <row r="507" spans="1:10" hidden="1" outlineLevel="1" x14ac:dyDescent="0.25">
      <c r="A507" s="58"/>
      <c r="B507" s="48" t="s">
        <v>1102</v>
      </c>
      <c r="C507" s="52" t="s">
        <v>158</v>
      </c>
      <c r="D507" s="51">
        <v>2093</v>
      </c>
      <c r="E507" s="46">
        <v>0</v>
      </c>
      <c r="F507" s="46">
        <f t="shared" si="36"/>
        <v>0</v>
      </c>
      <c r="G507" s="50">
        <v>0</v>
      </c>
      <c r="H507" s="46">
        <f t="shared" si="37"/>
        <v>0</v>
      </c>
      <c r="I507" s="50">
        <f t="shared" si="38"/>
        <v>0</v>
      </c>
      <c r="J507" s="50" t="s">
        <v>1136</v>
      </c>
    </row>
    <row r="508" spans="1:10" hidden="1" outlineLevel="1" x14ac:dyDescent="0.25">
      <c r="A508" s="58"/>
      <c r="B508" s="48" t="s">
        <v>1103</v>
      </c>
      <c r="C508" s="52" t="s">
        <v>158</v>
      </c>
      <c r="D508" s="51">
        <v>66</v>
      </c>
      <c r="E508" s="46">
        <v>0</v>
      </c>
      <c r="F508" s="46">
        <f t="shared" si="36"/>
        <v>0</v>
      </c>
      <c r="G508" s="50">
        <v>0</v>
      </c>
      <c r="H508" s="46">
        <f t="shared" si="37"/>
        <v>0</v>
      </c>
      <c r="I508" s="50">
        <f t="shared" si="38"/>
        <v>0</v>
      </c>
      <c r="J508" s="50" t="s">
        <v>1136</v>
      </c>
    </row>
    <row r="509" spans="1:10" hidden="1" outlineLevel="1" x14ac:dyDescent="0.25">
      <c r="A509" s="58"/>
      <c r="B509" s="48" t="s">
        <v>1104</v>
      </c>
      <c r="C509" s="52" t="s">
        <v>158</v>
      </c>
      <c r="D509" s="51">
        <v>48</v>
      </c>
      <c r="E509" s="46">
        <v>0</v>
      </c>
      <c r="F509" s="46">
        <f t="shared" si="36"/>
        <v>0</v>
      </c>
      <c r="G509" s="50">
        <v>0</v>
      </c>
      <c r="H509" s="46">
        <f t="shared" si="37"/>
        <v>0</v>
      </c>
      <c r="I509" s="50">
        <f t="shared" si="38"/>
        <v>0</v>
      </c>
      <c r="J509" s="50" t="s">
        <v>1136</v>
      </c>
    </row>
    <row r="510" spans="1:10" hidden="1" outlineLevel="1" x14ac:dyDescent="0.25">
      <c r="A510" s="58"/>
      <c r="B510" s="48" t="s">
        <v>999</v>
      </c>
      <c r="C510" s="52" t="s">
        <v>158</v>
      </c>
      <c r="D510" s="51">
        <v>66</v>
      </c>
      <c r="E510" s="46">
        <v>0</v>
      </c>
      <c r="F510" s="46">
        <f t="shared" si="36"/>
        <v>0</v>
      </c>
      <c r="G510" s="50">
        <v>0</v>
      </c>
      <c r="H510" s="46">
        <f t="shared" si="37"/>
        <v>0</v>
      </c>
      <c r="I510" s="50">
        <f t="shared" si="38"/>
        <v>0</v>
      </c>
      <c r="J510" s="50" t="s">
        <v>1136</v>
      </c>
    </row>
    <row r="511" spans="1:10" ht="31.5" hidden="1" outlineLevel="1" x14ac:dyDescent="0.25">
      <c r="A511" s="58"/>
      <c r="B511" s="48" t="s">
        <v>1105</v>
      </c>
      <c r="C511" s="52" t="s">
        <v>158</v>
      </c>
      <c r="D511" s="51">
        <v>138</v>
      </c>
      <c r="E511" s="46">
        <v>0</v>
      </c>
      <c r="F511" s="46">
        <f t="shared" si="36"/>
        <v>0</v>
      </c>
      <c r="G511" s="50">
        <v>0</v>
      </c>
      <c r="H511" s="46">
        <f t="shared" si="37"/>
        <v>0</v>
      </c>
      <c r="I511" s="50">
        <f t="shared" si="38"/>
        <v>0</v>
      </c>
      <c r="J511" s="50" t="s">
        <v>946</v>
      </c>
    </row>
    <row r="512" spans="1:10" ht="31.5" hidden="1" outlineLevel="1" x14ac:dyDescent="0.25">
      <c r="A512" s="58"/>
      <c r="B512" s="48" t="s">
        <v>1106</v>
      </c>
      <c r="C512" s="52" t="s">
        <v>158</v>
      </c>
      <c r="D512" s="51">
        <v>2226</v>
      </c>
      <c r="E512" s="46">
        <v>0</v>
      </c>
      <c r="F512" s="46">
        <f t="shared" si="36"/>
        <v>0</v>
      </c>
      <c r="G512" s="50">
        <v>0</v>
      </c>
      <c r="H512" s="46">
        <f t="shared" si="37"/>
        <v>0</v>
      </c>
      <c r="I512" s="50">
        <f t="shared" si="38"/>
        <v>0</v>
      </c>
      <c r="J512" s="50" t="s">
        <v>338</v>
      </c>
    </row>
    <row r="513" spans="1:10" hidden="1" outlineLevel="1" x14ac:dyDescent="0.25">
      <c r="A513" s="58"/>
      <c r="B513" s="48" t="s">
        <v>1000</v>
      </c>
      <c r="C513" s="52" t="s">
        <v>119</v>
      </c>
      <c r="D513" s="51">
        <v>31</v>
      </c>
      <c r="E513" s="46">
        <v>0</v>
      </c>
      <c r="F513" s="46">
        <f t="shared" si="36"/>
        <v>0</v>
      </c>
      <c r="G513" s="50">
        <v>0</v>
      </c>
      <c r="H513" s="46">
        <f t="shared" si="37"/>
        <v>0</v>
      </c>
      <c r="I513" s="50">
        <f t="shared" si="38"/>
        <v>0</v>
      </c>
      <c r="J513" s="50" t="s">
        <v>933</v>
      </c>
    </row>
    <row r="514" spans="1:10" hidden="1" outlineLevel="1" x14ac:dyDescent="0.25">
      <c r="A514" s="58"/>
      <c r="B514" s="48" t="s">
        <v>1107</v>
      </c>
      <c r="C514" s="52" t="s">
        <v>486</v>
      </c>
      <c r="D514" s="51">
        <v>24</v>
      </c>
      <c r="E514" s="46">
        <v>0</v>
      </c>
      <c r="F514" s="46">
        <f t="shared" si="36"/>
        <v>0</v>
      </c>
      <c r="G514" s="50">
        <v>0</v>
      </c>
      <c r="H514" s="46">
        <f t="shared" si="37"/>
        <v>0</v>
      </c>
      <c r="I514" s="50">
        <f t="shared" si="38"/>
        <v>0</v>
      </c>
      <c r="J514" s="50" t="s">
        <v>338</v>
      </c>
    </row>
    <row r="515" spans="1:10" ht="31.5" hidden="1" outlineLevel="1" x14ac:dyDescent="0.25">
      <c r="A515" s="58"/>
      <c r="B515" s="48" t="s">
        <v>1108</v>
      </c>
      <c r="C515" s="52" t="s">
        <v>486</v>
      </c>
      <c r="D515" s="51">
        <v>72</v>
      </c>
      <c r="E515" s="46">
        <v>0</v>
      </c>
      <c r="F515" s="46">
        <f t="shared" si="36"/>
        <v>0</v>
      </c>
      <c r="G515" s="50">
        <v>0</v>
      </c>
      <c r="H515" s="46">
        <f t="shared" si="37"/>
        <v>0</v>
      </c>
      <c r="I515" s="50">
        <f t="shared" si="38"/>
        <v>0</v>
      </c>
      <c r="J515" s="50" t="s">
        <v>338</v>
      </c>
    </row>
    <row r="516" spans="1:10" hidden="1" outlineLevel="1" x14ac:dyDescent="0.25">
      <c r="A516" s="58"/>
      <c r="B516" s="48" t="s">
        <v>1001</v>
      </c>
      <c r="C516" s="52" t="s">
        <v>486</v>
      </c>
      <c r="D516" s="51">
        <v>52</v>
      </c>
      <c r="E516" s="46">
        <v>0</v>
      </c>
      <c r="F516" s="46">
        <f t="shared" si="36"/>
        <v>0</v>
      </c>
      <c r="G516" s="50">
        <v>0</v>
      </c>
      <c r="H516" s="46">
        <f t="shared" si="37"/>
        <v>0</v>
      </c>
      <c r="I516" s="50">
        <f t="shared" si="38"/>
        <v>0</v>
      </c>
      <c r="J516" s="50" t="s">
        <v>338</v>
      </c>
    </row>
    <row r="517" spans="1:10" hidden="1" outlineLevel="1" x14ac:dyDescent="0.25">
      <c r="A517" s="58"/>
      <c r="B517" s="48" t="s">
        <v>1002</v>
      </c>
      <c r="C517" s="52" t="s">
        <v>486</v>
      </c>
      <c r="D517" s="51">
        <v>30</v>
      </c>
      <c r="E517" s="46">
        <v>0</v>
      </c>
      <c r="F517" s="46">
        <f t="shared" ref="F517:F578" si="39">D517*E517</f>
        <v>0</v>
      </c>
      <c r="G517" s="50">
        <v>0</v>
      </c>
      <c r="H517" s="46">
        <f t="shared" ref="H517:H578" si="40">D517*G517</f>
        <v>0</v>
      </c>
      <c r="I517" s="50">
        <f t="shared" ref="I517:I578" si="41">F517+H517</f>
        <v>0</v>
      </c>
      <c r="J517" s="50" t="s">
        <v>338</v>
      </c>
    </row>
    <row r="518" spans="1:10" hidden="1" outlineLevel="1" x14ac:dyDescent="0.25">
      <c r="A518" s="58"/>
      <c r="B518" s="48" t="s">
        <v>1003</v>
      </c>
      <c r="C518" s="52" t="s">
        <v>486</v>
      </c>
      <c r="D518" s="51">
        <v>10</v>
      </c>
      <c r="E518" s="46">
        <v>0</v>
      </c>
      <c r="F518" s="46">
        <f t="shared" si="39"/>
        <v>0</v>
      </c>
      <c r="G518" s="50">
        <v>0</v>
      </c>
      <c r="H518" s="46">
        <f t="shared" si="40"/>
        <v>0</v>
      </c>
      <c r="I518" s="50">
        <f t="shared" si="41"/>
        <v>0</v>
      </c>
      <c r="J518" s="50" t="s">
        <v>338</v>
      </c>
    </row>
    <row r="519" spans="1:10" ht="31.5" hidden="1" outlineLevel="1" x14ac:dyDescent="0.25">
      <c r="A519" s="58"/>
      <c r="B519" s="48" t="s">
        <v>1004</v>
      </c>
      <c r="C519" s="52" t="s">
        <v>486</v>
      </c>
      <c r="D519" s="51">
        <v>8</v>
      </c>
      <c r="E519" s="46">
        <v>0</v>
      </c>
      <c r="F519" s="46">
        <f t="shared" si="39"/>
        <v>0</v>
      </c>
      <c r="G519" s="50">
        <v>0</v>
      </c>
      <c r="H519" s="46">
        <f t="shared" si="40"/>
        <v>0</v>
      </c>
      <c r="I519" s="50">
        <f t="shared" si="41"/>
        <v>0</v>
      </c>
      <c r="J519" s="50" t="s">
        <v>1141</v>
      </c>
    </row>
    <row r="520" spans="1:10" hidden="1" outlineLevel="1" x14ac:dyDescent="0.25">
      <c r="A520" s="58"/>
      <c r="B520" s="48" t="s">
        <v>1005</v>
      </c>
      <c r="C520" s="52" t="s">
        <v>486</v>
      </c>
      <c r="D520" s="51">
        <v>10</v>
      </c>
      <c r="E520" s="46">
        <v>0</v>
      </c>
      <c r="F520" s="46">
        <f t="shared" si="39"/>
        <v>0</v>
      </c>
      <c r="G520" s="50">
        <v>0</v>
      </c>
      <c r="H520" s="46">
        <f t="shared" si="40"/>
        <v>0</v>
      </c>
      <c r="I520" s="50">
        <f t="shared" si="41"/>
        <v>0</v>
      </c>
      <c r="J520" s="50" t="s">
        <v>965</v>
      </c>
    </row>
    <row r="521" spans="1:10" hidden="1" outlineLevel="1" x14ac:dyDescent="0.25">
      <c r="A521" s="58"/>
      <c r="B521" s="48" t="s">
        <v>1006</v>
      </c>
      <c r="C521" s="52" t="s">
        <v>158</v>
      </c>
      <c r="D521" s="51">
        <v>24</v>
      </c>
      <c r="E521" s="46">
        <v>0</v>
      </c>
      <c r="F521" s="46">
        <f t="shared" si="39"/>
        <v>0</v>
      </c>
      <c r="G521" s="50">
        <v>0</v>
      </c>
      <c r="H521" s="46">
        <f t="shared" si="40"/>
        <v>0</v>
      </c>
      <c r="I521" s="50">
        <f t="shared" si="41"/>
        <v>0</v>
      </c>
      <c r="J521" s="50" t="s">
        <v>1142</v>
      </c>
    </row>
    <row r="522" spans="1:10" hidden="1" outlineLevel="1" x14ac:dyDescent="0.25">
      <c r="A522" s="58"/>
      <c r="B522" s="48" t="s">
        <v>1007</v>
      </c>
      <c r="C522" s="52" t="s">
        <v>119</v>
      </c>
      <c r="D522" s="51">
        <v>2</v>
      </c>
      <c r="E522" s="46">
        <v>0</v>
      </c>
      <c r="F522" s="46">
        <f t="shared" si="39"/>
        <v>0</v>
      </c>
      <c r="G522" s="50">
        <v>0</v>
      </c>
      <c r="H522" s="46">
        <f t="shared" si="40"/>
        <v>0</v>
      </c>
      <c r="I522" s="50">
        <f t="shared" si="41"/>
        <v>0</v>
      </c>
      <c r="J522" s="50" t="s">
        <v>1143</v>
      </c>
    </row>
    <row r="523" spans="1:10" hidden="1" outlineLevel="1" x14ac:dyDescent="0.25">
      <c r="A523" s="58"/>
      <c r="B523" s="48" t="s">
        <v>1109</v>
      </c>
      <c r="C523" s="52" t="s">
        <v>119</v>
      </c>
      <c r="D523" s="51">
        <v>1</v>
      </c>
      <c r="E523" s="46">
        <v>0</v>
      </c>
      <c r="F523" s="46">
        <f t="shared" si="39"/>
        <v>0</v>
      </c>
      <c r="G523" s="50">
        <v>0</v>
      </c>
      <c r="H523" s="46">
        <f t="shared" si="40"/>
        <v>0</v>
      </c>
      <c r="I523" s="50">
        <f t="shared" si="41"/>
        <v>0</v>
      </c>
      <c r="J523" s="50" t="s">
        <v>1144</v>
      </c>
    </row>
    <row r="524" spans="1:10" ht="31.5" collapsed="1" x14ac:dyDescent="0.25">
      <c r="A524" s="64">
        <v>6</v>
      </c>
      <c r="B524" s="65" t="s">
        <v>1194</v>
      </c>
      <c r="C524" s="66"/>
      <c r="D524" s="67"/>
      <c r="E524" s="68"/>
      <c r="F524" s="68">
        <f t="shared" si="39"/>
        <v>0</v>
      </c>
      <c r="G524" s="68"/>
      <c r="H524" s="68">
        <f t="shared" si="40"/>
        <v>0</v>
      </c>
      <c r="I524" s="68">
        <f t="shared" si="41"/>
        <v>0</v>
      </c>
      <c r="J524" s="72" t="s">
        <v>404</v>
      </c>
    </row>
    <row r="525" spans="1:10" hidden="1" outlineLevel="1" x14ac:dyDescent="0.25">
      <c r="A525" s="58"/>
      <c r="B525" s="54" t="s">
        <v>1149</v>
      </c>
      <c r="C525" s="52"/>
      <c r="D525" s="51"/>
      <c r="E525" s="46"/>
      <c r="F525" s="46"/>
      <c r="G525" s="50"/>
      <c r="H525" s="46"/>
      <c r="I525" s="50"/>
      <c r="J525" s="50"/>
    </row>
    <row r="526" spans="1:10" hidden="1" outlineLevel="1" x14ac:dyDescent="0.25">
      <c r="A526" s="58"/>
      <c r="B526" s="48" t="s">
        <v>1150</v>
      </c>
      <c r="C526" s="52" t="s">
        <v>119</v>
      </c>
      <c r="D526" s="51">
        <v>1</v>
      </c>
      <c r="E526" s="46">
        <v>0</v>
      </c>
      <c r="F526" s="46">
        <f t="shared" si="39"/>
        <v>0</v>
      </c>
      <c r="G526" s="50">
        <v>0</v>
      </c>
      <c r="H526" s="46">
        <f t="shared" si="40"/>
        <v>0</v>
      </c>
      <c r="I526" s="50">
        <f t="shared" si="41"/>
        <v>0</v>
      </c>
      <c r="J526" s="50" t="s">
        <v>1183</v>
      </c>
    </row>
    <row r="527" spans="1:10" hidden="1" outlineLevel="1" x14ac:dyDescent="0.25">
      <c r="A527" s="58"/>
      <c r="B527" s="48" t="s">
        <v>1151</v>
      </c>
      <c r="C527" s="52" t="s">
        <v>119</v>
      </c>
      <c r="D527" s="51">
        <v>1</v>
      </c>
      <c r="E527" s="46">
        <v>0</v>
      </c>
      <c r="F527" s="46">
        <f t="shared" si="39"/>
        <v>0</v>
      </c>
      <c r="G527" s="50">
        <v>0</v>
      </c>
      <c r="H527" s="46">
        <f t="shared" si="40"/>
        <v>0</v>
      </c>
      <c r="I527" s="50">
        <f t="shared" si="41"/>
        <v>0</v>
      </c>
      <c r="J527" s="50" t="s">
        <v>1183</v>
      </c>
    </row>
    <row r="528" spans="1:10" hidden="1" outlineLevel="1" x14ac:dyDescent="0.25">
      <c r="A528" s="58"/>
      <c r="B528" s="48" t="s">
        <v>1152</v>
      </c>
      <c r="C528" s="52" t="s">
        <v>119</v>
      </c>
      <c r="D528" s="51">
        <v>5</v>
      </c>
      <c r="E528" s="46">
        <v>0</v>
      </c>
      <c r="F528" s="46">
        <f t="shared" si="39"/>
        <v>0</v>
      </c>
      <c r="G528" s="50">
        <v>0</v>
      </c>
      <c r="H528" s="46">
        <f t="shared" si="40"/>
        <v>0</v>
      </c>
      <c r="I528" s="50">
        <f t="shared" si="41"/>
        <v>0</v>
      </c>
      <c r="J528" s="50" t="s">
        <v>1183</v>
      </c>
    </row>
    <row r="529" spans="1:10" hidden="1" outlineLevel="1" x14ac:dyDescent="0.25">
      <c r="A529" s="58"/>
      <c r="B529" s="48" t="s">
        <v>1153</v>
      </c>
      <c r="C529" s="52" t="s">
        <v>119</v>
      </c>
      <c r="D529" s="51">
        <v>7</v>
      </c>
      <c r="E529" s="46">
        <v>0</v>
      </c>
      <c r="F529" s="46">
        <f t="shared" si="39"/>
        <v>0</v>
      </c>
      <c r="G529" s="50">
        <v>0</v>
      </c>
      <c r="H529" s="46">
        <f t="shared" si="40"/>
        <v>0</v>
      </c>
      <c r="I529" s="50">
        <f t="shared" si="41"/>
        <v>0</v>
      </c>
      <c r="J529" s="50" t="s">
        <v>1183</v>
      </c>
    </row>
    <row r="530" spans="1:10" hidden="1" outlineLevel="1" x14ac:dyDescent="0.25">
      <c r="A530" s="58"/>
      <c r="B530" s="48" t="s">
        <v>1154</v>
      </c>
      <c r="C530" s="52" t="s">
        <v>119</v>
      </c>
      <c r="D530" s="51">
        <v>3</v>
      </c>
      <c r="E530" s="46">
        <v>0</v>
      </c>
      <c r="F530" s="46">
        <f t="shared" si="39"/>
        <v>0</v>
      </c>
      <c r="G530" s="50">
        <v>0</v>
      </c>
      <c r="H530" s="46">
        <f t="shared" si="40"/>
        <v>0</v>
      </c>
      <c r="I530" s="50">
        <f t="shared" si="41"/>
        <v>0</v>
      </c>
      <c r="J530" s="50" t="s">
        <v>1183</v>
      </c>
    </row>
    <row r="531" spans="1:10" hidden="1" outlineLevel="1" x14ac:dyDescent="0.25">
      <c r="A531" s="58"/>
      <c r="B531" s="48" t="s">
        <v>1155</v>
      </c>
      <c r="C531" s="52" t="s">
        <v>119</v>
      </c>
      <c r="D531" s="51">
        <v>8</v>
      </c>
      <c r="E531" s="46">
        <v>0</v>
      </c>
      <c r="F531" s="46">
        <f t="shared" si="39"/>
        <v>0</v>
      </c>
      <c r="G531" s="50">
        <v>0</v>
      </c>
      <c r="H531" s="46">
        <f t="shared" si="40"/>
        <v>0</v>
      </c>
      <c r="I531" s="50">
        <f t="shared" si="41"/>
        <v>0</v>
      </c>
      <c r="J531" s="50" t="s">
        <v>1184</v>
      </c>
    </row>
    <row r="532" spans="1:10" hidden="1" outlineLevel="1" x14ac:dyDescent="0.25">
      <c r="A532" s="58"/>
      <c r="B532" s="48" t="s">
        <v>1156</v>
      </c>
      <c r="C532" s="52" t="s">
        <v>119</v>
      </c>
      <c r="D532" s="51">
        <v>35</v>
      </c>
      <c r="E532" s="46">
        <v>0</v>
      </c>
      <c r="F532" s="46">
        <f t="shared" si="39"/>
        <v>0</v>
      </c>
      <c r="G532" s="50">
        <v>0</v>
      </c>
      <c r="H532" s="46">
        <f t="shared" si="40"/>
        <v>0</v>
      </c>
      <c r="I532" s="50">
        <f t="shared" si="41"/>
        <v>0</v>
      </c>
      <c r="J532" s="50" t="s">
        <v>1183</v>
      </c>
    </row>
    <row r="533" spans="1:10" hidden="1" outlineLevel="1" x14ac:dyDescent="0.25">
      <c r="A533" s="58"/>
      <c r="B533" s="48" t="s">
        <v>1157</v>
      </c>
      <c r="C533" s="52" t="s">
        <v>119</v>
      </c>
      <c r="D533" s="51">
        <v>114</v>
      </c>
      <c r="E533" s="46">
        <v>0</v>
      </c>
      <c r="F533" s="46">
        <f t="shared" si="39"/>
        <v>0</v>
      </c>
      <c r="G533" s="50">
        <v>0</v>
      </c>
      <c r="H533" s="46">
        <f t="shared" si="40"/>
        <v>0</v>
      </c>
      <c r="I533" s="50">
        <f t="shared" si="41"/>
        <v>0</v>
      </c>
      <c r="J533" s="50" t="s">
        <v>1183</v>
      </c>
    </row>
    <row r="534" spans="1:10" hidden="1" outlineLevel="1" x14ac:dyDescent="0.25">
      <c r="A534" s="58"/>
      <c r="B534" s="48" t="s">
        <v>1158</v>
      </c>
      <c r="C534" s="52" t="s">
        <v>119</v>
      </c>
      <c r="D534" s="51">
        <v>10</v>
      </c>
      <c r="E534" s="46">
        <v>0</v>
      </c>
      <c r="F534" s="46">
        <f t="shared" si="39"/>
        <v>0</v>
      </c>
      <c r="G534" s="50">
        <v>0</v>
      </c>
      <c r="H534" s="46">
        <f t="shared" si="40"/>
        <v>0</v>
      </c>
      <c r="I534" s="50">
        <f t="shared" si="41"/>
        <v>0</v>
      </c>
      <c r="J534" s="50" t="s">
        <v>1183</v>
      </c>
    </row>
    <row r="535" spans="1:10" hidden="1" outlineLevel="1" x14ac:dyDescent="0.25">
      <c r="A535" s="58"/>
      <c r="B535" s="48" t="s">
        <v>1159</v>
      </c>
      <c r="C535" s="52" t="s">
        <v>119</v>
      </c>
      <c r="D535" s="51">
        <v>18</v>
      </c>
      <c r="E535" s="46">
        <v>0</v>
      </c>
      <c r="F535" s="46">
        <f t="shared" si="39"/>
        <v>0</v>
      </c>
      <c r="G535" s="50">
        <v>0</v>
      </c>
      <c r="H535" s="46">
        <f t="shared" si="40"/>
        <v>0</v>
      </c>
      <c r="I535" s="50">
        <f t="shared" si="41"/>
        <v>0</v>
      </c>
      <c r="J535" s="50" t="s">
        <v>1183</v>
      </c>
    </row>
    <row r="536" spans="1:10" hidden="1" outlineLevel="1" x14ac:dyDescent="0.25">
      <c r="A536" s="58"/>
      <c r="B536" s="48" t="s">
        <v>1160</v>
      </c>
      <c r="C536" s="52" t="s">
        <v>119</v>
      </c>
      <c r="D536" s="51">
        <v>12</v>
      </c>
      <c r="E536" s="46">
        <v>0</v>
      </c>
      <c r="F536" s="46">
        <f t="shared" si="39"/>
        <v>0</v>
      </c>
      <c r="G536" s="50">
        <v>0</v>
      </c>
      <c r="H536" s="46">
        <f t="shared" si="40"/>
        <v>0</v>
      </c>
      <c r="I536" s="50">
        <f t="shared" si="41"/>
        <v>0</v>
      </c>
      <c r="J536" s="50" t="s">
        <v>1183</v>
      </c>
    </row>
    <row r="537" spans="1:10" hidden="1" outlineLevel="1" x14ac:dyDescent="0.25">
      <c r="A537" s="58"/>
      <c r="B537" s="48" t="s">
        <v>1161</v>
      </c>
      <c r="C537" s="52" t="s">
        <v>119</v>
      </c>
      <c r="D537" s="51">
        <v>26</v>
      </c>
      <c r="E537" s="46">
        <v>0</v>
      </c>
      <c r="F537" s="46">
        <f t="shared" si="39"/>
        <v>0</v>
      </c>
      <c r="G537" s="50">
        <v>0</v>
      </c>
      <c r="H537" s="46">
        <f t="shared" si="40"/>
        <v>0</v>
      </c>
      <c r="I537" s="50">
        <f t="shared" si="41"/>
        <v>0</v>
      </c>
      <c r="J537" s="50" t="s">
        <v>1183</v>
      </c>
    </row>
    <row r="538" spans="1:10" hidden="1" outlineLevel="1" x14ac:dyDescent="0.25">
      <c r="A538" s="58"/>
      <c r="B538" s="48" t="s">
        <v>1162</v>
      </c>
      <c r="C538" s="52" t="s">
        <v>119</v>
      </c>
      <c r="D538" s="51">
        <v>5</v>
      </c>
      <c r="E538" s="46">
        <v>0</v>
      </c>
      <c r="F538" s="46">
        <f t="shared" si="39"/>
        <v>0</v>
      </c>
      <c r="G538" s="50">
        <v>0</v>
      </c>
      <c r="H538" s="46">
        <f t="shared" si="40"/>
        <v>0</v>
      </c>
      <c r="I538" s="50">
        <f t="shared" si="41"/>
        <v>0</v>
      </c>
      <c r="J538" s="50" t="s">
        <v>1183</v>
      </c>
    </row>
    <row r="539" spans="1:10" hidden="1" outlineLevel="1" x14ac:dyDescent="0.25">
      <c r="A539" s="58"/>
      <c r="B539" s="48" t="s">
        <v>1163</v>
      </c>
      <c r="C539" s="52" t="s">
        <v>119</v>
      </c>
      <c r="D539" s="51">
        <v>23</v>
      </c>
      <c r="E539" s="46">
        <v>0</v>
      </c>
      <c r="F539" s="46">
        <f t="shared" si="39"/>
        <v>0</v>
      </c>
      <c r="G539" s="50">
        <v>0</v>
      </c>
      <c r="H539" s="46">
        <f t="shared" si="40"/>
        <v>0</v>
      </c>
      <c r="I539" s="50">
        <f t="shared" si="41"/>
        <v>0</v>
      </c>
      <c r="J539" s="50" t="s">
        <v>1183</v>
      </c>
    </row>
    <row r="540" spans="1:10" hidden="1" outlineLevel="1" x14ac:dyDescent="0.25">
      <c r="A540" s="58"/>
      <c r="B540" s="48" t="s">
        <v>1164</v>
      </c>
      <c r="C540" s="52" t="s">
        <v>119</v>
      </c>
      <c r="D540" s="51">
        <v>72</v>
      </c>
      <c r="E540" s="46">
        <v>0</v>
      </c>
      <c r="F540" s="46">
        <f t="shared" si="39"/>
        <v>0</v>
      </c>
      <c r="G540" s="50">
        <v>0</v>
      </c>
      <c r="H540" s="46">
        <f t="shared" si="40"/>
        <v>0</v>
      </c>
      <c r="I540" s="50">
        <f t="shared" si="41"/>
        <v>0</v>
      </c>
      <c r="J540" s="50" t="s">
        <v>1185</v>
      </c>
    </row>
    <row r="541" spans="1:10" hidden="1" outlineLevel="1" x14ac:dyDescent="0.25">
      <c r="A541" s="58"/>
      <c r="B541" s="48" t="s">
        <v>1165</v>
      </c>
      <c r="C541" s="52" t="s">
        <v>119</v>
      </c>
      <c r="D541" s="51">
        <v>24</v>
      </c>
      <c r="E541" s="46">
        <v>0</v>
      </c>
      <c r="F541" s="46">
        <f t="shared" si="39"/>
        <v>0</v>
      </c>
      <c r="G541" s="50">
        <v>0</v>
      </c>
      <c r="H541" s="46">
        <f t="shared" si="40"/>
        <v>0</v>
      </c>
      <c r="I541" s="50">
        <f t="shared" si="41"/>
        <v>0</v>
      </c>
      <c r="J541" s="50" t="s">
        <v>1186</v>
      </c>
    </row>
    <row r="542" spans="1:10" hidden="1" outlineLevel="1" x14ac:dyDescent="0.25">
      <c r="A542" s="58"/>
      <c r="B542" s="54" t="s">
        <v>1190</v>
      </c>
      <c r="C542" s="52"/>
      <c r="D542" s="51"/>
      <c r="E542" s="46"/>
      <c r="F542" s="46"/>
      <c r="G542" s="50"/>
      <c r="H542" s="46"/>
      <c r="I542" s="50"/>
      <c r="J542" s="50"/>
    </row>
    <row r="543" spans="1:10" ht="31.5" hidden="1" outlineLevel="1" x14ac:dyDescent="0.25">
      <c r="A543" s="58"/>
      <c r="B543" s="48" t="s">
        <v>1192</v>
      </c>
      <c r="C543" s="52" t="s">
        <v>158</v>
      </c>
      <c r="D543" s="51">
        <v>2380</v>
      </c>
      <c r="E543" s="46">
        <v>0</v>
      </c>
      <c r="F543" s="46">
        <f t="shared" si="39"/>
        <v>0</v>
      </c>
      <c r="G543" s="50">
        <v>0</v>
      </c>
      <c r="H543" s="46">
        <f t="shared" si="40"/>
        <v>0</v>
      </c>
      <c r="I543" s="50">
        <f t="shared" si="41"/>
        <v>0</v>
      </c>
      <c r="J543" s="50" t="s">
        <v>1187</v>
      </c>
    </row>
    <row r="544" spans="1:10" ht="31.5" hidden="1" outlineLevel="1" x14ac:dyDescent="0.25">
      <c r="A544" s="58"/>
      <c r="B544" s="48" t="s">
        <v>1191</v>
      </c>
      <c r="C544" s="52" t="s">
        <v>158</v>
      </c>
      <c r="D544" s="51">
        <v>4935</v>
      </c>
      <c r="E544" s="46">
        <v>0</v>
      </c>
      <c r="F544" s="46">
        <f t="shared" si="39"/>
        <v>0</v>
      </c>
      <c r="G544" s="50">
        <v>0</v>
      </c>
      <c r="H544" s="46">
        <f t="shared" si="40"/>
        <v>0</v>
      </c>
      <c r="I544" s="50">
        <f t="shared" si="41"/>
        <v>0</v>
      </c>
      <c r="J544" s="50" t="s">
        <v>1187</v>
      </c>
    </row>
    <row r="545" spans="1:10" hidden="1" outlineLevel="1" x14ac:dyDescent="0.25">
      <c r="A545" s="58"/>
      <c r="B545" s="48" t="s">
        <v>1166</v>
      </c>
      <c r="C545" s="52" t="s">
        <v>158</v>
      </c>
      <c r="D545" s="51">
        <v>40</v>
      </c>
      <c r="E545" s="46">
        <v>0</v>
      </c>
      <c r="F545" s="46">
        <f t="shared" si="39"/>
        <v>0</v>
      </c>
      <c r="G545" s="50">
        <v>0</v>
      </c>
      <c r="H545" s="46">
        <f t="shared" si="40"/>
        <v>0</v>
      </c>
      <c r="I545" s="50">
        <f t="shared" si="41"/>
        <v>0</v>
      </c>
      <c r="J545" s="50" t="s">
        <v>1187</v>
      </c>
    </row>
    <row r="546" spans="1:10" hidden="1" outlineLevel="1" x14ac:dyDescent="0.25">
      <c r="A546" s="58"/>
      <c r="B546" s="48" t="s">
        <v>1167</v>
      </c>
      <c r="C546" s="52" t="s">
        <v>158</v>
      </c>
      <c r="D546" s="51">
        <v>7000</v>
      </c>
      <c r="E546" s="46">
        <v>0</v>
      </c>
      <c r="F546" s="46">
        <f t="shared" si="39"/>
        <v>0</v>
      </c>
      <c r="G546" s="50">
        <v>0</v>
      </c>
      <c r="H546" s="46">
        <f t="shared" si="40"/>
        <v>0</v>
      </c>
      <c r="I546" s="50">
        <f t="shared" si="41"/>
        <v>0</v>
      </c>
      <c r="J546" s="50" t="s">
        <v>1187</v>
      </c>
    </row>
    <row r="547" spans="1:10" hidden="1" outlineLevel="1" x14ac:dyDescent="0.25">
      <c r="A547" s="58"/>
      <c r="B547" s="48" t="s">
        <v>1168</v>
      </c>
      <c r="C547" s="52" t="s">
        <v>119</v>
      </c>
      <c r="D547" s="51">
        <v>21000</v>
      </c>
      <c r="E547" s="46">
        <v>0</v>
      </c>
      <c r="F547" s="46">
        <f t="shared" si="39"/>
        <v>0</v>
      </c>
      <c r="G547" s="50">
        <v>0</v>
      </c>
      <c r="H547" s="46">
        <f t="shared" si="40"/>
        <v>0</v>
      </c>
      <c r="I547" s="50">
        <f t="shared" si="41"/>
        <v>0</v>
      </c>
      <c r="J547" s="50" t="s">
        <v>1187</v>
      </c>
    </row>
    <row r="548" spans="1:10" hidden="1" outlineLevel="1" x14ac:dyDescent="0.25">
      <c r="A548" s="58"/>
      <c r="B548" s="48" t="s">
        <v>1169</v>
      </c>
      <c r="C548" s="52" t="s">
        <v>158</v>
      </c>
      <c r="D548" s="51">
        <v>50</v>
      </c>
      <c r="E548" s="46">
        <v>0</v>
      </c>
      <c r="F548" s="46">
        <f t="shared" si="39"/>
        <v>0</v>
      </c>
      <c r="G548" s="50">
        <v>0</v>
      </c>
      <c r="H548" s="46">
        <f t="shared" si="40"/>
        <v>0</v>
      </c>
      <c r="I548" s="50">
        <f t="shared" si="41"/>
        <v>0</v>
      </c>
      <c r="J548" s="50" t="s">
        <v>1187</v>
      </c>
    </row>
    <row r="549" spans="1:10" hidden="1" outlineLevel="1" x14ac:dyDescent="0.25">
      <c r="A549" s="58"/>
      <c r="B549" s="48" t="s">
        <v>1170</v>
      </c>
      <c r="C549" s="52" t="s">
        <v>119</v>
      </c>
      <c r="D549" s="51">
        <v>2</v>
      </c>
      <c r="E549" s="46">
        <v>0</v>
      </c>
      <c r="F549" s="46">
        <f t="shared" si="39"/>
        <v>0</v>
      </c>
      <c r="G549" s="50">
        <v>0</v>
      </c>
      <c r="H549" s="46">
        <f t="shared" si="40"/>
        <v>0</v>
      </c>
      <c r="I549" s="50">
        <f t="shared" si="41"/>
        <v>0</v>
      </c>
      <c r="J549" s="50" t="s">
        <v>1187</v>
      </c>
    </row>
    <row r="550" spans="1:10" hidden="1" outlineLevel="1" x14ac:dyDescent="0.25">
      <c r="A550" s="58"/>
      <c r="B550" s="48" t="s">
        <v>1171</v>
      </c>
      <c r="C550" s="52" t="s">
        <v>119</v>
      </c>
      <c r="D550" s="51">
        <v>4</v>
      </c>
      <c r="E550" s="46">
        <v>0</v>
      </c>
      <c r="F550" s="46">
        <f t="shared" si="39"/>
        <v>0</v>
      </c>
      <c r="G550" s="50">
        <v>0</v>
      </c>
      <c r="H550" s="46">
        <f t="shared" si="40"/>
        <v>0</v>
      </c>
      <c r="I550" s="50">
        <f t="shared" si="41"/>
        <v>0</v>
      </c>
      <c r="J550" s="50" t="s">
        <v>1187</v>
      </c>
    </row>
    <row r="551" spans="1:10" hidden="1" outlineLevel="1" x14ac:dyDescent="0.25">
      <c r="A551" s="58"/>
      <c r="B551" s="48" t="s">
        <v>1172</v>
      </c>
      <c r="C551" s="52" t="s">
        <v>119</v>
      </c>
      <c r="D551" s="51">
        <v>6</v>
      </c>
      <c r="E551" s="46">
        <v>0</v>
      </c>
      <c r="F551" s="46">
        <f t="shared" si="39"/>
        <v>0</v>
      </c>
      <c r="G551" s="50">
        <v>0</v>
      </c>
      <c r="H551" s="46">
        <f t="shared" si="40"/>
        <v>0</v>
      </c>
      <c r="I551" s="50">
        <f t="shared" si="41"/>
        <v>0</v>
      </c>
      <c r="J551" s="50" t="s">
        <v>1187</v>
      </c>
    </row>
    <row r="552" spans="1:10" hidden="1" outlineLevel="1" x14ac:dyDescent="0.25">
      <c r="A552" s="58"/>
      <c r="B552" s="48" t="s">
        <v>1173</v>
      </c>
      <c r="C552" s="52" t="s">
        <v>158</v>
      </c>
      <c r="D552" s="51">
        <v>200</v>
      </c>
      <c r="E552" s="46">
        <v>0</v>
      </c>
      <c r="F552" s="46">
        <f t="shared" si="39"/>
        <v>0</v>
      </c>
      <c r="G552" s="50">
        <v>0</v>
      </c>
      <c r="H552" s="46">
        <f t="shared" si="40"/>
        <v>0</v>
      </c>
      <c r="I552" s="50">
        <f t="shared" si="41"/>
        <v>0</v>
      </c>
      <c r="J552" s="50" t="s">
        <v>1187</v>
      </c>
    </row>
    <row r="553" spans="1:10" hidden="1" outlineLevel="1" x14ac:dyDescent="0.25">
      <c r="A553" s="58"/>
      <c r="B553" s="48" t="s">
        <v>1174</v>
      </c>
      <c r="C553" s="52" t="s">
        <v>119</v>
      </c>
      <c r="D553" s="51">
        <v>10</v>
      </c>
      <c r="E553" s="46">
        <v>0</v>
      </c>
      <c r="F553" s="46">
        <f t="shared" si="39"/>
        <v>0</v>
      </c>
      <c r="G553" s="50">
        <v>0</v>
      </c>
      <c r="H553" s="46">
        <f t="shared" si="40"/>
        <v>0</v>
      </c>
      <c r="I553" s="50">
        <f t="shared" si="41"/>
        <v>0</v>
      </c>
      <c r="J553" s="50" t="s">
        <v>1187</v>
      </c>
    </row>
    <row r="554" spans="1:10" hidden="1" outlineLevel="1" x14ac:dyDescent="0.25">
      <c r="A554" s="58"/>
      <c r="B554" s="48" t="s">
        <v>1175</v>
      </c>
      <c r="C554" s="52" t="s">
        <v>119</v>
      </c>
      <c r="D554" s="51">
        <v>100</v>
      </c>
      <c r="E554" s="46">
        <v>0</v>
      </c>
      <c r="F554" s="46">
        <f t="shared" si="39"/>
        <v>0</v>
      </c>
      <c r="G554" s="50">
        <v>0</v>
      </c>
      <c r="H554" s="46">
        <f t="shared" si="40"/>
        <v>0</v>
      </c>
      <c r="I554" s="50">
        <f t="shared" si="41"/>
        <v>0</v>
      </c>
      <c r="J554" s="50" t="s">
        <v>1187</v>
      </c>
    </row>
    <row r="555" spans="1:10" hidden="1" outlineLevel="1" x14ac:dyDescent="0.25">
      <c r="A555" s="58"/>
      <c r="B555" s="48" t="s">
        <v>1176</v>
      </c>
      <c r="C555" s="52" t="s">
        <v>119</v>
      </c>
      <c r="D555" s="51">
        <v>20</v>
      </c>
      <c r="E555" s="46">
        <v>0</v>
      </c>
      <c r="F555" s="46">
        <f t="shared" si="39"/>
        <v>0</v>
      </c>
      <c r="G555" s="50">
        <v>0</v>
      </c>
      <c r="H555" s="46">
        <f t="shared" si="40"/>
        <v>0</v>
      </c>
      <c r="I555" s="50">
        <f t="shared" si="41"/>
        <v>0</v>
      </c>
      <c r="J555" s="50" t="s">
        <v>1187</v>
      </c>
    </row>
    <row r="556" spans="1:10" hidden="1" outlineLevel="1" x14ac:dyDescent="0.25">
      <c r="A556" s="58"/>
      <c r="B556" s="48" t="s">
        <v>1177</v>
      </c>
      <c r="C556" s="52" t="s">
        <v>119</v>
      </c>
      <c r="D556" s="51">
        <v>21500</v>
      </c>
      <c r="E556" s="46">
        <v>0</v>
      </c>
      <c r="F556" s="46">
        <f t="shared" si="39"/>
        <v>0</v>
      </c>
      <c r="G556" s="50">
        <v>0</v>
      </c>
      <c r="H556" s="46">
        <f t="shared" si="40"/>
        <v>0</v>
      </c>
      <c r="I556" s="50">
        <f t="shared" si="41"/>
        <v>0</v>
      </c>
      <c r="J556" s="50" t="s">
        <v>1187</v>
      </c>
    </row>
    <row r="557" spans="1:10" hidden="1" outlineLevel="1" x14ac:dyDescent="0.25">
      <c r="A557" s="58"/>
      <c r="B557" s="48" t="s">
        <v>1178</v>
      </c>
      <c r="C557" s="52" t="s">
        <v>119</v>
      </c>
      <c r="D557" s="51">
        <v>21500</v>
      </c>
      <c r="E557" s="46">
        <v>0</v>
      </c>
      <c r="F557" s="46">
        <f t="shared" si="39"/>
        <v>0</v>
      </c>
      <c r="G557" s="50">
        <v>0</v>
      </c>
      <c r="H557" s="46">
        <f t="shared" si="40"/>
        <v>0</v>
      </c>
      <c r="I557" s="50">
        <f t="shared" si="41"/>
        <v>0</v>
      </c>
      <c r="J557" s="50" t="s">
        <v>1187</v>
      </c>
    </row>
    <row r="558" spans="1:10" hidden="1" outlineLevel="1" x14ac:dyDescent="0.25">
      <c r="A558" s="58"/>
      <c r="B558" s="48" t="s">
        <v>1179</v>
      </c>
      <c r="C558" s="52" t="s">
        <v>119</v>
      </c>
      <c r="D558" s="51">
        <v>10</v>
      </c>
      <c r="E558" s="46">
        <v>0</v>
      </c>
      <c r="F558" s="46">
        <f t="shared" si="39"/>
        <v>0</v>
      </c>
      <c r="G558" s="50">
        <v>0</v>
      </c>
      <c r="H558" s="46">
        <f t="shared" si="40"/>
        <v>0</v>
      </c>
      <c r="I558" s="50">
        <f t="shared" si="41"/>
        <v>0</v>
      </c>
      <c r="J558" s="50" t="s">
        <v>345</v>
      </c>
    </row>
    <row r="559" spans="1:10" hidden="1" outlineLevel="1" x14ac:dyDescent="0.25">
      <c r="A559" s="58"/>
      <c r="B559" s="48" t="s">
        <v>1180</v>
      </c>
      <c r="C559" s="52" t="s">
        <v>119</v>
      </c>
      <c r="D559" s="51">
        <v>4</v>
      </c>
      <c r="E559" s="46">
        <v>0</v>
      </c>
      <c r="F559" s="46">
        <f t="shared" si="39"/>
        <v>0</v>
      </c>
      <c r="G559" s="50">
        <v>0</v>
      </c>
      <c r="H559" s="46">
        <f t="shared" si="40"/>
        <v>0</v>
      </c>
      <c r="I559" s="50">
        <f t="shared" si="41"/>
        <v>0</v>
      </c>
      <c r="J559" s="50" t="s">
        <v>1188</v>
      </c>
    </row>
    <row r="560" spans="1:10" hidden="1" outlineLevel="1" x14ac:dyDescent="0.25">
      <c r="A560" s="58"/>
      <c r="B560" s="54" t="s">
        <v>1193</v>
      </c>
      <c r="C560" s="52"/>
      <c r="D560" s="51"/>
      <c r="E560" s="46"/>
      <c r="F560" s="46"/>
      <c r="G560" s="50"/>
      <c r="H560" s="46"/>
      <c r="I560" s="50"/>
      <c r="J560" s="50"/>
    </row>
    <row r="561" spans="1:10" ht="31.5" hidden="1" outlineLevel="1" x14ac:dyDescent="0.25">
      <c r="A561" s="58"/>
      <c r="B561" s="48" t="s">
        <v>1181</v>
      </c>
      <c r="C561" s="52" t="s">
        <v>486</v>
      </c>
      <c r="D561" s="51">
        <v>1</v>
      </c>
      <c r="E561" s="46">
        <v>0</v>
      </c>
      <c r="F561" s="46">
        <f t="shared" si="39"/>
        <v>0</v>
      </c>
      <c r="G561" s="50">
        <v>0</v>
      </c>
      <c r="H561" s="46">
        <f t="shared" si="40"/>
        <v>0</v>
      </c>
      <c r="I561" s="50">
        <f t="shared" si="41"/>
        <v>0</v>
      </c>
      <c r="J561" s="50" t="s">
        <v>1189</v>
      </c>
    </row>
    <row r="562" spans="1:10" hidden="1" outlineLevel="1" x14ac:dyDescent="0.25">
      <c r="A562" s="58"/>
      <c r="B562" s="54" t="s">
        <v>1182</v>
      </c>
      <c r="C562" s="52"/>
      <c r="D562" s="51"/>
      <c r="E562" s="46"/>
      <c r="F562" s="46"/>
      <c r="G562" s="50"/>
      <c r="H562" s="46"/>
      <c r="I562" s="50"/>
      <c r="J562" s="50"/>
    </row>
    <row r="563" spans="1:10" hidden="1" outlineLevel="1" x14ac:dyDescent="0.25">
      <c r="A563" s="58"/>
      <c r="B563" s="48" t="s">
        <v>1156</v>
      </c>
      <c r="C563" s="52" t="s">
        <v>119</v>
      </c>
      <c r="D563" s="51">
        <v>5</v>
      </c>
      <c r="E563" s="46">
        <v>0</v>
      </c>
      <c r="F563" s="46">
        <f t="shared" si="39"/>
        <v>0</v>
      </c>
      <c r="G563" s="50">
        <v>0</v>
      </c>
      <c r="H563" s="46">
        <f t="shared" si="40"/>
        <v>0</v>
      </c>
      <c r="I563" s="50">
        <f t="shared" si="41"/>
        <v>0</v>
      </c>
      <c r="J563" s="50" t="s">
        <v>1183</v>
      </c>
    </row>
    <row r="564" spans="1:10" hidden="1" outlineLevel="1" x14ac:dyDescent="0.25">
      <c r="A564" s="58"/>
      <c r="B564" s="48" t="s">
        <v>1157</v>
      </c>
      <c r="C564" s="52" t="s">
        <v>119</v>
      </c>
      <c r="D564" s="51">
        <v>11</v>
      </c>
      <c r="E564" s="46">
        <v>0</v>
      </c>
      <c r="F564" s="46">
        <f t="shared" si="39"/>
        <v>0</v>
      </c>
      <c r="G564" s="50">
        <v>0</v>
      </c>
      <c r="H564" s="46">
        <f t="shared" si="40"/>
        <v>0</v>
      </c>
      <c r="I564" s="50">
        <f t="shared" si="41"/>
        <v>0</v>
      </c>
      <c r="J564" s="50" t="s">
        <v>1183</v>
      </c>
    </row>
    <row r="565" spans="1:10" hidden="1" outlineLevel="1" x14ac:dyDescent="0.25">
      <c r="A565" s="58"/>
      <c r="B565" s="48" t="s">
        <v>1158</v>
      </c>
      <c r="C565" s="52" t="s">
        <v>119</v>
      </c>
      <c r="D565" s="51">
        <v>2</v>
      </c>
      <c r="E565" s="46">
        <v>0</v>
      </c>
      <c r="F565" s="46">
        <f t="shared" si="39"/>
        <v>0</v>
      </c>
      <c r="G565" s="50">
        <v>0</v>
      </c>
      <c r="H565" s="46">
        <f t="shared" si="40"/>
        <v>0</v>
      </c>
      <c r="I565" s="50">
        <f t="shared" si="41"/>
        <v>0</v>
      </c>
      <c r="J565" s="50" t="s">
        <v>1183</v>
      </c>
    </row>
    <row r="566" spans="1:10" hidden="1" outlineLevel="1" x14ac:dyDescent="0.25">
      <c r="A566" s="58"/>
      <c r="B566" s="48" t="s">
        <v>1159</v>
      </c>
      <c r="C566" s="52" t="s">
        <v>119</v>
      </c>
      <c r="D566" s="51">
        <v>1</v>
      </c>
      <c r="E566" s="46">
        <v>0</v>
      </c>
      <c r="F566" s="46">
        <f t="shared" si="39"/>
        <v>0</v>
      </c>
      <c r="G566" s="50">
        <v>0</v>
      </c>
      <c r="H566" s="46">
        <f t="shared" si="40"/>
        <v>0</v>
      </c>
      <c r="I566" s="50">
        <f t="shared" si="41"/>
        <v>0</v>
      </c>
      <c r="J566" s="50" t="s">
        <v>1183</v>
      </c>
    </row>
    <row r="567" spans="1:10" hidden="1" outlineLevel="1" x14ac:dyDescent="0.25">
      <c r="A567" s="58"/>
      <c r="B567" s="48" t="s">
        <v>1153</v>
      </c>
      <c r="C567" s="52" t="s">
        <v>119</v>
      </c>
      <c r="D567" s="51">
        <v>1</v>
      </c>
      <c r="E567" s="46">
        <v>0</v>
      </c>
      <c r="F567" s="46">
        <f t="shared" si="39"/>
        <v>0</v>
      </c>
      <c r="G567" s="50">
        <v>0</v>
      </c>
      <c r="H567" s="46">
        <f t="shared" si="40"/>
        <v>0</v>
      </c>
      <c r="I567" s="50">
        <f t="shared" si="41"/>
        <v>0</v>
      </c>
      <c r="J567" s="50" t="s">
        <v>1183</v>
      </c>
    </row>
    <row r="568" spans="1:10" hidden="1" outlineLevel="1" x14ac:dyDescent="0.25">
      <c r="A568" s="58"/>
      <c r="B568" s="48" t="s">
        <v>1160</v>
      </c>
      <c r="C568" s="52" t="s">
        <v>119</v>
      </c>
      <c r="D568" s="51">
        <v>2</v>
      </c>
      <c r="E568" s="46">
        <v>0</v>
      </c>
      <c r="F568" s="46">
        <f t="shared" si="39"/>
        <v>0</v>
      </c>
      <c r="G568" s="50">
        <v>0</v>
      </c>
      <c r="H568" s="46">
        <f t="shared" si="40"/>
        <v>0</v>
      </c>
      <c r="I568" s="50">
        <f t="shared" si="41"/>
        <v>0</v>
      </c>
      <c r="J568" s="50" t="s">
        <v>1183</v>
      </c>
    </row>
    <row r="569" spans="1:10" hidden="1" outlineLevel="1" x14ac:dyDescent="0.25">
      <c r="A569" s="58"/>
      <c r="B569" s="48" t="s">
        <v>1161</v>
      </c>
      <c r="C569" s="52" t="s">
        <v>119</v>
      </c>
      <c r="D569" s="51">
        <v>3</v>
      </c>
      <c r="E569" s="46">
        <v>0</v>
      </c>
      <c r="F569" s="46">
        <f t="shared" si="39"/>
        <v>0</v>
      </c>
      <c r="G569" s="50">
        <v>0</v>
      </c>
      <c r="H569" s="46">
        <f t="shared" si="40"/>
        <v>0</v>
      </c>
      <c r="I569" s="50">
        <f t="shared" si="41"/>
        <v>0</v>
      </c>
      <c r="J569" s="50" t="s">
        <v>1183</v>
      </c>
    </row>
    <row r="570" spans="1:10" hidden="1" outlineLevel="1" x14ac:dyDescent="0.25">
      <c r="A570" s="58"/>
      <c r="B570" s="48" t="s">
        <v>1162</v>
      </c>
      <c r="C570" s="52" t="s">
        <v>119</v>
      </c>
      <c r="D570" s="51">
        <v>1</v>
      </c>
      <c r="E570" s="46">
        <v>0</v>
      </c>
      <c r="F570" s="46">
        <f t="shared" si="39"/>
        <v>0</v>
      </c>
      <c r="G570" s="50">
        <v>0</v>
      </c>
      <c r="H570" s="46">
        <f t="shared" si="40"/>
        <v>0</v>
      </c>
      <c r="I570" s="50">
        <f t="shared" si="41"/>
        <v>0</v>
      </c>
      <c r="J570" s="50" t="s">
        <v>1183</v>
      </c>
    </row>
    <row r="571" spans="1:10" hidden="1" outlineLevel="1" x14ac:dyDescent="0.25">
      <c r="A571" s="58"/>
      <c r="B571" s="48" t="s">
        <v>1163</v>
      </c>
      <c r="C571" s="52" t="s">
        <v>119</v>
      </c>
      <c r="D571" s="51">
        <v>4</v>
      </c>
      <c r="E571" s="46">
        <v>0</v>
      </c>
      <c r="F571" s="46">
        <f t="shared" si="39"/>
        <v>0</v>
      </c>
      <c r="G571" s="50">
        <v>0</v>
      </c>
      <c r="H571" s="46">
        <f t="shared" si="40"/>
        <v>0</v>
      </c>
      <c r="I571" s="50">
        <f t="shared" si="41"/>
        <v>0</v>
      </c>
      <c r="J571" s="50" t="s">
        <v>1183</v>
      </c>
    </row>
    <row r="572" spans="1:10" hidden="1" outlineLevel="1" x14ac:dyDescent="0.25">
      <c r="A572" s="58"/>
      <c r="B572" s="48" t="s">
        <v>1164</v>
      </c>
      <c r="C572" s="52" t="s">
        <v>119</v>
      </c>
      <c r="D572" s="51">
        <v>8</v>
      </c>
      <c r="E572" s="46">
        <v>0</v>
      </c>
      <c r="F572" s="46">
        <f t="shared" si="39"/>
        <v>0</v>
      </c>
      <c r="G572" s="50">
        <v>0</v>
      </c>
      <c r="H572" s="46">
        <f t="shared" si="40"/>
        <v>0</v>
      </c>
      <c r="I572" s="50">
        <f t="shared" si="41"/>
        <v>0</v>
      </c>
      <c r="J572" s="50" t="s">
        <v>1185</v>
      </c>
    </row>
    <row r="573" spans="1:10" hidden="1" outlineLevel="1" x14ac:dyDescent="0.25">
      <c r="A573" s="58"/>
      <c r="B573" s="48" t="s">
        <v>1165</v>
      </c>
      <c r="C573" s="52" t="s">
        <v>119</v>
      </c>
      <c r="D573" s="51">
        <v>3</v>
      </c>
      <c r="E573" s="46">
        <v>0</v>
      </c>
      <c r="F573" s="46">
        <f t="shared" si="39"/>
        <v>0</v>
      </c>
      <c r="G573" s="50">
        <v>0</v>
      </c>
      <c r="H573" s="46">
        <f t="shared" si="40"/>
        <v>0</v>
      </c>
      <c r="I573" s="50">
        <f t="shared" si="41"/>
        <v>0</v>
      </c>
      <c r="J573" s="50" t="s">
        <v>1186</v>
      </c>
    </row>
    <row r="574" spans="1:10" collapsed="1" x14ac:dyDescent="0.25">
      <c r="A574" s="58"/>
      <c r="B574" s="48"/>
      <c r="C574" s="52"/>
      <c r="D574" s="51"/>
      <c r="E574" s="46">
        <v>0</v>
      </c>
      <c r="F574" s="46">
        <f t="shared" si="39"/>
        <v>0</v>
      </c>
      <c r="G574" s="50">
        <v>0</v>
      </c>
      <c r="H574" s="46">
        <f t="shared" si="40"/>
        <v>0</v>
      </c>
      <c r="I574" s="50">
        <f t="shared" si="41"/>
        <v>0</v>
      </c>
      <c r="J574" s="50"/>
    </row>
    <row r="575" spans="1:10" x14ac:dyDescent="0.25">
      <c r="A575" s="58"/>
      <c r="B575" s="48"/>
      <c r="C575" s="52"/>
      <c r="D575" s="51"/>
      <c r="E575" s="46">
        <v>0</v>
      </c>
      <c r="F575" s="46">
        <f t="shared" si="39"/>
        <v>0</v>
      </c>
      <c r="G575" s="50">
        <v>0</v>
      </c>
      <c r="H575" s="46">
        <f t="shared" si="40"/>
        <v>0</v>
      </c>
      <c r="I575" s="50">
        <f t="shared" si="41"/>
        <v>0</v>
      </c>
      <c r="J575" s="50"/>
    </row>
    <row r="576" spans="1:10" x14ac:dyDescent="0.25">
      <c r="A576" s="58"/>
      <c r="B576" s="48"/>
      <c r="C576" s="52"/>
      <c r="D576" s="51"/>
      <c r="E576" s="46">
        <v>0</v>
      </c>
      <c r="F576" s="46">
        <f t="shared" si="39"/>
        <v>0</v>
      </c>
      <c r="G576" s="50">
        <v>0</v>
      </c>
      <c r="H576" s="46">
        <f t="shared" si="40"/>
        <v>0</v>
      </c>
      <c r="I576" s="50">
        <f t="shared" si="41"/>
        <v>0</v>
      </c>
      <c r="J576" s="50"/>
    </row>
    <row r="577" spans="1:10" x14ac:dyDescent="0.25">
      <c r="A577" s="58"/>
      <c r="B577" s="48"/>
      <c r="C577" s="52"/>
      <c r="D577" s="51"/>
      <c r="E577" s="46">
        <v>0</v>
      </c>
      <c r="F577" s="46">
        <f t="shared" si="39"/>
        <v>0</v>
      </c>
      <c r="G577" s="50">
        <v>0</v>
      </c>
      <c r="H577" s="46">
        <f t="shared" si="40"/>
        <v>0</v>
      </c>
      <c r="I577" s="50">
        <f t="shared" si="41"/>
        <v>0</v>
      </c>
      <c r="J577" s="50"/>
    </row>
    <row r="578" spans="1:10" x14ac:dyDescent="0.25">
      <c r="A578" s="58"/>
      <c r="B578" s="48"/>
      <c r="C578" s="52"/>
      <c r="D578" s="51"/>
      <c r="E578" s="46">
        <v>0</v>
      </c>
      <c r="F578" s="46">
        <f t="shared" si="39"/>
        <v>0</v>
      </c>
      <c r="G578" s="50">
        <v>0</v>
      </c>
      <c r="H578" s="46">
        <f t="shared" si="40"/>
        <v>0</v>
      </c>
      <c r="I578" s="50">
        <f t="shared" si="41"/>
        <v>0</v>
      </c>
      <c r="J578" s="50"/>
    </row>
    <row r="579" spans="1:10" x14ac:dyDescent="0.25">
      <c r="A579" s="58"/>
      <c r="B579" s="48"/>
      <c r="C579" s="52"/>
      <c r="D579" s="51"/>
      <c r="E579" s="46">
        <v>0</v>
      </c>
      <c r="F579" s="46">
        <f t="shared" ref="F579:F642" si="42">D579*E579</f>
        <v>0</v>
      </c>
      <c r="G579" s="50">
        <v>0</v>
      </c>
      <c r="H579" s="46">
        <f t="shared" ref="H579:H642" si="43">D579*G579</f>
        <v>0</v>
      </c>
      <c r="I579" s="50">
        <f t="shared" ref="I579:I642" si="44">F579+H579</f>
        <v>0</v>
      </c>
      <c r="J579" s="50"/>
    </row>
    <row r="580" spans="1:10" x14ac:dyDescent="0.25">
      <c r="A580" s="58"/>
      <c r="B580" s="48"/>
      <c r="C580" s="52"/>
      <c r="D580" s="51"/>
      <c r="E580" s="46">
        <v>0</v>
      </c>
      <c r="F580" s="46">
        <f t="shared" si="42"/>
        <v>0</v>
      </c>
      <c r="G580" s="50">
        <v>0</v>
      </c>
      <c r="H580" s="46">
        <f t="shared" si="43"/>
        <v>0</v>
      </c>
      <c r="I580" s="50">
        <f t="shared" si="44"/>
        <v>0</v>
      </c>
      <c r="J580" s="50"/>
    </row>
    <row r="581" spans="1:10" x14ac:dyDescent="0.25">
      <c r="A581" s="58"/>
      <c r="B581" s="48"/>
      <c r="C581" s="52"/>
      <c r="D581" s="51"/>
      <c r="E581" s="46">
        <v>0</v>
      </c>
      <c r="F581" s="46">
        <f t="shared" si="42"/>
        <v>0</v>
      </c>
      <c r="G581" s="50">
        <v>0</v>
      </c>
      <c r="H581" s="46">
        <f t="shared" si="43"/>
        <v>0</v>
      </c>
      <c r="I581" s="50">
        <f t="shared" si="44"/>
        <v>0</v>
      </c>
      <c r="J581" s="50"/>
    </row>
    <row r="582" spans="1:10" x14ac:dyDescent="0.25">
      <c r="A582" s="58"/>
      <c r="B582" s="48"/>
      <c r="C582" s="52"/>
      <c r="D582" s="51"/>
      <c r="E582" s="46">
        <v>0</v>
      </c>
      <c r="F582" s="46">
        <f t="shared" si="42"/>
        <v>0</v>
      </c>
      <c r="G582" s="50">
        <v>0</v>
      </c>
      <c r="H582" s="46">
        <f t="shared" si="43"/>
        <v>0</v>
      </c>
      <c r="I582" s="50">
        <f t="shared" si="44"/>
        <v>0</v>
      </c>
      <c r="J582" s="50"/>
    </row>
    <row r="583" spans="1:10" x14ac:dyDescent="0.25">
      <c r="A583" s="58"/>
      <c r="B583" s="48"/>
      <c r="C583" s="52"/>
      <c r="D583" s="51"/>
      <c r="E583" s="46">
        <v>0</v>
      </c>
      <c r="F583" s="46">
        <f t="shared" si="42"/>
        <v>0</v>
      </c>
      <c r="G583" s="50">
        <v>0</v>
      </c>
      <c r="H583" s="46">
        <f t="shared" si="43"/>
        <v>0</v>
      </c>
      <c r="I583" s="50">
        <f t="shared" si="44"/>
        <v>0</v>
      </c>
      <c r="J583" s="50"/>
    </row>
    <row r="584" spans="1:10" x14ac:dyDescent="0.25">
      <c r="A584" s="58"/>
      <c r="B584" s="48"/>
      <c r="C584" s="52"/>
      <c r="D584" s="51"/>
      <c r="E584" s="46">
        <v>0</v>
      </c>
      <c r="F584" s="46">
        <f t="shared" si="42"/>
        <v>0</v>
      </c>
      <c r="G584" s="50">
        <v>0</v>
      </c>
      <c r="H584" s="46">
        <f t="shared" si="43"/>
        <v>0</v>
      </c>
      <c r="I584" s="50">
        <f t="shared" si="44"/>
        <v>0</v>
      </c>
      <c r="J584" s="50"/>
    </row>
    <row r="585" spans="1:10" x14ac:dyDescent="0.25">
      <c r="A585" s="58"/>
      <c r="B585" s="48"/>
      <c r="C585" s="52"/>
      <c r="D585" s="51"/>
      <c r="E585" s="46">
        <v>0</v>
      </c>
      <c r="F585" s="46">
        <f t="shared" si="42"/>
        <v>0</v>
      </c>
      <c r="G585" s="50">
        <v>0</v>
      </c>
      <c r="H585" s="46">
        <f t="shared" si="43"/>
        <v>0</v>
      </c>
      <c r="I585" s="50">
        <f t="shared" si="44"/>
        <v>0</v>
      </c>
      <c r="J585" s="50"/>
    </row>
    <row r="586" spans="1:10" x14ac:dyDescent="0.25">
      <c r="A586" s="58"/>
      <c r="B586" s="48"/>
      <c r="C586" s="52"/>
      <c r="D586" s="51"/>
      <c r="E586" s="46">
        <v>0</v>
      </c>
      <c r="F586" s="46">
        <f t="shared" si="42"/>
        <v>0</v>
      </c>
      <c r="G586" s="50">
        <v>0</v>
      </c>
      <c r="H586" s="46">
        <f t="shared" si="43"/>
        <v>0</v>
      </c>
      <c r="I586" s="50">
        <f t="shared" si="44"/>
        <v>0</v>
      </c>
      <c r="J586" s="50"/>
    </row>
    <row r="587" spans="1:10" x14ac:dyDescent="0.25">
      <c r="A587" s="58"/>
      <c r="B587" s="48"/>
      <c r="C587" s="52"/>
      <c r="D587" s="51"/>
      <c r="E587" s="46">
        <v>0</v>
      </c>
      <c r="F587" s="46">
        <f t="shared" si="42"/>
        <v>0</v>
      </c>
      <c r="G587" s="50">
        <v>0</v>
      </c>
      <c r="H587" s="46">
        <f t="shared" si="43"/>
        <v>0</v>
      </c>
      <c r="I587" s="50">
        <f t="shared" si="44"/>
        <v>0</v>
      </c>
      <c r="J587" s="50"/>
    </row>
    <row r="588" spans="1:10" x14ac:dyDescent="0.25">
      <c r="A588" s="58"/>
      <c r="B588" s="48"/>
      <c r="C588" s="52"/>
      <c r="D588" s="51"/>
      <c r="E588" s="46">
        <v>0</v>
      </c>
      <c r="F588" s="46">
        <f t="shared" si="42"/>
        <v>0</v>
      </c>
      <c r="G588" s="50">
        <v>0</v>
      </c>
      <c r="H588" s="46">
        <f t="shared" si="43"/>
        <v>0</v>
      </c>
      <c r="I588" s="50">
        <f t="shared" si="44"/>
        <v>0</v>
      </c>
      <c r="J588" s="50"/>
    </row>
    <row r="589" spans="1:10" x14ac:dyDescent="0.25">
      <c r="A589" s="58"/>
      <c r="B589" s="48"/>
      <c r="C589" s="52"/>
      <c r="D589" s="51"/>
      <c r="E589" s="46">
        <v>0</v>
      </c>
      <c r="F589" s="46">
        <f t="shared" si="42"/>
        <v>0</v>
      </c>
      <c r="G589" s="50">
        <v>0</v>
      </c>
      <c r="H589" s="46">
        <f t="shared" si="43"/>
        <v>0</v>
      </c>
      <c r="I589" s="50">
        <f t="shared" si="44"/>
        <v>0</v>
      </c>
      <c r="J589" s="50"/>
    </row>
    <row r="590" spans="1:10" x14ac:dyDescent="0.25">
      <c r="A590" s="58"/>
      <c r="B590" s="48"/>
      <c r="C590" s="52"/>
      <c r="D590" s="51"/>
      <c r="E590" s="46">
        <v>0</v>
      </c>
      <c r="F590" s="46">
        <f t="shared" si="42"/>
        <v>0</v>
      </c>
      <c r="G590" s="50">
        <v>0</v>
      </c>
      <c r="H590" s="46">
        <f t="shared" si="43"/>
        <v>0</v>
      </c>
      <c r="I590" s="50">
        <f t="shared" si="44"/>
        <v>0</v>
      </c>
      <c r="J590" s="50"/>
    </row>
    <row r="591" spans="1:10" x14ac:dyDescent="0.25">
      <c r="A591" s="58"/>
      <c r="B591" s="48"/>
      <c r="C591" s="52"/>
      <c r="D591" s="51"/>
      <c r="E591" s="46">
        <v>0</v>
      </c>
      <c r="F591" s="46">
        <f t="shared" si="42"/>
        <v>0</v>
      </c>
      <c r="G591" s="50">
        <v>0</v>
      </c>
      <c r="H591" s="46">
        <f t="shared" si="43"/>
        <v>0</v>
      </c>
      <c r="I591" s="50">
        <f t="shared" si="44"/>
        <v>0</v>
      </c>
      <c r="J591" s="50"/>
    </row>
    <row r="592" spans="1:10" x14ac:dyDescent="0.25">
      <c r="A592" s="58"/>
      <c r="B592" s="48"/>
      <c r="C592" s="52"/>
      <c r="D592" s="51"/>
      <c r="E592" s="46">
        <v>0</v>
      </c>
      <c r="F592" s="46">
        <f t="shared" si="42"/>
        <v>0</v>
      </c>
      <c r="G592" s="50">
        <v>0</v>
      </c>
      <c r="H592" s="46">
        <f t="shared" si="43"/>
        <v>0</v>
      </c>
      <c r="I592" s="50">
        <f t="shared" si="44"/>
        <v>0</v>
      </c>
      <c r="J592" s="50"/>
    </row>
    <row r="593" spans="1:10" x14ac:dyDescent="0.25">
      <c r="A593" s="58"/>
      <c r="B593" s="48"/>
      <c r="C593" s="52"/>
      <c r="D593" s="51"/>
      <c r="E593" s="46">
        <v>0</v>
      </c>
      <c r="F593" s="46">
        <f t="shared" si="42"/>
        <v>0</v>
      </c>
      <c r="G593" s="50">
        <v>0</v>
      </c>
      <c r="H593" s="46">
        <f t="shared" si="43"/>
        <v>0</v>
      </c>
      <c r="I593" s="50">
        <f t="shared" si="44"/>
        <v>0</v>
      </c>
      <c r="J593" s="50"/>
    </row>
    <row r="594" spans="1:10" x14ac:dyDescent="0.25">
      <c r="A594" s="58"/>
      <c r="B594" s="48"/>
      <c r="C594" s="52"/>
      <c r="D594" s="51"/>
      <c r="E594" s="46">
        <v>0</v>
      </c>
      <c r="F594" s="46">
        <f t="shared" si="42"/>
        <v>0</v>
      </c>
      <c r="G594" s="50">
        <v>0</v>
      </c>
      <c r="H594" s="46">
        <f t="shared" si="43"/>
        <v>0</v>
      </c>
      <c r="I594" s="50">
        <f t="shared" si="44"/>
        <v>0</v>
      </c>
      <c r="J594" s="50"/>
    </row>
    <row r="595" spans="1:10" x14ac:dyDescent="0.25">
      <c r="A595" s="58"/>
      <c r="B595" s="48"/>
      <c r="C595" s="52"/>
      <c r="D595" s="51"/>
      <c r="E595" s="46">
        <v>0</v>
      </c>
      <c r="F595" s="46">
        <f t="shared" si="42"/>
        <v>0</v>
      </c>
      <c r="G595" s="50">
        <v>0</v>
      </c>
      <c r="H595" s="46">
        <f t="shared" si="43"/>
        <v>0</v>
      </c>
      <c r="I595" s="50">
        <f t="shared" si="44"/>
        <v>0</v>
      </c>
      <c r="J595" s="50"/>
    </row>
    <row r="596" spans="1:10" x14ac:dyDescent="0.25">
      <c r="A596" s="58"/>
      <c r="B596" s="48"/>
      <c r="C596" s="52"/>
      <c r="D596" s="51"/>
      <c r="E596" s="46">
        <v>0</v>
      </c>
      <c r="F596" s="46">
        <f t="shared" si="42"/>
        <v>0</v>
      </c>
      <c r="G596" s="50">
        <v>0</v>
      </c>
      <c r="H596" s="46">
        <f t="shared" si="43"/>
        <v>0</v>
      </c>
      <c r="I596" s="50">
        <f t="shared" si="44"/>
        <v>0</v>
      </c>
      <c r="J596" s="50"/>
    </row>
    <row r="597" spans="1:10" x14ac:dyDescent="0.25">
      <c r="A597" s="58"/>
      <c r="B597" s="48"/>
      <c r="C597" s="52"/>
      <c r="D597" s="51"/>
      <c r="E597" s="46">
        <v>0</v>
      </c>
      <c r="F597" s="46">
        <f t="shared" si="42"/>
        <v>0</v>
      </c>
      <c r="G597" s="50">
        <v>0</v>
      </c>
      <c r="H597" s="46">
        <f t="shared" si="43"/>
        <v>0</v>
      </c>
      <c r="I597" s="50">
        <f t="shared" si="44"/>
        <v>0</v>
      </c>
      <c r="J597" s="50"/>
    </row>
    <row r="598" spans="1:10" x14ac:dyDescent="0.25">
      <c r="A598" s="58"/>
      <c r="B598" s="48"/>
      <c r="C598" s="52"/>
      <c r="D598" s="51"/>
      <c r="E598" s="46">
        <v>0</v>
      </c>
      <c r="F598" s="46">
        <f t="shared" si="42"/>
        <v>0</v>
      </c>
      <c r="G598" s="50">
        <v>0</v>
      </c>
      <c r="H598" s="46">
        <f t="shared" si="43"/>
        <v>0</v>
      </c>
      <c r="I598" s="50">
        <f t="shared" si="44"/>
        <v>0</v>
      </c>
      <c r="J598" s="50"/>
    </row>
    <row r="599" spans="1:10" x14ac:dyDescent="0.25">
      <c r="A599" s="58"/>
      <c r="B599" s="48"/>
      <c r="C599" s="52"/>
      <c r="D599" s="51"/>
      <c r="E599" s="46">
        <v>0</v>
      </c>
      <c r="F599" s="46">
        <f t="shared" si="42"/>
        <v>0</v>
      </c>
      <c r="G599" s="50">
        <v>0</v>
      </c>
      <c r="H599" s="46">
        <f t="shared" si="43"/>
        <v>0</v>
      </c>
      <c r="I599" s="50">
        <f t="shared" si="44"/>
        <v>0</v>
      </c>
      <c r="J599" s="50"/>
    </row>
    <row r="600" spans="1:10" x14ac:dyDescent="0.25">
      <c r="A600" s="58"/>
      <c r="B600" s="48"/>
      <c r="C600" s="52"/>
      <c r="D600" s="51"/>
      <c r="E600" s="46">
        <v>0</v>
      </c>
      <c r="F600" s="46">
        <f t="shared" si="42"/>
        <v>0</v>
      </c>
      <c r="G600" s="50">
        <v>0</v>
      </c>
      <c r="H600" s="46">
        <f t="shared" si="43"/>
        <v>0</v>
      </c>
      <c r="I600" s="50">
        <f t="shared" si="44"/>
        <v>0</v>
      </c>
      <c r="J600" s="50"/>
    </row>
    <row r="601" spans="1:10" x14ac:dyDescent="0.25">
      <c r="A601" s="58"/>
      <c r="B601" s="48"/>
      <c r="C601" s="52"/>
      <c r="D601" s="51"/>
      <c r="E601" s="46">
        <v>0</v>
      </c>
      <c r="F601" s="46">
        <f t="shared" si="42"/>
        <v>0</v>
      </c>
      <c r="G601" s="50">
        <v>0</v>
      </c>
      <c r="H601" s="46">
        <f t="shared" si="43"/>
        <v>0</v>
      </c>
      <c r="I601" s="50">
        <f t="shared" si="44"/>
        <v>0</v>
      </c>
      <c r="J601" s="50"/>
    </row>
    <row r="602" spans="1:10" x14ac:dyDescent="0.25">
      <c r="A602" s="58"/>
      <c r="B602" s="48"/>
      <c r="C602" s="52"/>
      <c r="D602" s="51"/>
      <c r="E602" s="46">
        <v>0</v>
      </c>
      <c r="F602" s="46">
        <f t="shared" si="42"/>
        <v>0</v>
      </c>
      <c r="G602" s="50">
        <v>0</v>
      </c>
      <c r="H602" s="46">
        <f t="shared" si="43"/>
        <v>0</v>
      </c>
      <c r="I602" s="50">
        <f t="shared" si="44"/>
        <v>0</v>
      </c>
      <c r="J602" s="50"/>
    </row>
    <row r="603" spans="1:10" x14ac:dyDescent="0.25">
      <c r="A603" s="58"/>
      <c r="B603" s="48"/>
      <c r="C603" s="52"/>
      <c r="D603" s="51"/>
      <c r="E603" s="46">
        <v>0</v>
      </c>
      <c r="F603" s="46">
        <f t="shared" si="42"/>
        <v>0</v>
      </c>
      <c r="G603" s="50">
        <v>0</v>
      </c>
      <c r="H603" s="46">
        <f t="shared" si="43"/>
        <v>0</v>
      </c>
      <c r="I603" s="50">
        <f t="shared" si="44"/>
        <v>0</v>
      </c>
      <c r="J603" s="50"/>
    </row>
    <row r="604" spans="1:10" x14ac:dyDescent="0.25">
      <c r="A604" s="58"/>
      <c r="B604" s="48"/>
      <c r="C604" s="52"/>
      <c r="D604" s="51"/>
      <c r="E604" s="46">
        <v>0</v>
      </c>
      <c r="F604" s="46">
        <f t="shared" si="42"/>
        <v>0</v>
      </c>
      <c r="G604" s="50">
        <v>0</v>
      </c>
      <c r="H604" s="46">
        <f t="shared" si="43"/>
        <v>0</v>
      </c>
      <c r="I604" s="50">
        <f t="shared" si="44"/>
        <v>0</v>
      </c>
      <c r="J604" s="50"/>
    </row>
    <row r="605" spans="1:10" x14ac:dyDescent="0.25">
      <c r="A605" s="58"/>
      <c r="B605" s="48"/>
      <c r="C605" s="52"/>
      <c r="D605" s="51"/>
      <c r="E605" s="46">
        <v>0</v>
      </c>
      <c r="F605" s="46">
        <f t="shared" si="42"/>
        <v>0</v>
      </c>
      <c r="G605" s="50">
        <v>0</v>
      </c>
      <c r="H605" s="46">
        <f t="shared" si="43"/>
        <v>0</v>
      </c>
      <c r="I605" s="50">
        <f t="shared" si="44"/>
        <v>0</v>
      </c>
      <c r="J605" s="50"/>
    </row>
    <row r="606" spans="1:10" x14ac:dyDescent="0.25">
      <c r="A606" s="58"/>
      <c r="B606" s="48"/>
      <c r="C606" s="52"/>
      <c r="D606" s="51"/>
      <c r="E606" s="46">
        <v>0</v>
      </c>
      <c r="F606" s="46">
        <f t="shared" si="42"/>
        <v>0</v>
      </c>
      <c r="G606" s="50">
        <v>0</v>
      </c>
      <c r="H606" s="46">
        <f t="shared" si="43"/>
        <v>0</v>
      </c>
      <c r="I606" s="50">
        <f t="shared" si="44"/>
        <v>0</v>
      </c>
      <c r="J606" s="50"/>
    </row>
    <row r="607" spans="1:10" x14ac:dyDescent="0.25">
      <c r="A607" s="58"/>
      <c r="B607" s="48"/>
      <c r="C607" s="52"/>
      <c r="D607" s="51"/>
      <c r="E607" s="46">
        <v>0</v>
      </c>
      <c r="F607" s="46">
        <f t="shared" si="42"/>
        <v>0</v>
      </c>
      <c r="G607" s="50">
        <v>0</v>
      </c>
      <c r="H607" s="46">
        <f t="shared" si="43"/>
        <v>0</v>
      </c>
      <c r="I607" s="50">
        <f t="shared" si="44"/>
        <v>0</v>
      </c>
      <c r="J607" s="50"/>
    </row>
    <row r="608" spans="1:10" x14ac:dyDescent="0.25">
      <c r="A608" s="58"/>
      <c r="B608" s="48"/>
      <c r="C608" s="52"/>
      <c r="D608" s="51"/>
      <c r="E608" s="46">
        <v>0</v>
      </c>
      <c r="F608" s="46">
        <f t="shared" si="42"/>
        <v>0</v>
      </c>
      <c r="G608" s="50">
        <v>0</v>
      </c>
      <c r="H608" s="46">
        <f t="shared" si="43"/>
        <v>0</v>
      </c>
      <c r="I608" s="50">
        <f t="shared" si="44"/>
        <v>0</v>
      </c>
      <c r="J608" s="50"/>
    </row>
    <row r="609" spans="1:10" x14ac:dyDescent="0.25">
      <c r="A609" s="58"/>
      <c r="B609" s="48"/>
      <c r="C609" s="52"/>
      <c r="D609" s="51"/>
      <c r="E609" s="46">
        <v>0</v>
      </c>
      <c r="F609" s="46">
        <f t="shared" si="42"/>
        <v>0</v>
      </c>
      <c r="G609" s="50">
        <v>0</v>
      </c>
      <c r="H609" s="46">
        <f t="shared" si="43"/>
        <v>0</v>
      </c>
      <c r="I609" s="50">
        <f t="shared" si="44"/>
        <v>0</v>
      </c>
      <c r="J609" s="50"/>
    </row>
    <row r="610" spans="1:10" x14ac:dyDescent="0.25">
      <c r="A610" s="58"/>
      <c r="B610" s="48"/>
      <c r="C610" s="52"/>
      <c r="D610" s="51"/>
      <c r="E610" s="46">
        <v>0</v>
      </c>
      <c r="F610" s="46">
        <f t="shared" si="42"/>
        <v>0</v>
      </c>
      <c r="G610" s="50">
        <v>0</v>
      </c>
      <c r="H610" s="46">
        <f t="shared" si="43"/>
        <v>0</v>
      </c>
      <c r="I610" s="50">
        <f t="shared" si="44"/>
        <v>0</v>
      </c>
      <c r="J610" s="50"/>
    </row>
    <row r="611" spans="1:10" x14ac:dyDescent="0.25">
      <c r="A611" s="58"/>
      <c r="B611" s="48"/>
      <c r="C611" s="52"/>
      <c r="D611" s="51"/>
      <c r="E611" s="46">
        <v>0</v>
      </c>
      <c r="F611" s="46">
        <f t="shared" si="42"/>
        <v>0</v>
      </c>
      <c r="G611" s="50">
        <v>0</v>
      </c>
      <c r="H611" s="46">
        <f t="shared" si="43"/>
        <v>0</v>
      </c>
      <c r="I611" s="50">
        <f t="shared" si="44"/>
        <v>0</v>
      </c>
      <c r="J611" s="50"/>
    </row>
    <row r="612" spans="1:10" x14ac:dyDescent="0.25">
      <c r="A612" s="58"/>
      <c r="B612" s="48"/>
      <c r="C612" s="52"/>
      <c r="D612" s="51"/>
      <c r="E612" s="46">
        <v>0</v>
      </c>
      <c r="F612" s="46">
        <f t="shared" si="42"/>
        <v>0</v>
      </c>
      <c r="G612" s="50">
        <v>0</v>
      </c>
      <c r="H612" s="46">
        <f t="shared" si="43"/>
        <v>0</v>
      </c>
      <c r="I612" s="50">
        <f t="shared" si="44"/>
        <v>0</v>
      </c>
      <c r="J612" s="50"/>
    </row>
    <row r="613" spans="1:10" x14ac:dyDescent="0.25">
      <c r="A613" s="58"/>
      <c r="B613" s="48"/>
      <c r="C613" s="52"/>
      <c r="D613" s="51"/>
      <c r="E613" s="46">
        <v>0</v>
      </c>
      <c r="F613" s="46">
        <f t="shared" si="42"/>
        <v>0</v>
      </c>
      <c r="G613" s="50">
        <v>0</v>
      </c>
      <c r="H613" s="46">
        <f t="shared" si="43"/>
        <v>0</v>
      </c>
      <c r="I613" s="50">
        <f t="shared" si="44"/>
        <v>0</v>
      </c>
      <c r="J613" s="50"/>
    </row>
    <row r="614" spans="1:10" x14ac:dyDescent="0.25">
      <c r="A614" s="58"/>
      <c r="B614" s="48"/>
      <c r="C614" s="52"/>
      <c r="D614" s="51"/>
      <c r="E614" s="46">
        <v>0</v>
      </c>
      <c r="F614" s="46">
        <f t="shared" si="42"/>
        <v>0</v>
      </c>
      <c r="G614" s="50">
        <v>0</v>
      </c>
      <c r="H614" s="46">
        <f t="shared" si="43"/>
        <v>0</v>
      </c>
      <c r="I614" s="50">
        <f t="shared" si="44"/>
        <v>0</v>
      </c>
      <c r="J614" s="50"/>
    </row>
    <row r="615" spans="1:10" x14ac:dyDescent="0.25">
      <c r="A615" s="58"/>
      <c r="B615" s="48"/>
      <c r="C615" s="52"/>
      <c r="D615" s="51"/>
      <c r="E615" s="46">
        <v>0</v>
      </c>
      <c r="F615" s="46">
        <f t="shared" si="42"/>
        <v>0</v>
      </c>
      <c r="G615" s="50">
        <v>0</v>
      </c>
      <c r="H615" s="46">
        <f t="shared" si="43"/>
        <v>0</v>
      </c>
      <c r="I615" s="50">
        <f t="shared" si="44"/>
        <v>0</v>
      </c>
      <c r="J615" s="50"/>
    </row>
    <row r="616" spans="1:10" x14ac:dyDescent="0.25">
      <c r="A616" s="58"/>
      <c r="B616" s="48"/>
      <c r="C616" s="52"/>
      <c r="D616" s="51"/>
      <c r="E616" s="46">
        <v>0</v>
      </c>
      <c r="F616" s="46">
        <f t="shared" si="42"/>
        <v>0</v>
      </c>
      <c r="G616" s="50">
        <v>0</v>
      </c>
      <c r="H616" s="46">
        <f t="shared" si="43"/>
        <v>0</v>
      </c>
      <c r="I616" s="50">
        <f t="shared" si="44"/>
        <v>0</v>
      </c>
      <c r="J616" s="50"/>
    </row>
    <row r="617" spans="1:10" x14ac:dyDescent="0.25">
      <c r="A617" s="58"/>
      <c r="B617" s="48"/>
      <c r="C617" s="52"/>
      <c r="D617" s="51"/>
      <c r="E617" s="46">
        <v>0</v>
      </c>
      <c r="F617" s="46">
        <f t="shared" si="42"/>
        <v>0</v>
      </c>
      <c r="G617" s="50">
        <v>0</v>
      </c>
      <c r="H617" s="46">
        <f t="shared" si="43"/>
        <v>0</v>
      </c>
      <c r="I617" s="50">
        <f t="shared" si="44"/>
        <v>0</v>
      </c>
      <c r="J617" s="50"/>
    </row>
    <row r="618" spans="1:10" x14ac:dyDescent="0.25">
      <c r="A618" s="58"/>
      <c r="B618" s="48"/>
      <c r="C618" s="52"/>
      <c r="D618" s="51"/>
      <c r="E618" s="46">
        <v>0</v>
      </c>
      <c r="F618" s="46">
        <f t="shared" si="42"/>
        <v>0</v>
      </c>
      <c r="G618" s="50">
        <v>0</v>
      </c>
      <c r="H618" s="46">
        <f t="shared" si="43"/>
        <v>0</v>
      </c>
      <c r="I618" s="50">
        <f t="shared" si="44"/>
        <v>0</v>
      </c>
      <c r="J618" s="50"/>
    </row>
    <row r="619" spans="1:10" x14ac:dyDescent="0.25">
      <c r="A619" s="58"/>
      <c r="B619" s="48"/>
      <c r="C619" s="52"/>
      <c r="D619" s="51"/>
      <c r="E619" s="46">
        <v>0</v>
      </c>
      <c r="F619" s="46">
        <f t="shared" si="42"/>
        <v>0</v>
      </c>
      <c r="G619" s="50">
        <v>0</v>
      </c>
      <c r="H619" s="46">
        <f t="shared" si="43"/>
        <v>0</v>
      </c>
      <c r="I619" s="50">
        <f t="shared" si="44"/>
        <v>0</v>
      </c>
      <c r="J619" s="50"/>
    </row>
    <row r="620" spans="1:10" x14ac:dyDescent="0.25">
      <c r="A620" s="58"/>
      <c r="B620" s="48"/>
      <c r="C620" s="52"/>
      <c r="D620" s="51"/>
      <c r="E620" s="46">
        <v>0</v>
      </c>
      <c r="F620" s="46">
        <f t="shared" si="42"/>
        <v>0</v>
      </c>
      <c r="G620" s="50">
        <v>0</v>
      </c>
      <c r="H620" s="46">
        <f t="shared" si="43"/>
        <v>0</v>
      </c>
      <c r="I620" s="50">
        <f t="shared" si="44"/>
        <v>0</v>
      </c>
      <c r="J620" s="50"/>
    </row>
    <row r="621" spans="1:10" x14ac:dyDescent="0.25">
      <c r="A621" s="58"/>
      <c r="B621" s="48"/>
      <c r="C621" s="52"/>
      <c r="D621" s="51"/>
      <c r="E621" s="46">
        <v>0</v>
      </c>
      <c r="F621" s="46">
        <f t="shared" si="42"/>
        <v>0</v>
      </c>
      <c r="G621" s="50">
        <v>0</v>
      </c>
      <c r="H621" s="46">
        <f t="shared" si="43"/>
        <v>0</v>
      </c>
      <c r="I621" s="50">
        <f t="shared" si="44"/>
        <v>0</v>
      </c>
      <c r="J621" s="50"/>
    </row>
    <row r="622" spans="1:10" x14ac:dyDescent="0.25">
      <c r="A622" s="58"/>
      <c r="B622" s="48"/>
      <c r="C622" s="52"/>
      <c r="D622" s="51"/>
      <c r="E622" s="46">
        <v>0</v>
      </c>
      <c r="F622" s="46">
        <f t="shared" si="42"/>
        <v>0</v>
      </c>
      <c r="G622" s="50">
        <v>0</v>
      </c>
      <c r="H622" s="46">
        <f t="shared" si="43"/>
        <v>0</v>
      </c>
      <c r="I622" s="50">
        <f t="shared" si="44"/>
        <v>0</v>
      </c>
      <c r="J622" s="50"/>
    </row>
    <row r="623" spans="1:10" x14ac:dyDescent="0.25">
      <c r="A623" s="58"/>
      <c r="B623" s="48"/>
      <c r="C623" s="52"/>
      <c r="D623" s="51"/>
      <c r="E623" s="46">
        <v>0</v>
      </c>
      <c r="F623" s="46">
        <f t="shared" si="42"/>
        <v>0</v>
      </c>
      <c r="G623" s="50">
        <v>0</v>
      </c>
      <c r="H623" s="46">
        <f t="shared" si="43"/>
        <v>0</v>
      </c>
      <c r="I623" s="50">
        <f t="shared" si="44"/>
        <v>0</v>
      </c>
      <c r="J623" s="50"/>
    </row>
    <row r="624" spans="1:10" x14ac:dyDescent="0.25">
      <c r="A624" s="58"/>
      <c r="B624" s="48"/>
      <c r="C624" s="52"/>
      <c r="D624" s="51"/>
      <c r="E624" s="46">
        <v>0</v>
      </c>
      <c r="F624" s="46">
        <f t="shared" si="42"/>
        <v>0</v>
      </c>
      <c r="G624" s="50">
        <v>0</v>
      </c>
      <c r="H624" s="46">
        <f t="shared" si="43"/>
        <v>0</v>
      </c>
      <c r="I624" s="50">
        <f t="shared" si="44"/>
        <v>0</v>
      </c>
      <c r="J624" s="50"/>
    </row>
    <row r="625" spans="1:10" x14ac:dyDescent="0.25">
      <c r="A625" s="58"/>
      <c r="B625" s="48"/>
      <c r="C625" s="52"/>
      <c r="D625" s="51"/>
      <c r="E625" s="46">
        <v>0</v>
      </c>
      <c r="F625" s="46">
        <f t="shared" si="42"/>
        <v>0</v>
      </c>
      <c r="G625" s="50">
        <v>0</v>
      </c>
      <c r="H625" s="46">
        <f t="shared" si="43"/>
        <v>0</v>
      </c>
      <c r="I625" s="50">
        <f t="shared" si="44"/>
        <v>0</v>
      </c>
      <c r="J625" s="50"/>
    </row>
    <row r="626" spans="1:10" x14ac:dyDescent="0.25">
      <c r="A626" s="58"/>
      <c r="B626" s="48"/>
      <c r="C626" s="52"/>
      <c r="D626" s="51"/>
      <c r="E626" s="46">
        <v>0</v>
      </c>
      <c r="F626" s="46">
        <f t="shared" si="42"/>
        <v>0</v>
      </c>
      <c r="G626" s="50">
        <v>0</v>
      </c>
      <c r="H626" s="46">
        <f t="shared" si="43"/>
        <v>0</v>
      </c>
      <c r="I626" s="50">
        <f t="shared" si="44"/>
        <v>0</v>
      </c>
      <c r="J626" s="50"/>
    </row>
    <row r="627" spans="1:10" x14ac:dyDescent="0.25">
      <c r="A627" s="58"/>
      <c r="B627" s="48"/>
      <c r="C627" s="52"/>
      <c r="D627" s="51"/>
      <c r="E627" s="46">
        <v>0</v>
      </c>
      <c r="F627" s="46">
        <f t="shared" si="42"/>
        <v>0</v>
      </c>
      <c r="G627" s="50">
        <v>0</v>
      </c>
      <c r="H627" s="46">
        <f t="shared" si="43"/>
        <v>0</v>
      </c>
      <c r="I627" s="50">
        <f t="shared" si="44"/>
        <v>0</v>
      </c>
      <c r="J627" s="50"/>
    </row>
    <row r="628" spans="1:10" x14ac:dyDescent="0.25">
      <c r="A628" s="58"/>
      <c r="B628" s="48"/>
      <c r="C628" s="52"/>
      <c r="D628" s="51"/>
      <c r="E628" s="46">
        <v>0</v>
      </c>
      <c r="F628" s="46">
        <f t="shared" si="42"/>
        <v>0</v>
      </c>
      <c r="G628" s="50">
        <v>0</v>
      </c>
      <c r="H628" s="46">
        <f t="shared" si="43"/>
        <v>0</v>
      </c>
      <c r="I628" s="50">
        <f t="shared" si="44"/>
        <v>0</v>
      </c>
      <c r="J628" s="50"/>
    </row>
    <row r="629" spans="1:10" x14ac:dyDescent="0.25">
      <c r="A629" s="58"/>
      <c r="B629" s="48"/>
      <c r="C629" s="52"/>
      <c r="D629" s="51"/>
      <c r="E629" s="46">
        <v>0</v>
      </c>
      <c r="F629" s="46">
        <f t="shared" si="42"/>
        <v>0</v>
      </c>
      <c r="G629" s="50">
        <v>0</v>
      </c>
      <c r="H629" s="46">
        <f t="shared" si="43"/>
        <v>0</v>
      </c>
      <c r="I629" s="50">
        <f t="shared" si="44"/>
        <v>0</v>
      </c>
      <c r="J629" s="50"/>
    </row>
    <row r="630" spans="1:10" x14ac:dyDescent="0.25">
      <c r="A630" s="58"/>
      <c r="B630" s="48"/>
      <c r="C630" s="52"/>
      <c r="D630" s="51"/>
      <c r="E630" s="46">
        <v>0</v>
      </c>
      <c r="F630" s="46">
        <f t="shared" si="42"/>
        <v>0</v>
      </c>
      <c r="G630" s="50">
        <v>0</v>
      </c>
      <c r="H630" s="46">
        <f t="shared" si="43"/>
        <v>0</v>
      </c>
      <c r="I630" s="50">
        <f t="shared" si="44"/>
        <v>0</v>
      </c>
      <c r="J630" s="50"/>
    </row>
    <row r="631" spans="1:10" x14ac:dyDescent="0.25">
      <c r="A631" s="58"/>
      <c r="B631" s="48"/>
      <c r="C631" s="52"/>
      <c r="D631" s="51"/>
      <c r="E631" s="46">
        <v>0</v>
      </c>
      <c r="F631" s="46">
        <f t="shared" si="42"/>
        <v>0</v>
      </c>
      <c r="G631" s="50">
        <v>0</v>
      </c>
      <c r="H631" s="46">
        <f t="shared" si="43"/>
        <v>0</v>
      </c>
      <c r="I631" s="50">
        <f t="shared" si="44"/>
        <v>0</v>
      </c>
      <c r="J631" s="50"/>
    </row>
    <row r="632" spans="1:10" x14ac:dyDescent="0.25">
      <c r="A632" s="58"/>
      <c r="B632" s="48"/>
      <c r="C632" s="52"/>
      <c r="D632" s="51"/>
      <c r="E632" s="46">
        <v>0</v>
      </c>
      <c r="F632" s="46">
        <f t="shared" si="42"/>
        <v>0</v>
      </c>
      <c r="G632" s="50">
        <v>0</v>
      </c>
      <c r="H632" s="46">
        <f t="shared" si="43"/>
        <v>0</v>
      </c>
      <c r="I632" s="50">
        <f t="shared" si="44"/>
        <v>0</v>
      </c>
      <c r="J632" s="50"/>
    </row>
    <row r="633" spans="1:10" x14ac:dyDescent="0.25">
      <c r="A633" s="58"/>
      <c r="B633" s="48"/>
      <c r="C633" s="52"/>
      <c r="D633" s="51"/>
      <c r="E633" s="46">
        <v>0</v>
      </c>
      <c r="F633" s="46">
        <f t="shared" si="42"/>
        <v>0</v>
      </c>
      <c r="G633" s="50">
        <v>0</v>
      </c>
      <c r="H633" s="46">
        <f t="shared" si="43"/>
        <v>0</v>
      </c>
      <c r="I633" s="50">
        <f t="shared" si="44"/>
        <v>0</v>
      </c>
      <c r="J633" s="50"/>
    </row>
    <row r="634" spans="1:10" x14ac:dyDescent="0.25">
      <c r="A634" s="58"/>
      <c r="B634" s="48"/>
      <c r="C634" s="52"/>
      <c r="D634" s="51"/>
      <c r="E634" s="46">
        <v>0</v>
      </c>
      <c r="F634" s="46">
        <f t="shared" si="42"/>
        <v>0</v>
      </c>
      <c r="G634" s="50">
        <v>0</v>
      </c>
      <c r="H634" s="46">
        <f t="shared" si="43"/>
        <v>0</v>
      </c>
      <c r="I634" s="50">
        <f t="shared" si="44"/>
        <v>0</v>
      </c>
      <c r="J634" s="50"/>
    </row>
    <row r="635" spans="1:10" x14ac:dyDescent="0.25">
      <c r="A635" s="58"/>
      <c r="B635" s="48"/>
      <c r="C635" s="52"/>
      <c r="D635" s="51"/>
      <c r="E635" s="46">
        <v>0</v>
      </c>
      <c r="F635" s="46">
        <f t="shared" si="42"/>
        <v>0</v>
      </c>
      <c r="G635" s="50">
        <v>0</v>
      </c>
      <c r="H635" s="46">
        <f t="shared" si="43"/>
        <v>0</v>
      </c>
      <c r="I635" s="50">
        <f t="shared" si="44"/>
        <v>0</v>
      </c>
      <c r="J635" s="50"/>
    </row>
    <row r="636" spans="1:10" x14ac:dyDescent="0.25">
      <c r="A636" s="58"/>
      <c r="B636" s="48"/>
      <c r="C636" s="52"/>
      <c r="D636" s="51"/>
      <c r="E636" s="46">
        <v>0</v>
      </c>
      <c r="F636" s="46">
        <f t="shared" si="42"/>
        <v>0</v>
      </c>
      <c r="G636" s="50">
        <v>0</v>
      </c>
      <c r="H636" s="46">
        <f t="shared" si="43"/>
        <v>0</v>
      </c>
      <c r="I636" s="50">
        <f t="shared" si="44"/>
        <v>0</v>
      </c>
      <c r="J636" s="50"/>
    </row>
    <row r="637" spans="1:10" x14ac:dyDescent="0.25">
      <c r="A637" s="58"/>
      <c r="B637" s="48"/>
      <c r="C637" s="52"/>
      <c r="D637" s="51"/>
      <c r="E637" s="46">
        <v>0</v>
      </c>
      <c r="F637" s="46">
        <f t="shared" si="42"/>
        <v>0</v>
      </c>
      <c r="G637" s="50">
        <v>0</v>
      </c>
      <c r="H637" s="46">
        <f t="shared" si="43"/>
        <v>0</v>
      </c>
      <c r="I637" s="50">
        <f t="shared" si="44"/>
        <v>0</v>
      </c>
      <c r="J637" s="50"/>
    </row>
    <row r="638" spans="1:10" x14ac:dyDescent="0.25">
      <c r="A638" s="58"/>
      <c r="B638" s="48"/>
      <c r="C638" s="52"/>
      <c r="D638" s="51"/>
      <c r="E638" s="46">
        <v>0</v>
      </c>
      <c r="F638" s="46">
        <f t="shared" si="42"/>
        <v>0</v>
      </c>
      <c r="G638" s="50">
        <v>0</v>
      </c>
      <c r="H638" s="46">
        <f t="shared" si="43"/>
        <v>0</v>
      </c>
      <c r="I638" s="50">
        <f t="shared" si="44"/>
        <v>0</v>
      </c>
      <c r="J638" s="50"/>
    </row>
    <row r="639" spans="1:10" x14ac:dyDescent="0.25">
      <c r="A639" s="58"/>
      <c r="B639" s="48"/>
      <c r="C639" s="52"/>
      <c r="D639" s="51"/>
      <c r="E639" s="46">
        <v>0</v>
      </c>
      <c r="F639" s="46">
        <f t="shared" si="42"/>
        <v>0</v>
      </c>
      <c r="G639" s="50">
        <v>0</v>
      </c>
      <c r="H639" s="46">
        <f t="shared" si="43"/>
        <v>0</v>
      </c>
      <c r="I639" s="50">
        <f t="shared" si="44"/>
        <v>0</v>
      </c>
      <c r="J639" s="50"/>
    </row>
    <row r="640" spans="1:10" x14ac:dyDescent="0.25">
      <c r="A640" s="58"/>
      <c r="B640" s="48"/>
      <c r="C640" s="52"/>
      <c r="D640" s="51"/>
      <c r="E640" s="46">
        <v>0</v>
      </c>
      <c r="F640" s="46">
        <f t="shared" si="42"/>
        <v>0</v>
      </c>
      <c r="G640" s="50">
        <v>0</v>
      </c>
      <c r="H640" s="46">
        <f t="shared" si="43"/>
        <v>0</v>
      </c>
      <c r="I640" s="50">
        <f t="shared" si="44"/>
        <v>0</v>
      </c>
      <c r="J640" s="50"/>
    </row>
    <row r="641" spans="1:10" x14ac:dyDescent="0.25">
      <c r="A641" s="58"/>
      <c r="B641" s="48"/>
      <c r="C641" s="52"/>
      <c r="D641" s="51"/>
      <c r="E641" s="46">
        <v>0</v>
      </c>
      <c r="F641" s="46">
        <f t="shared" si="42"/>
        <v>0</v>
      </c>
      <c r="G641" s="50">
        <v>0</v>
      </c>
      <c r="H641" s="46">
        <f t="shared" si="43"/>
        <v>0</v>
      </c>
      <c r="I641" s="50">
        <f t="shared" si="44"/>
        <v>0</v>
      </c>
      <c r="J641" s="50"/>
    </row>
    <row r="642" spans="1:10" x14ac:dyDescent="0.25">
      <c r="A642" s="58"/>
      <c r="B642" s="48"/>
      <c r="C642" s="52"/>
      <c r="D642" s="51"/>
      <c r="E642" s="46">
        <v>0</v>
      </c>
      <c r="F642" s="46">
        <f t="shared" si="42"/>
        <v>0</v>
      </c>
      <c r="G642" s="50">
        <v>0</v>
      </c>
      <c r="H642" s="46">
        <f t="shared" si="43"/>
        <v>0</v>
      </c>
      <c r="I642" s="50">
        <f t="shared" si="44"/>
        <v>0</v>
      </c>
      <c r="J642" s="50"/>
    </row>
    <row r="643" spans="1:10" x14ac:dyDescent="0.25">
      <c r="A643" s="58"/>
      <c r="B643" s="48"/>
      <c r="C643" s="52"/>
      <c r="D643" s="51"/>
      <c r="E643" s="46">
        <v>0</v>
      </c>
      <c r="F643" s="46">
        <f t="shared" ref="F643:F706" si="45">D643*E643</f>
        <v>0</v>
      </c>
      <c r="G643" s="50">
        <v>0</v>
      </c>
      <c r="H643" s="46">
        <f t="shared" ref="H643:H706" si="46">D643*G643</f>
        <v>0</v>
      </c>
      <c r="I643" s="50">
        <f t="shared" ref="I643:I706" si="47">F643+H643</f>
        <v>0</v>
      </c>
      <c r="J643" s="50"/>
    </row>
    <row r="644" spans="1:10" x14ac:dyDescent="0.25">
      <c r="A644" s="58"/>
      <c r="B644" s="48"/>
      <c r="C644" s="52"/>
      <c r="D644" s="51"/>
      <c r="E644" s="46">
        <v>0</v>
      </c>
      <c r="F644" s="46">
        <f t="shared" si="45"/>
        <v>0</v>
      </c>
      <c r="G644" s="50">
        <v>0</v>
      </c>
      <c r="H644" s="46">
        <f t="shared" si="46"/>
        <v>0</v>
      </c>
      <c r="I644" s="50">
        <f t="shared" si="47"/>
        <v>0</v>
      </c>
      <c r="J644" s="50"/>
    </row>
    <row r="645" spans="1:10" x14ac:dyDescent="0.25">
      <c r="A645" s="58"/>
      <c r="B645" s="48"/>
      <c r="C645" s="52"/>
      <c r="D645" s="51"/>
      <c r="E645" s="46">
        <v>0</v>
      </c>
      <c r="F645" s="46">
        <f t="shared" si="45"/>
        <v>0</v>
      </c>
      <c r="G645" s="50">
        <v>0</v>
      </c>
      <c r="H645" s="46">
        <f t="shared" si="46"/>
        <v>0</v>
      </c>
      <c r="I645" s="50">
        <f t="shared" si="47"/>
        <v>0</v>
      </c>
      <c r="J645" s="50"/>
    </row>
    <row r="646" spans="1:10" x14ac:dyDescent="0.25">
      <c r="A646" s="58"/>
      <c r="B646" s="48"/>
      <c r="C646" s="52"/>
      <c r="D646" s="51"/>
      <c r="E646" s="46">
        <v>0</v>
      </c>
      <c r="F646" s="46">
        <f t="shared" si="45"/>
        <v>0</v>
      </c>
      <c r="G646" s="50">
        <v>0</v>
      </c>
      <c r="H646" s="46">
        <f t="shared" si="46"/>
        <v>0</v>
      </c>
      <c r="I646" s="50">
        <f t="shared" si="47"/>
        <v>0</v>
      </c>
      <c r="J646" s="50"/>
    </row>
    <row r="647" spans="1:10" x14ac:dyDescent="0.25">
      <c r="A647" s="58"/>
      <c r="B647" s="48"/>
      <c r="C647" s="52"/>
      <c r="D647" s="51"/>
      <c r="E647" s="46">
        <v>0</v>
      </c>
      <c r="F647" s="46">
        <f t="shared" si="45"/>
        <v>0</v>
      </c>
      <c r="G647" s="50">
        <v>0</v>
      </c>
      <c r="H647" s="46">
        <f t="shared" si="46"/>
        <v>0</v>
      </c>
      <c r="I647" s="50">
        <f t="shared" si="47"/>
        <v>0</v>
      </c>
      <c r="J647" s="50"/>
    </row>
    <row r="648" spans="1:10" x14ac:dyDescent="0.25">
      <c r="A648" s="58"/>
      <c r="B648" s="48"/>
      <c r="C648" s="52"/>
      <c r="D648" s="51"/>
      <c r="E648" s="46">
        <v>0</v>
      </c>
      <c r="F648" s="46">
        <f t="shared" si="45"/>
        <v>0</v>
      </c>
      <c r="G648" s="50">
        <v>0</v>
      </c>
      <c r="H648" s="46">
        <f t="shared" si="46"/>
        <v>0</v>
      </c>
      <c r="I648" s="50">
        <f t="shared" si="47"/>
        <v>0</v>
      </c>
      <c r="J648" s="50"/>
    </row>
    <row r="649" spans="1:10" x14ac:dyDescent="0.25">
      <c r="A649" s="58"/>
      <c r="B649" s="48"/>
      <c r="C649" s="52"/>
      <c r="D649" s="51"/>
      <c r="E649" s="46">
        <v>0</v>
      </c>
      <c r="F649" s="46">
        <f t="shared" si="45"/>
        <v>0</v>
      </c>
      <c r="G649" s="50">
        <v>0</v>
      </c>
      <c r="H649" s="46">
        <f t="shared" si="46"/>
        <v>0</v>
      </c>
      <c r="I649" s="50">
        <f t="shared" si="47"/>
        <v>0</v>
      </c>
      <c r="J649" s="50"/>
    </row>
    <row r="650" spans="1:10" x14ac:dyDescent="0.25">
      <c r="A650" s="58"/>
      <c r="B650" s="48"/>
      <c r="C650" s="52"/>
      <c r="D650" s="51"/>
      <c r="E650" s="46">
        <v>0</v>
      </c>
      <c r="F650" s="46">
        <f t="shared" si="45"/>
        <v>0</v>
      </c>
      <c r="G650" s="50">
        <v>0</v>
      </c>
      <c r="H650" s="46">
        <f t="shared" si="46"/>
        <v>0</v>
      </c>
      <c r="I650" s="50">
        <f t="shared" si="47"/>
        <v>0</v>
      </c>
      <c r="J650" s="50"/>
    </row>
    <row r="651" spans="1:10" x14ac:dyDescent="0.25">
      <c r="A651" s="58"/>
      <c r="B651" s="48"/>
      <c r="C651" s="52"/>
      <c r="D651" s="51"/>
      <c r="E651" s="46">
        <v>0</v>
      </c>
      <c r="F651" s="46">
        <f t="shared" si="45"/>
        <v>0</v>
      </c>
      <c r="G651" s="50">
        <v>0</v>
      </c>
      <c r="H651" s="46">
        <f t="shared" si="46"/>
        <v>0</v>
      </c>
      <c r="I651" s="50">
        <f t="shared" si="47"/>
        <v>0</v>
      </c>
      <c r="J651" s="50"/>
    </row>
    <row r="652" spans="1:10" x14ac:dyDescent="0.25">
      <c r="A652" s="58"/>
      <c r="B652" s="48"/>
      <c r="C652" s="52"/>
      <c r="D652" s="51"/>
      <c r="E652" s="46">
        <v>0</v>
      </c>
      <c r="F652" s="46">
        <f t="shared" si="45"/>
        <v>0</v>
      </c>
      <c r="G652" s="50">
        <v>0</v>
      </c>
      <c r="H652" s="46">
        <f t="shared" si="46"/>
        <v>0</v>
      </c>
      <c r="I652" s="50">
        <f t="shared" si="47"/>
        <v>0</v>
      </c>
      <c r="J652" s="50"/>
    </row>
    <row r="653" spans="1:10" x14ac:dyDescent="0.25">
      <c r="A653" s="58"/>
      <c r="B653" s="48"/>
      <c r="C653" s="52"/>
      <c r="D653" s="51"/>
      <c r="E653" s="46">
        <v>0</v>
      </c>
      <c r="F653" s="46">
        <f t="shared" si="45"/>
        <v>0</v>
      </c>
      <c r="G653" s="50">
        <v>0</v>
      </c>
      <c r="H653" s="46">
        <f t="shared" si="46"/>
        <v>0</v>
      </c>
      <c r="I653" s="50">
        <f t="shared" si="47"/>
        <v>0</v>
      </c>
      <c r="J653" s="50"/>
    </row>
    <row r="654" spans="1:10" x14ac:dyDescent="0.25">
      <c r="A654" s="58"/>
      <c r="B654" s="48"/>
      <c r="C654" s="52"/>
      <c r="D654" s="51"/>
      <c r="E654" s="46">
        <v>0</v>
      </c>
      <c r="F654" s="46">
        <f t="shared" si="45"/>
        <v>0</v>
      </c>
      <c r="G654" s="50">
        <v>0</v>
      </c>
      <c r="H654" s="46">
        <f t="shared" si="46"/>
        <v>0</v>
      </c>
      <c r="I654" s="50">
        <f t="shared" si="47"/>
        <v>0</v>
      </c>
      <c r="J654" s="50"/>
    </row>
    <row r="655" spans="1:10" x14ac:dyDescent="0.25">
      <c r="A655" s="58"/>
      <c r="B655" s="48"/>
      <c r="C655" s="52"/>
      <c r="D655" s="51"/>
      <c r="E655" s="46">
        <v>0</v>
      </c>
      <c r="F655" s="46">
        <f t="shared" si="45"/>
        <v>0</v>
      </c>
      <c r="G655" s="50">
        <v>0</v>
      </c>
      <c r="H655" s="46">
        <f t="shared" si="46"/>
        <v>0</v>
      </c>
      <c r="I655" s="50">
        <f t="shared" si="47"/>
        <v>0</v>
      </c>
      <c r="J655" s="50"/>
    </row>
    <row r="656" spans="1:10" x14ac:dyDescent="0.25">
      <c r="A656" s="58"/>
      <c r="B656" s="48"/>
      <c r="C656" s="52"/>
      <c r="D656" s="51"/>
      <c r="E656" s="46">
        <v>0</v>
      </c>
      <c r="F656" s="46">
        <f t="shared" si="45"/>
        <v>0</v>
      </c>
      <c r="G656" s="50">
        <v>0</v>
      </c>
      <c r="H656" s="46">
        <f t="shared" si="46"/>
        <v>0</v>
      </c>
      <c r="I656" s="50">
        <f t="shared" si="47"/>
        <v>0</v>
      </c>
      <c r="J656" s="50"/>
    </row>
    <row r="657" spans="1:10" x14ac:dyDescent="0.25">
      <c r="A657" s="58"/>
      <c r="B657" s="48"/>
      <c r="C657" s="52"/>
      <c r="D657" s="51"/>
      <c r="E657" s="46">
        <v>0</v>
      </c>
      <c r="F657" s="46">
        <f t="shared" si="45"/>
        <v>0</v>
      </c>
      <c r="G657" s="50">
        <v>0</v>
      </c>
      <c r="H657" s="46">
        <f t="shared" si="46"/>
        <v>0</v>
      </c>
      <c r="I657" s="50">
        <f t="shared" si="47"/>
        <v>0</v>
      </c>
      <c r="J657" s="50"/>
    </row>
    <row r="658" spans="1:10" x14ac:dyDescent="0.25">
      <c r="A658" s="58"/>
      <c r="B658" s="48"/>
      <c r="C658" s="52"/>
      <c r="D658" s="51"/>
      <c r="E658" s="46">
        <v>0</v>
      </c>
      <c r="F658" s="46">
        <f t="shared" si="45"/>
        <v>0</v>
      </c>
      <c r="G658" s="50">
        <v>0</v>
      </c>
      <c r="H658" s="46">
        <f t="shared" si="46"/>
        <v>0</v>
      </c>
      <c r="I658" s="50">
        <f t="shared" si="47"/>
        <v>0</v>
      </c>
      <c r="J658" s="50"/>
    </row>
    <row r="659" spans="1:10" x14ac:dyDescent="0.25">
      <c r="A659" s="58"/>
      <c r="B659" s="48"/>
      <c r="C659" s="52"/>
      <c r="D659" s="51"/>
      <c r="E659" s="46">
        <v>0</v>
      </c>
      <c r="F659" s="46">
        <f t="shared" si="45"/>
        <v>0</v>
      </c>
      <c r="G659" s="50">
        <v>0</v>
      </c>
      <c r="H659" s="46">
        <f t="shared" si="46"/>
        <v>0</v>
      </c>
      <c r="I659" s="50">
        <f t="shared" si="47"/>
        <v>0</v>
      </c>
      <c r="J659" s="50"/>
    </row>
    <row r="660" spans="1:10" x14ac:dyDescent="0.25">
      <c r="A660" s="58"/>
      <c r="B660" s="48"/>
      <c r="C660" s="52"/>
      <c r="D660" s="51"/>
      <c r="E660" s="46">
        <v>0</v>
      </c>
      <c r="F660" s="46">
        <f t="shared" si="45"/>
        <v>0</v>
      </c>
      <c r="G660" s="50">
        <v>0</v>
      </c>
      <c r="H660" s="46">
        <f t="shared" si="46"/>
        <v>0</v>
      </c>
      <c r="I660" s="50">
        <f t="shared" si="47"/>
        <v>0</v>
      </c>
      <c r="J660" s="50"/>
    </row>
    <row r="661" spans="1:10" x14ac:dyDescent="0.25">
      <c r="A661" s="58"/>
      <c r="B661" s="48"/>
      <c r="C661" s="52"/>
      <c r="D661" s="51"/>
      <c r="E661" s="46">
        <v>0</v>
      </c>
      <c r="F661" s="46">
        <f t="shared" si="45"/>
        <v>0</v>
      </c>
      <c r="G661" s="50">
        <v>0</v>
      </c>
      <c r="H661" s="46">
        <f t="shared" si="46"/>
        <v>0</v>
      </c>
      <c r="I661" s="50">
        <f t="shared" si="47"/>
        <v>0</v>
      </c>
      <c r="J661" s="50"/>
    </row>
    <row r="662" spans="1:10" x14ac:dyDescent="0.25">
      <c r="A662" s="58"/>
      <c r="B662" s="48"/>
      <c r="C662" s="52"/>
      <c r="D662" s="51"/>
      <c r="E662" s="46">
        <v>0</v>
      </c>
      <c r="F662" s="46">
        <f t="shared" si="45"/>
        <v>0</v>
      </c>
      <c r="G662" s="50">
        <v>0</v>
      </c>
      <c r="H662" s="46">
        <f t="shared" si="46"/>
        <v>0</v>
      </c>
      <c r="I662" s="50">
        <f t="shared" si="47"/>
        <v>0</v>
      </c>
      <c r="J662" s="50"/>
    </row>
    <row r="663" spans="1:10" x14ac:dyDescent="0.25">
      <c r="A663" s="58"/>
      <c r="B663" s="48"/>
      <c r="C663" s="52"/>
      <c r="D663" s="51"/>
      <c r="E663" s="46">
        <v>0</v>
      </c>
      <c r="F663" s="46">
        <f t="shared" si="45"/>
        <v>0</v>
      </c>
      <c r="G663" s="50">
        <v>0</v>
      </c>
      <c r="H663" s="46">
        <f t="shared" si="46"/>
        <v>0</v>
      </c>
      <c r="I663" s="50">
        <f t="shared" si="47"/>
        <v>0</v>
      </c>
      <c r="J663" s="50"/>
    </row>
    <row r="664" spans="1:10" x14ac:dyDescent="0.25">
      <c r="A664" s="58"/>
      <c r="B664" s="48"/>
      <c r="C664" s="52"/>
      <c r="D664" s="51"/>
      <c r="E664" s="46">
        <v>0</v>
      </c>
      <c r="F664" s="46">
        <f t="shared" si="45"/>
        <v>0</v>
      </c>
      <c r="G664" s="50">
        <v>0</v>
      </c>
      <c r="H664" s="46">
        <f t="shared" si="46"/>
        <v>0</v>
      </c>
      <c r="I664" s="50">
        <f t="shared" si="47"/>
        <v>0</v>
      </c>
      <c r="J664" s="50"/>
    </row>
    <row r="665" spans="1:10" x14ac:dyDescent="0.25">
      <c r="A665" s="58"/>
      <c r="B665" s="48"/>
      <c r="C665" s="52"/>
      <c r="D665" s="51"/>
      <c r="E665" s="46">
        <v>0</v>
      </c>
      <c r="F665" s="46">
        <f t="shared" si="45"/>
        <v>0</v>
      </c>
      <c r="G665" s="50">
        <v>0</v>
      </c>
      <c r="H665" s="46">
        <f t="shared" si="46"/>
        <v>0</v>
      </c>
      <c r="I665" s="50">
        <f t="shared" si="47"/>
        <v>0</v>
      </c>
      <c r="J665" s="50"/>
    </row>
    <row r="666" spans="1:10" x14ac:dyDescent="0.25">
      <c r="A666" s="58"/>
      <c r="B666" s="48"/>
      <c r="C666" s="52"/>
      <c r="D666" s="51"/>
      <c r="E666" s="46">
        <v>0</v>
      </c>
      <c r="F666" s="46">
        <f t="shared" si="45"/>
        <v>0</v>
      </c>
      <c r="G666" s="50">
        <v>0</v>
      </c>
      <c r="H666" s="46">
        <f t="shared" si="46"/>
        <v>0</v>
      </c>
      <c r="I666" s="50">
        <f t="shared" si="47"/>
        <v>0</v>
      </c>
      <c r="J666" s="50"/>
    </row>
    <row r="667" spans="1:10" x14ac:dyDescent="0.25">
      <c r="A667" s="58"/>
      <c r="B667" s="48"/>
      <c r="C667" s="52"/>
      <c r="D667" s="51"/>
      <c r="E667" s="46">
        <v>0</v>
      </c>
      <c r="F667" s="46">
        <f t="shared" si="45"/>
        <v>0</v>
      </c>
      <c r="G667" s="50">
        <v>0</v>
      </c>
      <c r="H667" s="46">
        <f t="shared" si="46"/>
        <v>0</v>
      </c>
      <c r="I667" s="50">
        <f t="shared" si="47"/>
        <v>0</v>
      </c>
      <c r="J667" s="50"/>
    </row>
    <row r="668" spans="1:10" x14ac:dyDescent="0.25">
      <c r="A668" s="58"/>
      <c r="B668" s="48"/>
      <c r="C668" s="52"/>
      <c r="D668" s="51"/>
      <c r="E668" s="46">
        <v>0</v>
      </c>
      <c r="F668" s="46">
        <f t="shared" si="45"/>
        <v>0</v>
      </c>
      <c r="G668" s="50">
        <v>0</v>
      </c>
      <c r="H668" s="46">
        <f t="shared" si="46"/>
        <v>0</v>
      </c>
      <c r="I668" s="50">
        <f t="shared" si="47"/>
        <v>0</v>
      </c>
      <c r="J668" s="50"/>
    </row>
    <row r="669" spans="1:10" x14ac:dyDescent="0.25">
      <c r="A669" s="58"/>
      <c r="B669" s="48"/>
      <c r="C669" s="52"/>
      <c r="D669" s="51"/>
      <c r="E669" s="46">
        <v>0</v>
      </c>
      <c r="F669" s="46">
        <f t="shared" si="45"/>
        <v>0</v>
      </c>
      <c r="G669" s="50">
        <v>0</v>
      </c>
      <c r="H669" s="46">
        <f t="shared" si="46"/>
        <v>0</v>
      </c>
      <c r="I669" s="50">
        <f t="shared" si="47"/>
        <v>0</v>
      </c>
      <c r="J669" s="50"/>
    </row>
    <row r="670" spans="1:10" x14ac:dyDescent="0.25">
      <c r="A670" s="58"/>
      <c r="B670" s="48"/>
      <c r="C670" s="52"/>
      <c r="D670" s="51"/>
      <c r="E670" s="46">
        <v>0</v>
      </c>
      <c r="F670" s="46">
        <f t="shared" si="45"/>
        <v>0</v>
      </c>
      <c r="G670" s="50">
        <v>0</v>
      </c>
      <c r="H670" s="46">
        <f t="shared" si="46"/>
        <v>0</v>
      </c>
      <c r="I670" s="50">
        <f t="shared" si="47"/>
        <v>0</v>
      </c>
      <c r="J670" s="50"/>
    </row>
    <row r="671" spans="1:10" x14ac:dyDescent="0.25">
      <c r="A671" s="58"/>
      <c r="B671" s="48"/>
      <c r="C671" s="52"/>
      <c r="D671" s="51"/>
      <c r="E671" s="46">
        <v>0</v>
      </c>
      <c r="F671" s="46">
        <f t="shared" si="45"/>
        <v>0</v>
      </c>
      <c r="G671" s="50">
        <v>0</v>
      </c>
      <c r="H671" s="46">
        <f t="shared" si="46"/>
        <v>0</v>
      </c>
      <c r="I671" s="50">
        <f t="shared" si="47"/>
        <v>0</v>
      </c>
      <c r="J671" s="50"/>
    </row>
    <row r="672" spans="1:10" x14ac:dyDescent="0.25">
      <c r="A672" s="58"/>
      <c r="B672" s="48"/>
      <c r="C672" s="52"/>
      <c r="D672" s="51"/>
      <c r="E672" s="46">
        <v>0</v>
      </c>
      <c r="F672" s="46">
        <f t="shared" si="45"/>
        <v>0</v>
      </c>
      <c r="G672" s="50">
        <v>0</v>
      </c>
      <c r="H672" s="46">
        <f t="shared" si="46"/>
        <v>0</v>
      </c>
      <c r="I672" s="50">
        <f t="shared" si="47"/>
        <v>0</v>
      </c>
      <c r="J672" s="50"/>
    </row>
    <row r="673" spans="1:10" x14ac:dyDescent="0.25">
      <c r="A673" s="58"/>
      <c r="B673" s="48"/>
      <c r="C673" s="52"/>
      <c r="D673" s="51"/>
      <c r="E673" s="46">
        <v>0</v>
      </c>
      <c r="F673" s="46">
        <f t="shared" si="45"/>
        <v>0</v>
      </c>
      <c r="G673" s="50">
        <v>0</v>
      </c>
      <c r="H673" s="46">
        <f t="shared" si="46"/>
        <v>0</v>
      </c>
      <c r="I673" s="50">
        <f t="shared" si="47"/>
        <v>0</v>
      </c>
      <c r="J673" s="50"/>
    </row>
    <row r="674" spans="1:10" x14ac:dyDescent="0.25">
      <c r="A674" s="58"/>
      <c r="B674" s="48"/>
      <c r="C674" s="52"/>
      <c r="D674" s="51"/>
      <c r="E674" s="46">
        <v>0</v>
      </c>
      <c r="F674" s="46">
        <f t="shared" si="45"/>
        <v>0</v>
      </c>
      <c r="G674" s="50">
        <v>0</v>
      </c>
      <c r="H674" s="46">
        <f t="shared" si="46"/>
        <v>0</v>
      </c>
      <c r="I674" s="50">
        <f t="shared" si="47"/>
        <v>0</v>
      </c>
      <c r="J674" s="50"/>
    </row>
    <row r="675" spans="1:10" x14ac:dyDescent="0.25">
      <c r="A675" s="58"/>
      <c r="B675" s="48"/>
      <c r="C675" s="52"/>
      <c r="D675" s="51"/>
      <c r="E675" s="46">
        <v>0</v>
      </c>
      <c r="F675" s="46">
        <f t="shared" si="45"/>
        <v>0</v>
      </c>
      <c r="G675" s="50">
        <v>0</v>
      </c>
      <c r="H675" s="46">
        <f t="shared" si="46"/>
        <v>0</v>
      </c>
      <c r="I675" s="50">
        <f t="shared" si="47"/>
        <v>0</v>
      </c>
      <c r="J675" s="50"/>
    </row>
    <row r="676" spans="1:10" x14ac:dyDescent="0.25">
      <c r="A676" s="58"/>
      <c r="B676" s="48"/>
      <c r="C676" s="52"/>
      <c r="D676" s="51"/>
      <c r="E676" s="46">
        <v>0</v>
      </c>
      <c r="F676" s="46">
        <f t="shared" si="45"/>
        <v>0</v>
      </c>
      <c r="G676" s="50">
        <v>0</v>
      </c>
      <c r="H676" s="46">
        <f t="shared" si="46"/>
        <v>0</v>
      </c>
      <c r="I676" s="50">
        <f t="shared" si="47"/>
        <v>0</v>
      </c>
      <c r="J676" s="50"/>
    </row>
    <row r="677" spans="1:10" x14ac:dyDescent="0.25">
      <c r="A677" s="58"/>
      <c r="B677" s="48"/>
      <c r="C677" s="52"/>
      <c r="D677" s="51"/>
      <c r="E677" s="46">
        <v>0</v>
      </c>
      <c r="F677" s="46">
        <f t="shared" si="45"/>
        <v>0</v>
      </c>
      <c r="G677" s="50">
        <v>0</v>
      </c>
      <c r="H677" s="46">
        <f t="shared" si="46"/>
        <v>0</v>
      </c>
      <c r="I677" s="50">
        <f t="shared" si="47"/>
        <v>0</v>
      </c>
      <c r="J677" s="50"/>
    </row>
    <row r="678" spans="1:10" x14ac:dyDescent="0.25">
      <c r="A678" s="58"/>
      <c r="B678" s="48"/>
      <c r="C678" s="52"/>
      <c r="D678" s="51"/>
      <c r="E678" s="46">
        <v>0</v>
      </c>
      <c r="F678" s="46">
        <f t="shared" si="45"/>
        <v>0</v>
      </c>
      <c r="G678" s="50">
        <v>0</v>
      </c>
      <c r="H678" s="46">
        <f t="shared" si="46"/>
        <v>0</v>
      </c>
      <c r="I678" s="50">
        <f t="shared" si="47"/>
        <v>0</v>
      </c>
      <c r="J678" s="50"/>
    </row>
    <row r="679" spans="1:10" x14ac:dyDescent="0.25">
      <c r="A679" s="58"/>
      <c r="B679" s="48"/>
      <c r="C679" s="52"/>
      <c r="D679" s="51"/>
      <c r="E679" s="46">
        <v>0</v>
      </c>
      <c r="F679" s="46">
        <f t="shared" si="45"/>
        <v>0</v>
      </c>
      <c r="G679" s="50">
        <v>0</v>
      </c>
      <c r="H679" s="46">
        <f t="shared" si="46"/>
        <v>0</v>
      </c>
      <c r="I679" s="50">
        <f t="shared" si="47"/>
        <v>0</v>
      </c>
      <c r="J679" s="50"/>
    </row>
    <row r="680" spans="1:10" x14ac:dyDescent="0.25">
      <c r="A680" s="58"/>
      <c r="B680" s="48"/>
      <c r="C680" s="52"/>
      <c r="D680" s="51"/>
      <c r="E680" s="46">
        <v>0</v>
      </c>
      <c r="F680" s="46">
        <f t="shared" si="45"/>
        <v>0</v>
      </c>
      <c r="G680" s="50">
        <v>0</v>
      </c>
      <c r="H680" s="46">
        <f t="shared" si="46"/>
        <v>0</v>
      </c>
      <c r="I680" s="50">
        <f t="shared" si="47"/>
        <v>0</v>
      </c>
      <c r="J680" s="50"/>
    </row>
    <row r="681" spans="1:10" x14ac:dyDescent="0.25">
      <c r="A681" s="58"/>
      <c r="B681" s="48"/>
      <c r="C681" s="52"/>
      <c r="D681" s="51"/>
      <c r="E681" s="46">
        <v>0</v>
      </c>
      <c r="F681" s="46">
        <f t="shared" si="45"/>
        <v>0</v>
      </c>
      <c r="G681" s="50">
        <v>0</v>
      </c>
      <c r="H681" s="46">
        <f t="shared" si="46"/>
        <v>0</v>
      </c>
      <c r="I681" s="50">
        <f t="shared" si="47"/>
        <v>0</v>
      </c>
      <c r="J681" s="50"/>
    </row>
    <row r="682" spans="1:10" x14ac:dyDescent="0.25">
      <c r="A682" s="58"/>
      <c r="B682" s="48"/>
      <c r="C682" s="52"/>
      <c r="D682" s="51"/>
      <c r="E682" s="46">
        <v>0</v>
      </c>
      <c r="F682" s="46">
        <f t="shared" si="45"/>
        <v>0</v>
      </c>
      <c r="G682" s="50">
        <v>0</v>
      </c>
      <c r="H682" s="46">
        <f t="shared" si="46"/>
        <v>0</v>
      </c>
      <c r="I682" s="50">
        <f t="shared" si="47"/>
        <v>0</v>
      </c>
      <c r="J682" s="50"/>
    </row>
    <row r="683" spans="1:10" x14ac:dyDescent="0.25">
      <c r="A683" s="58"/>
      <c r="B683" s="48"/>
      <c r="C683" s="52"/>
      <c r="D683" s="51"/>
      <c r="E683" s="46">
        <v>0</v>
      </c>
      <c r="F683" s="46">
        <f t="shared" si="45"/>
        <v>0</v>
      </c>
      <c r="G683" s="50">
        <v>0</v>
      </c>
      <c r="H683" s="46">
        <f t="shared" si="46"/>
        <v>0</v>
      </c>
      <c r="I683" s="50">
        <f t="shared" si="47"/>
        <v>0</v>
      </c>
      <c r="J683" s="50"/>
    </row>
    <row r="684" spans="1:10" x14ac:dyDescent="0.25">
      <c r="A684" s="58"/>
      <c r="B684" s="48"/>
      <c r="C684" s="52"/>
      <c r="D684" s="51"/>
      <c r="E684" s="46">
        <v>0</v>
      </c>
      <c r="F684" s="46">
        <f t="shared" si="45"/>
        <v>0</v>
      </c>
      <c r="G684" s="50">
        <v>0</v>
      </c>
      <c r="H684" s="46">
        <f t="shared" si="46"/>
        <v>0</v>
      </c>
      <c r="I684" s="50">
        <f t="shared" si="47"/>
        <v>0</v>
      </c>
      <c r="J684" s="50"/>
    </row>
    <row r="685" spans="1:10" x14ac:dyDescent="0.25">
      <c r="A685" s="58"/>
      <c r="B685" s="48"/>
      <c r="C685" s="52"/>
      <c r="D685" s="51"/>
      <c r="E685" s="46">
        <v>0</v>
      </c>
      <c r="F685" s="46">
        <f t="shared" si="45"/>
        <v>0</v>
      </c>
      <c r="G685" s="50">
        <v>0</v>
      </c>
      <c r="H685" s="46">
        <f t="shared" si="46"/>
        <v>0</v>
      </c>
      <c r="I685" s="50">
        <f t="shared" si="47"/>
        <v>0</v>
      </c>
      <c r="J685" s="50"/>
    </row>
    <row r="686" spans="1:10" x14ac:dyDescent="0.25">
      <c r="A686" s="58"/>
      <c r="B686" s="48"/>
      <c r="C686" s="52"/>
      <c r="D686" s="51"/>
      <c r="E686" s="46">
        <v>0</v>
      </c>
      <c r="F686" s="46">
        <f t="shared" si="45"/>
        <v>0</v>
      </c>
      <c r="G686" s="50">
        <v>0</v>
      </c>
      <c r="H686" s="46">
        <f t="shared" si="46"/>
        <v>0</v>
      </c>
      <c r="I686" s="50">
        <f t="shared" si="47"/>
        <v>0</v>
      </c>
      <c r="J686" s="50"/>
    </row>
    <row r="687" spans="1:10" x14ac:dyDescent="0.25">
      <c r="A687" s="58"/>
      <c r="B687" s="48"/>
      <c r="C687" s="52"/>
      <c r="D687" s="51"/>
      <c r="E687" s="46">
        <v>0</v>
      </c>
      <c r="F687" s="46">
        <f t="shared" si="45"/>
        <v>0</v>
      </c>
      <c r="G687" s="50">
        <v>0</v>
      </c>
      <c r="H687" s="46">
        <f t="shared" si="46"/>
        <v>0</v>
      </c>
      <c r="I687" s="50">
        <f t="shared" si="47"/>
        <v>0</v>
      </c>
      <c r="J687" s="50"/>
    </row>
    <row r="688" spans="1:10" x14ac:dyDescent="0.25">
      <c r="A688" s="58"/>
      <c r="B688" s="48"/>
      <c r="C688" s="52"/>
      <c r="D688" s="51"/>
      <c r="E688" s="46">
        <v>0</v>
      </c>
      <c r="F688" s="46">
        <f t="shared" si="45"/>
        <v>0</v>
      </c>
      <c r="G688" s="50">
        <v>0</v>
      </c>
      <c r="H688" s="46">
        <f t="shared" si="46"/>
        <v>0</v>
      </c>
      <c r="I688" s="50">
        <f t="shared" si="47"/>
        <v>0</v>
      </c>
      <c r="J688" s="50"/>
    </row>
    <row r="689" spans="1:10" x14ac:dyDescent="0.25">
      <c r="A689" s="58"/>
      <c r="B689" s="48"/>
      <c r="C689" s="52"/>
      <c r="D689" s="51"/>
      <c r="E689" s="46">
        <v>0</v>
      </c>
      <c r="F689" s="46">
        <f t="shared" si="45"/>
        <v>0</v>
      </c>
      <c r="G689" s="50">
        <v>0</v>
      </c>
      <c r="H689" s="46">
        <f t="shared" si="46"/>
        <v>0</v>
      </c>
      <c r="I689" s="50">
        <f t="shared" si="47"/>
        <v>0</v>
      </c>
      <c r="J689" s="50"/>
    </row>
    <row r="690" spans="1:10" x14ac:dyDescent="0.25">
      <c r="A690" s="58"/>
      <c r="B690" s="48"/>
      <c r="C690" s="52"/>
      <c r="D690" s="51"/>
      <c r="E690" s="46">
        <v>0</v>
      </c>
      <c r="F690" s="46">
        <f t="shared" si="45"/>
        <v>0</v>
      </c>
      <c r="G690" s="50">
        <v>0</v>
      </c>
      <c r="H690" s="46">
        <f t="shared" si="46"/>
        <v>0</v>
      </c>
      <c r="I690" s="50">
        <f t="shared" si="47"/>
        <v>0</v>
      </c>
      <c r="J690" s="50"/>
    </row>
    <row r="691" spans="1:10" x14ac:dyDescent="0.25">
      <c r="A691" s="58"/>
      <c r="B691" s="48"/>
      <c r="C691" s="52"/>
      <c r="D691" s="51"/>
      <c r="E691" s="46">
        <v>0</v>
      </c>
      <c r="F691" s="46">
        <f t="shared" si="45"/>
        <v>0</v>
      </c>
      <c r="G691" s="50">
        <v>0</v>
      </c>
      <c r="H691" s="46">
        <f t="shared" si="46"/>
        <v>0</v>
      </c>
      <c r="I691" s="50">
        <f t="shared" si="47"/>
        <v>0</v>
      </c>
      <c r="J691" s="50"/>
    </row>
    <row r="692" spans="1:10" x14ac:dyDescent="0.25">
      <c r="A692" s="58"/>
      <c r="B692" s="48"/>
      <c r="C692" s="52"/>
      <c r="D692" s="51"/>
      <c r="E692" s="46">
        <v>0</v>
      </c>
      <c r="F692" s="46">
        <f t="shared" si="45"/>
        <v>0</v>
      </c>
      <c r="G692" s="50">
        <v>0</v>
      </c>
      <c r="H692" s="46">
        <f t="shared" si="46"/>
        <v>0</v>
      </c>
      <c r="I692" s="50">
        <f t="shared" si="47"/>
        <v>0</v>
      </c>
      <c r="J692" s="50"/>
    </row>
    <row r="693" spans="1:10" x14ac:dyDescent="0.25">
      <c r="A693" s="58"/>
      <c r="B693" s="48"/>
      <c r="C693" s="52"/>
      <c r="D693" s="51"/>
      <c r="E693" s="46">
        <v>0</v>
      </c>
      <c r="F693" s="46">
        <f t="shared" si="45"/>
        <v>0</v>
      </c>
      <c r="G693" s="50">
        <v>0</v>
      </c>
      <c r="H693" s="46">
        <f t="shared" si="46"/>
        <v>0</v>
      </c>
      <c r="I693" s="50">
        <f t="shared" si="47"/>
        <v>0</v>
      </c>
      <c r="J693" s="50"/>
    </row>
    <row r="694" spans="1:10" x14ac:dyDescent="0.25">
      <c r="A694" s="58"/>
      <c r="B694" s="48"/>
      <c r="C694" s="52"/>
      <c r="D694" s="51"/>
      <c r="E694" s="46">
        <v>0</v>
      </c>
      <c r="F694" s="46">
        <f t="shared" si="45"/>
        <v>0</v>
      </c>
      <c r="G694" s="50">
        <v>0</v>
      </c>
      <c r="H694" s="46">
        <f t="shared" si="46"/>
        <v>0</v>
      </c>
      <c r="I694" s="50">
        <f t="shared" si="47"/>
        <v>0</v>
      </c>
      <c r="J694" s="50"/>
    </row>
    <row r="695" spans="1:10" x14ac:dyDescent="0.25">
      <c r="A695" s="58"/>
      <c r="B695" s="48"/>
      <c r="C695" s="52"/>
      <c r="D695" s="51"/>
      <c r="E695" s="46">
        <v>0</v>
      </c>
      <c r="F695" s="46">
        <f t="shared" si="45"/>
        <v>0</v>
      </c>
      <c r="G695" s="50">
        <v>0</v>
      </c>
      <c r="H695" s="46">
        <f t="shared" si="46"/>
        <v>0</v>
      </c>
      <c r="I695" s="50">
        <f t="shared" si="47"/>
        <v>0</v>
      </c>
      <c r="J695" s="50"/>
    </row>
    <row r="696" spans="1:10" x14ac:dyDescent="0.25">
      <c r="A696" s="58"/>
      <c r="B696" s="48"/>
      <c r="C696" s="52"/>
      <c r="D696" s="51"/>
      <c r="E696" s="46">
        <v>0</v>
      </c>
      <c r="F696" s="46">
        <f t="shared" si="45"/>
        <v>0</v>
      </c>
      <c r="G696" s="50">
        <v>0</v>
      </c>
      <c r="H696" s="46">
        <f t="shared" si="46"/>
        <v>0</v>
      </c>
      <c r="I696" s="50">
        <f t="shared" si="47"/>
        <v>0</v>
      </c>
      <c r="J696" s="50"/>
    </row>
    <row r="697" spans="1:10" x14ac:dyDescent="0.25">
      <c r="A697" s="58"/>
      <c r="B697" s="48"/>
      <c r="C697" s="52"/>
      <c r="D697" s="51"/>
      <c r="E697" s="46">
        <v>0</v>
      </c>
      <c r="F697" s="46">
        <f t="shared" si="45"/>
        <v>0</v>
      </c>
      <c r="G697" s="50">
        <v>0</v>
      </c>
      <c r="H697" s="46">
        <f t="shared" si="46"/>
        <v>0</v>
      </c>
      <c r="I697" s="50">
        <f t="shared" si="47"/>
        <v>0</v>
      </c>
      <c r="J697" s="50"/>
    </row>
    <row r="698" spans="1:10" x14ac:dyDescent="0.25">
      <c r="A698" s="58"/>
      <c r="B698" s="48"/>
      <c r="C698" s="52"/>
      <c r="D698" s="51"/>
      <c r="E698" s="46">
        <v>0</v>
      </c>
      <c r="F698" s="46">
        <f t="shared" si="45"/>
        <v>0</v>
      </c>
      <c r="G698" s="50">
        <v>0</v>
      </c>
      <c r="H698" s="46">
        <f t="shared" si="46"/>
        <v>0</v>
      </c>
      <c r="I698" s="50">
        <f t="shared" si="47"/>
        <v>0</v>
      </c>
      <c r="J698" s="50"/>
    </row>
    <row r="699" spans="1:10" x14ac:dyDescent="0.25">
      <c r="A699" s="58"/>
      <c r="B699" s="48"/>
      <c r="C699" s="52"/>
      <c r="D699" s="51"/>
      <c r="E699" s="46">
        <v>0</v>
      </c>
      <c r="F699" s="46">
        <f t="shared" si="45"/>
        <v>0</v>
      </c>
      <c r="G699" s="50">
        <v>0</v>
      </c>
      <c r="H699" s="46">
        <f t="shared" si="46"/>
        <v>0</v>
      </c>
      <c r="I699" s="50">
        <f t="shared" si="47"/>
        <v>0</v>
      </c>
      <c r="J699" s="50"/>
    </row>
    <row r="700" spans="1:10" x14ac:dyDescent="0.25">
      <c r="A700" s="58"/>
      <c r="B700" s="48"/>
      <c r="C700" s="52"/>
      <c r="D700" s="51"/>
      <c r="E700" s="46">
        <v>0</v>
      </c>
      <c r="F700" s="46">
        <f t="shared" si="45"/>
        <v>0</v>
      </c>
      <c r="G700" s="50">
        <v>0</v>
      </c>
      <c r="H700" s="46">
        <f t="shared" si="46"/>
        <v>0</v>
      </c>
      <c r="I700" s="50">
        <f t="shared" si="47"/>
        <v>0</v>
      </c>
      <c r="J700" s="50"/>
    </row>
    <row r="701" spans="1:10" x14ac:dyDescent="0.25">
      <c r="A701" s="58"/>
      <c r="B701" s="48"/>
      <c r="C701" s="52"/>
      <c r="D701" s="51"/>
      <c r="E701" s="46">
        <v>0</v>
      </c>
      <c r="F701" s="46">
        <f t="shared" si="45"/>
        <v>0</v>
      </c>
      <c r="G701" s="50">
        <v>0</v>
      </c>
      <c r="H701" s="46">
        <f t="shared" si="46"/>
        <v>0</v>
      </c>
      <c r="I701" s="50">
        <f t="shared" si="47"/>
        <v>0</v>
      </c>
      <c r="J701" s="50"/>
    </row>
    <row r="702" spans="1:10" x14ac:dyDescent="0.25">
      <c r="A702" s="58"/>
      <c r="B702" s="48"/>
      <c r="C702" s="52"/>
      <c r="D702" s="51"/>
      <c r="E702" s="46">
        <v>0</v>
      </c>
      <c r="F702" s="46">
        <f t="shared" si="45"/>
        <v>0</v>
      </c>
      <c r="G702" s="50">
        <v>0</v>
      </c>
      <c r="H702" s="46">
        <f t="shared" si="46"/>
        <v>0</v>
      </c>
      <c r="I702" s="50">
        <f t="shared" si="47"/>
        <v>0</v>
      </c>
      <c r="J702" s="50"/>
    </row>
    <row r="703" spans="1:10" x14ac:dyDescent="0.25">
      <c r="A703" s="58"/>
      <c r="B703" s="48"/>
      <c r="C703" s="52"/>
      <c r="D703" s="51"/>
      <c r="E703" s="46">
        <v>0</v>
      </c>
      <c r="F703" s="46">
        <f t="shared" si="45"/>
        <v>0</v>
      </c>
      <c r="G703" s="50">
        <v>0</v>
      </c>
      <c r="H703" s="46">
        <f t="shared" si="46"/>
        <v>0</v>
      </c>
      <c r="I703" s="50">
        <f t="shared" si="47"/>
        <v>0</v>
      </c>
      <c r="J703" s="50"/>
    </row>
    <row r="704" spans="1:10" x14ac:dyDescent="0.25">
      <c r="A704" s="58"/>
      <c r="B704" s="48"/>
      <c r="C704" s="52"/>
      <c r="D704" s="51"/>
      <c r="E704" s="46">
        <v>0</v>
      </c>
      <c r="F704" s="46">
        <f t="shared" si="45"/>
        <v>0</v>
      </c>
      <c r="G704" s="50">
        <v>0</v>
      </c>
      <c r="H704" s="46">
        <f t="shared" si="46"/>
        <v>0</v>
      </c>
      <c r="I704" s="50">
        <f t="shared" si="47"/>
        <v>0</v>
      </c>
      <c r="J704" s="50"/>
    </row>
    <row r="705" spans="1:10" x14ac:dyDescent="0.25">
      <c r="A705" s="58"/>
      <c r="B705" s="48"/>
      <c r="C705" s="52"/>
      <c r="D705" s="51"/>
      <c r="E705" s="46">
        <v>0</v>
      </c>
      <c r="F705" s="46">
        <f t="shared" si="45"/>
        <v>0</v>
      </c>
      <c r="G705" s="50">
        <v>0</v>
      </c>
      <c r="H705" s="46">
        <f t="shared" si="46"/>
        <v>0</v>
      </c>
      <c r="I705" s="50">
        <f t="shared" si="47"/>
        <v>0</v>
      </c>
      <c r="J705" s="50"/>
    </row>
    <row r="706" spans="1:10" x14ac:dyDescent="0.25">
      <c r="A706" s="58"/>
      <c r="B706" s="48"/>
      <c r="C706" s="52"/>
      <c r="D706" s="51"/>
      <c r="E706" s="46">
        <v>0</v>
      </c>
      <c r="F706" s="46">
        <f t="shared" si="45"/>
        <v>0</v>
      </c>
      <c r="G706" s="50">
        <v>0</v>
      </c>
      <c r="H706" s="46">
        <f t="shared" si="46"/>
        <v>0</v>
      </c>
      <c r="I706" s="50">
        <f t="shared" si="47"/>
        <v>0</v>
      </c>
      <c r="J706" s="50"/>
    </row>
    <row r="707" spans="1:10" x14ac:dyDescent="0.25">
      <c r="A707" s="58"/>
      <c r="B707" s="48"/>
      <c r="C707" s="52"/>
      <c r="D707" s="51"/>
      <c r="E707" s="46">
        <v>0</v>
      </c>
      <c r="F707" s="46">
        <f t="shared" ref="F707:F770" si="48">D707*E707</f>
        <v>0</v>
      </c>
      <c r="G707" s="50">
        <v>0</v>
      </c>
      <c r="H707" s="46">
        <f t="shared" ref="H707:H770" si="49">D707*G707</f>
        <v>0</v>
      </c>
      <c r="I707" s="50">
        <f t="shared" ref="I707:I770" si="50">F707+H707</f>
        <v>0</v>
      </c>
      <c r="J707" s="50"/>
    </row>
    <row r="708" spans="1:10" x14ac:dyDescent="0.25">
      <c r="A708" s="58"/>
      <c r="B708" s="48"/>
      <c r="C708" s="52"/>
      <c r="D708" s="51"/>
      <c r="E708" s="46">
        <v>0</v>
      </c>
      <c r="F708" s="46">
        <f t="shared" si="48"/>
        <v>0</v>
      </c>
      <c r="G708" s="50">
        <v>0</v>
      </c>
      <c r="H708" s="46">
        <f t="shared" si="49"/>
        <v>0</v>
      </c>
      <c r="I708" s="50">
        <f t="shared" si="50"/>
        <v>0</v>
      </c>
      <c r="J708" s="50"/>
    </row>
    <row r="709" spans="1:10" x14ac:dyDescent="0.25">
      <c r="A709" s="58"/>
      <c r="B709" s="48"/>
      <c r="C709" s="52"/>
      <c r="D709" s="51"/>
      <c r="E709" s="46">
        <v>0</v>
      </c>
      <c r="F709" s="46">
        <f t="shared" si="48"/>
        <v>0</v>
      </c>
      <c r="G709" s="50">
        <v>0</v>
      </c>
      <c r="H709" s="46">
        <f t="shared" si="49"/>
        <v>0</v>
      </c>
      <c r="I709" s="50">
        <f t="shared" si="50"/>
        <v>0</v>
      </c>
      <c r="J709" s="50"/>
    </row>
    <row r="710" spans="1:10" x14ac:dyDescent="0.25">
      <c r="A710" s="58"/>
      <c r="B710" s="48"/>
      <c r="C710" s="52"/>
      <c r="D710" s="51"/>
      <c r="E710" s="46">
        <v>0</v>
      </c>
      <c r="F710" s="46">
        <f t="shared" si="48"/>
        <v>0</v>
      </c>
      <c r="G710" s="50">
        <v>0</v>
      </c>
      <c r="H710" s="46">
        <f t="shared" si="49"/>
        <v>0</v>
      </c>
      <c r="I710" s="50">
        <f t="shared" si="50"/>
        <v>0</v>
      </c>
      <c r="J710" s="50"/>
    </row>
    <row r="711" spans="1:10" x14ac:dyDescent="0.25">
      <c r="A711" s="58"/>
      <c r="B711" s="48"/>
      <c r="C711" s="52"/>
      <c r="D711" s="51"/>
      <c r="E711" s="46">
        <v>0</v>
      </c>
      <c r="F711" s="46">
        <f t="shared" si="48"/>
        <v>0</v>
      </c>
      <c r="G711" s="50">
        <v>0</v>
      </c>
      <c r="H711" s="46">
        <f t="shared" si="49"/>
        <v>0</v>
      </c>
      <c r="I711" s="50">
        <f t="shared" si="50"/>
        <v>0</v>
      </c>
      <c r="J711" s="50"/>
    </row>
    <row r="712" spans="1:10" x14ac:dyDescent="0.25">
      <c r="A712" s="58"/>
      <c r="B712" s="48"/>
      <c r="C712" s="52"/>
      <c r="D712" s="51"/>
      <c r="E712" s="46">
        <v>0</v>
      </c>
      <c r="F712" s="46">
        <f t="shared" si="48"/>
        <v>0</v>
      </c>
      <c r="G712" s="50">
        <v>0</v>
      </c>
      <c r="H712" s="46">
        <f t="shared" si="49"/>
        <v>0</v>
      </c>
      <c r="I712" s="50">
        <f t="shared" si="50"/>
        <v>0</v>
      </c>
      <c r="J712" s="50"/>
    </row>
    <row r="713" spans="1:10" x14ac:dyDescent="0.25">
      <c r="A713" s="58"/>
      <c r="B713" s="48"/>
      <c r="C713" s="52"/>
      <c r="D713" s="51"/>
      <c r="E713" s="46">
        <v>0</v>
      </c>
      <c r="F713" s="46">
        <f t="shared" si="48"/>
        <v>0</v>
      </c>
      <c r="G713" s="50">
        <v>0</v>
      </c>
      <c r="H713" s="46">
        <f t="shared" si="49"/>
        <v>0</v>
      </c>
      <c r="I713" s="50">
        <f t="shared" si="50"/>
        <v>0</v>
      </c>
      <c r="J713" s="50"/>
    </row>
    <row r="714" spans="1:10" x14ac:dyDescent="0.25">
      <c r="A714" s="58"/>
      <c r="B714" s="48"/>
      <c r="C714" s="52"/>
      <c r="D714" s="51"/>
      <c r="E714" s="46">
        <v>0</v>
      </c>
      <c r="F714" s="46">
        <f t="shared" si="48"/>
        <v>0</v>
      </c>
      <c r="G714" s="50">
        <v>0</v>
      </c>
      <c r="H714" s="46">
        <f t="shared" si="49"/>
        <v>0</v>
      </c>
      <c r="I714" s="50">
        <f t="shared" si="50"/>
        <v>0</v>
      </c>
      <c r="J714" s="50"/>
    </row>
    <row r="715" spans="1:10" x14ac:dyDescent="0.25">
      <c r="A715" s="58"/>
      <c r="B715" s="48"/>
      <c r="C715" s="52"/>
      <c r="D715" s="51"/>
      <c r="E715" s="46">
        <v>0</v>
      </c>
      <c r="F715" s="46">
        <f t="shared" si="48"/>
        <v>0</v>
      </c>
      <c r="G715" s="50">
        <v>0</v>
      </c>
      <c r="H715" s="46">
        <f t="shared" si="49"/>
        <v>0</v>
      </c>
      <c r="I715" s="50">
        <f t="shared" si="50"/>
        <v>0</v>
      </c>
      <c r="J715" s="50"/>
    </row>
    <row r="716" spans="1:10" x14ac:dyDescent="0.25">
      <c r="A716" s="58"/>
      <c r="B716" s="48"/>
      <c r="C716" s="52"/>
      <c r="D716" s="51"/>
      <c r="E716" s="46">
        <v>0</v>
      </c>
      <c r="F716" s="46">
        <f t="shared" si="48"/>
        <v>0</v>
      </c>
      <c r="G716" s="50">
        <v>0</v>
      </c>
      <c r="H716" s="46">
        <f t="shared" si="49"/>
        <v>0</v>
      </c>
      <c r="I716" s="50">
        <f t="shared" si="50"/>
        <v>0</v>
      </c>
      <c r="J716" s="50"/>
    </row>
    <row r="717" spans="1:10" x14ac:dyDescent="0.25">
      <c r="A717" s="58"/>
      <c r="B717" s="48"/>
      <c r="C717" s="52"/>
      <c r="D717" s="51"/>
      <c r="E717" s="46">
        <v>0</v>
      </c>
      <c r="F717" s="46">
        <f t="shared" si="48"/>
        <v>0</v>
      </c>
      <c r="G717" s="50">
        <v>0</v>
      </c>
      <c r="H717" s="46">
        <f t="shared" si="49"/>
        <v>0</v>
      </c>
      <c r="I717" s="50">
        <f t="shared" si="50"/>
        <v>0</v>
      </c>
      <c r="J717" s="50"/>
    </row>
    <row r="718" spans="1:10" x14ac:dyDescent="0.25">
      <c r="A718" s="58"/>
      <c r="B718" s="48"/>
      <c r="C718" s="52"/>
      <c r="D718" s="51"/>
      <c r="E718" s="46">
        <v>0</v>
      </c>
      <c r="F718" s="46">
        <f t="shared" si="48"/>
        <v>0</v>
      </c>
      <c r="G718" s="50">
        <v>0</v>
      </c>
      <c r="H718" s="46">
        <f t="shared" si="49"/>
        <v>0</v>
      </c>
      <c r="I718" s="50">
        <f t="shared" si="50"/>
        <v>0</v>
      </c>
      <c r="J718" s="50"/>
    </row>
    <row r="719" spans="1:10" x14ac:dyDescent="0.25">
      <c r="A719" s="58"/>
      <c r="B719" s="48"/>
      <c r="C719" s="52"/>
      <c r="D719" s="51"/>
      <c r="E719" s="46">
        <v>0</v>
      </c>
      <c r="F719" s="46">
        <f t="shared" si="48"/>
        <v>0</v>
      </c>
      <c r="G719" s="50">
        <v>0</v>
      </c>
      <c r="H719" s="46">
        <f t="shared" si="49"/>
        <v>0</v>
      </c>
      <c r="I719" s="50">
        <f t="shared" si="50"/>
        <v>0</v>
      </c>
      <c r="J719" s="50"/>
    </row>
    <row r="720" spans="1:10" x14ac:dyDescent="0.25">
      <c r="A720" s="58"/>
      <c r="B720" s="48"/>
      <c r="C720" s="52"/>
      <c r="D720" s="51"/>
      <c r="E720" s="46">
        <v>0</v>
      </c>
      <c r="F720" s="46">
        <f t="shared" si="48"/>
        <v>0</v>
      </c>
      <c r="G720" s="50">
        <v>0</v>
      </c>
      <c r="H720" s="46">
        <f t="shared" si="49"/>
        <v>0</v>
      </c>
      <c r="I720" s="50">
        <f t="shared" si="50"/>
        <v>0</v>
      </c>
      <c r="J720" s="50"/>
    </row>
    <row r="721" spans="1:10" x14ac:dyDescent="0.25">
      <c r="A721" s="58"/>
      <c r="B721" s="48"/>
      <c r="C721" s="52"/>
      <c r="D721" s="51"/>
      <c r="E721" s="46">
        <v>0</v>
      </c>
      <c r="F721" s="46">
        <f t="shared" si="48"/>
        <v>0</v>
      </c>
      <c r="G721" s="50">
        <v>0</v>
      </c>
      <c r="H721" s="46">
        <f t="shared" si="49"/>
        <v>0</v>
      </c>
      <c r="I721" s="50">
        <f t="shared" si="50"/>
        <v>0</v>
      </c>
      <c r="J721" s="50"/>
    </row>
    <row r="722" spans="1:10" x14ac:dyDescent="0.25">
      <c r="A722" s="58"/>
      <c r="B722" s="48"/>
      <c r="C722" s="52"/>
      <c r="D722" s="51"/>
      <c r="E722" s="46">
        <v>0</v>
      </c>
      <c r="F722" s="46">
        <f t="shared" si="48"/>
        <v>0</v>
      </c>
      <c r="G722" s="50">
        <v>0</v>
      </c>
      <c r="H722" s="46">
        <f t="shared" si="49"/>
        <v>0</v>
      </c>
      <c r="I722" s="50">
        <f t="shared" si="50"/>
        <v>0</v>
      </c>
      <c r="J722" s="50"/>
    </row>
    <row r="723" spans="1:10" x14ac:dyDescent="0.25">
      <c r="A723" s="58"/>
      <c r="B723" s="48"/>
      <c r="C723" s="52"/>
      <c r="D723" s="51"/>
      <c r="E723" s="46">
        <v>0</v>
      </c>
      <c r="F723" s="46">
        <f t="shared" si="48"/>
        <v>0</v>
      </c>
      <c r="G723" s="50">
        <v>0</v>
      </c>
      <c r="H723" s="46">
        <f t="shared" si="49"/>
        <v>0</v>
      </c>
      <c r="I723" s="50">
        <f t="shared" si="50"/>
        <v>0</v>
      </c>
      <c r="J723" s="50"/>
    </row>
    <row r="724" spans="1:10" x14ac:dyDescent="0.25">
      <c r="A724" s="58"/>
      <c r="B724" s="48"/>
      <c r="C724" s="52"/>
      <c r="D724" s="51"/>
      <c r="E724" s="46">
        <v>0</v>
      </c>
      <c r="F724" s="46">
        <f t="shared" si="48"/>
        <v>0</v>
      </c>
      <c r="G724" s="50">
        <v>0</v>
      </c>
      <c r="H724" s="46">
        <f t="shared" si="49"/>
        <v>0</v>
      </c>
      <c r="I724" s="50">
        <f t="shared" si="50"/>
        <v>0</v>
      </c>
      <c r="J724" s="50"/>
    </row>
    <row r="725" spans="1:10" x14ac:dyDescent="0.25">
      <c r="A725" s="58"/>
      <c r="B725" s="48"/>
      <c r="C725" s="52"/>
      <c r="D725" s="51"/>
      <c r="E725" s="46">
        <v>0</v>
      </c>
      <c r="F725" s="46">
        <f t="shared" si="48"/>
        <v>0</v>
      </c>
      <c r="G725" s="50">
        <v>0</v>
      </c>
      <c r="H725" s="46">
        <f t="shared" si="49"/>
        <v>0</v>
      </c>
      <c r="I725" s="50">
        <f t="shared" si="50"/>
        <v>0</v>
      </c>
      <c r="J725" s="50"/>
    </row>
    <row r="726" spans="1:10" x14ac:dyDescent="0.25">
      <c r="A726" s="58"/>
      <c r="B726" s="48"/>
      <c r="C726" s="52"/>
      <c r="D726" s="51"/>
      <c r="E726" s="46">
        <v>0</v>
      </c>
      <c r="F726" s="46">
        <f t="shared" si="48"/>
        <v>0</v>
      </c>
      <c r="G726" s="50">
        <v>0</v>
      </c>
      <c r="H726" s="46">
        <f t="shared" si="49"/>
        <v>0</v>
      </c>
      <c r="I726" s="50">
        <f t="shared" si="50"/>
        <v>0</v>
      </c>
      <c r="J726" s="50"/>
    </row>
    <row r="727" spans="1:10" x14ac:dyDescent="0.25">
      <c r="A727" s="58"/>
      <c r="B727" s="48"/>
      <c r="C727" s="52"/>
      <c r="D727" s="51"/>
      <c r="E727" s="46">
        <v>0</v>
      </c>
      <c r="F727" s="46">
        <f t="shared" si="48"/>
        <v>0</v>
      </c>
      <c r="G727" s="50">
        <v>0</v>
      </c>
      <c r="H727" s="46">
        <f t="shared" si="49"/>
        <v>0</v>
      </c>
      <c r="I727" s="50">
        <f t="shared" si="50"/>
        <v>0</v>
      </c>
      <c r="J727" s="50"/>
    </row>
    <row r="728" spans="1:10" x14ac:dyDescent="0.25">
      <c r="A728" s="58"/>
      <c r="B728" s="48"/>
      <c r="C728" s="52"/>
      <c r="D728" s="51"/>
      <c r="E728" s="46">
        <v>0</v>
      </c>
      <c r="F728" s="46">
        <f t="shared" si="48"/>
        <v>0</v>
      </c>
      <c r="G728" s="50">
        <v>0</v>
      </c>
      <c r="H728" s="46">
        <f t="shared" si="49"/>
        <v>0</v>
      </c>
      <c r="I728" s="50">
        <f t="shared" si="50"/>
        <v>0</v>
      </c>
      <c r="J728" s="50"/>
    </row>
    <row r="729" spans="1:10" x14ac:dyDescent="0.25">
      <c r="A729" s="58"/>
      <c r="B729" s="48"/>
      <c r="C729" s="52"/>
      <c r="D729" s="51"/>
      <c r="E729" s="46">
        <v>0</v>
      </c>
      <c r="F729" s="46">
        <f t="shared" si="48"/>
        <v>0</v>
      </c>
      <c r="G729" s="50">
        <v>0</v>
      </c>
      <c r="H729" s="46">
        <f t="shared" si="49"/>
        <v>0</v>
      </c>
      <c r="I729" s="50">
        <f t="shared" si="50"/>
        <v>0</v>
      </c>
      <c r="J729" s="50"/>
    </row>
    <row r="730" spans="1:10" x14ac:dyDescent="0.25">
      <c r="A730" s="58"/>
      <c r="B730" s="48"/>
      <c r="C730" s="52"/>
      <c r="D730" s="51"/>
      <c r="E730" s="46">
        <v>0</v>
      </c>
      <c r="F730" s="46">
        <f t="shared" si="48"/>
        <v>0</v>
      </c>
      <c r="G730" s="50">
        <v>0</v>
      </c>
      <c r="H730" s="46">
        <f t="shared" si="49"/>
        <v>0</v>
      </c>
      <c r="I730" s="50">
        <f t="shared" si="50"/>
        <v>0</v>
      </c>
      <c r="J730" s="50"/>
    </row>
    <row r="731" spans="1:10" x14ac:dyDescent="0.25">
      <c r="A731" s="58"/>
      <c r="B731" s="48"/>
      <c r="C731" s="52"/>
      <c r="D731" s="51"/>
      <c r="E731" s="46">
        <v>0</v>
      </c>
      <c r="F731" s="46">
        <f t="shared" si="48"/>
        <v>0</v>
      </c>
      <c r="G731" s="50">
        <v>0</v>
      </c>
      <c r="H731" s="46">
        <f t="shared" si="49"/>
        <v>0</v>
      </c>
      <c r="I731" s="50">
        <f t="shared" si="50"/>
        <v>0</v>
      </c>
      <c r="J731" s="50"/>
    </row>
    <row r="732" spans="1:10" x14ac:dyDescent="0.25">
      <c r="A732" s="58"/>
      <c r="B732" s="48"/>
      <c r="C732" s="52"/>
      <c r="D732" s="51"/>
      <c r="E732" s="46">
        <v>0</v>
      </c>
      <c r="F732" s="46">
        <f t="shared" si="48"/>
        <v>0</v>
      </c>
      <c r="G732" s="50">
        <v>0</v>
      </c>
      <c r="H732" s="46">
        <f t="shared" si="49"/>
        <v>0</v>
      </c>
      <c r="I732" s="50">
        <f t="shared" si="50"/>
        <v>0</v>
      </c>
      <c r="J732" s="50"/>
    </row>
    <row r="733" spans="1:10" x14ac:dyDescent="0.25">
      <c r="A733" s="58"/>
      <c r="B733" s="48"/>
      <c r="C733" s="52"/>
      <c r="D733" s="51"/>
      <c r="E733" s="46">
        <v>0</v>
      </c>
      <c r="F733" s="46">
        <f t="shared" si="48"/>
        <v>0</v>
      </c>
      <c r="G733" s="50">
        <v>0</v>
      </c>
      <c r="H733" s="46">
        <f t="shared" si="49"/>
        <v>0</v>
      </c>
      <c r="I733" s="50">
        <f t="shared" si="50"/>
        <v>0</v>
      </c>
      <c r="J733" s="50"/>
    </row>
    <row r="734" spans="1:10" x14ac:dyDescent="0.25">
      <c r="A734" s="58"/>
      <c r="B734" s="48"/>
      <c r="C734" s="52"/>
      <c r="D734" s="51"/>
      <c r="E734" s="46">
        <v>0</v>
      </c>
      <c r="F734" s="46">
        <f t="shared" si="48"/>
        <v>0</v>
      </c>
      <c r="G734" s="50">
        <v>0</v>
      </c>
      <c r="H734" s="46">
        <f t="shared" si="49"/>
        <v>0</v>
      </c>
      <c r="I734" s="50">
        <f t="shared" si="50"/>
        <v>0</v>
      </c>
      <c r="J734" s="50"/>
    </row>
    <row r="735" spans="1:10" x14ac:dyDescent="0.25">
      <c r="A735" s="58"/>
      <c r="B735" s="48"/>
      <c r="C735" s="52"/>
      <c r="D735" s="51"/>
      <c r="E735" s="46">
        <v>0</v>
      </c>
      <c r="F735" s="46">
        <f t="shared" si="48"/>
        <v>0</v>
      </c>
      <c r="G735" s="50">
        <v>0</v>
      </c>
      <c r="H735" s="46">
        <f t="shared" si="49"/>
        <v>0</v>
      </c>
      <c r="I735" s="50">
        <f t="shared" si="50"/>
        <v>0</v>
      </c>
      <c r="J735" s="50"/>
    </row>
    <row r="736" spans="1:10" x14ac:dyDescent="0.25">
      <c r="A736" s="58"/>
      <c r="B736" s="48"/>
      <c r="C736" s="52"/>
      <c r="D736" s="51"/>
      <c r="E736" s="46">
        <v>0</v>
      </c>
      <c r="F736" s="46">
        <f t="shared" si="48"/>
        <v>0</v>
      </c>
      <c r="G736" s="50">
        <v>0</v>
      </c>
      <c r="H736" s="46">
        <f t="shared" si="49"/>
        <v>0</v>
      </c>
      <c r="I736" s="50">
        <f t="shared" si="50"/>
        <v>0</v>
      </c>
      <c r="J736" s="50"/>
    </row>
    <row r="737" spans="1:10" x14ac:dyDescent="0.25">
      <c r="A737" s="58"/>
      <c r="B737" s="48"/>
      <c r="C737" s="52"/>
      <c r="D737" s="51"/>
      <c r="E737" s="46">
        <v>0</v>
      </c>
      <c r="F737" s="46">
        <f t="shared" si="48"/>
        <v>0</v>
      </c>
      <c r="G737" s="50">
        <v>0</v>
      </c>
      <c r="H737" s="46">
        <f t="shared" si="49"/>
        <v>0</v>
      </c>
      <c r="I737" s="50">
        <f t="shared" si="50"/>
        <v>0</v>
      </c>
      <c r="J737" s="50"/>
    </row>
    <row r="738" spans="1:10" x14ac:dyDescent="0.25">
      <c r="A738" s="58"/>
      <c r="B738" s="48"/>
      <c r="C738" s="52"/>
      <c r="D738" s="51"/>
      <c r="E738" s="46">
        <v>0</v>
      </c>
      <c r="F738" s="46">
        <f t="shared" si="48"/>
        <v>0</v>
      </c>
      <c r="G738" s="50">
        <v>0</v>
      </c>
      <c r="H738" s="46">
        <f t="shared" si="49"/>
        <v>0</v>
      </c>
      <c r="I738" s="50">
        <f t="shared" si="50"/>
        <v>0</v>
      </c>
      <c r="J738" s="50"/>
    </row>
    <row r="739" spans="1:10" x14ac:dyDescent="0.25">
      <c r="A739" s="58"/>
      <c r="B739" s="48"/>
      <c r="C739" s="52"/>
      <c r="D739" s="51"/>
      <c r="E739" s="46">
        <v>0</v>
      </c>
      <c r="F739" s="46">
        <f t="shared" si="48"/>
        <v>0</v>
      </c>
      <c r="G739" s="50">
        <v>0</v>
      </c>
      <c r="H739" s="46">
        <f t="shared" si="49"/>
        <v>0</v>
      </c>
      <c r="I739" s="50">
        <f t="shared" si="50"/>
        <v>0</v>
      </c>
      <c r="J739" s="50"/>
    </row>
    <row r="740" spans="1:10" x14ac:dyDescent="0.25">
      <c r="A740" s="58"/>
      <c r="B740" s="48"/>
      <c r="C740" s="52"/>
      <c r="D740" s="51"/>
      <c r="E740" s="46">
        <v>0</v>
      </c>
      <c r="F740" s="46">
        <f t="shared" si="48"/>
        <v>0</v>
      </c>
      <c r="G740" s="50">
        <v>0</v>
      </c>
      <c r="H740" s="46">
        <f t="shared" si="49"/>
        <v>0</v>
      </c>
      <c r="I740" s="50">
        <f t="shared" si="50"/>
        <v>0</v>
      </c>
      <c r="J740" s="50"/>
    </row>
    <row r="741" spans="1:10" x14ac:dyDescent="0.25">
      <c r="A741" s="58"/>
      <c r="B741" s="48"/>
      <c r="C741" s="52"/>
      <c r="D741" s="51"/>
      <c r="E741" s="46">
        <v>0</v>
      </c>
      <c r="F741" s="46">
        <f t="shared" si="48"/>
        <v>0</v>
      </c>
      <c r="G741" s="50">
        <v>0</v>
      </c>
      <c r="H741" s="46">
        <f t="shared" si="49"/>
        <v>0</v>
      </c>
      <c r="I741" s="50">
        <f t="shared" si="50"/>
        <v>0</v>
      </c>
      <c r="J741" s="50"/>
    </row>
    <row r="742" spans="1:10" x14ac:dyDescent="0.25">
      <c r="A742" s="58"/>
      <c r="B742" s="48"/>
      <c r="C742" s="52"/>
      <c r="D742" s="51"/>
      <c r="E742" s="46">
        <v>0</v>
      </c>
      <c r="F742" s="46">
        <f t="shared" si="48"/>
        <v>0</v>
      </c>
      <c r="G742" s="50">
        <v>0</v>
      </c>
      <c r="H742" s="46">
        <f t="shared" si="49"/>
        <v>0</v>
      </c>
      <c r="I742" s="50">
        <f t="shared" si="50"/>
        <v>0</v>
      </c>
      <c r="J742" s="50"/>
    </row>
    <row r="743" spans="1:10" x14ac:dyDescent="0.25">
      <c r="A743" s="58"/>
      <c r="B743" s="48"/>
      <c r="C743" s="52"/>
      <c r="D743" s="51"/>
      <c r="E743" s="46">
        <v>0</v>
      </c>
      <c r="F743" s="46">
        <f t="shared" si="48"/>
        <v>0</v>
      </c>
      <c r="G743" s="50">
        <v>0</v>
      </c>
      <c r="H743" s="46">
        <f t="shared" si="49"/>
        <v>0</v>
      </c>
      <c r="I743" s="50">
        <f t="shared" si="50"/>
        <v>0</v>
      </c>
      <c r="J743" s="50"/>
    </row>
    <row r="744" spans="1:10" x14ac:dyDescent="0.25">
      <c r="A744" s="58"/>
      <c r="B744" s="48"/>
      <c r="C744" s="52"/>
      <c r="D744" s="51"/>
      <c r="E744" s="46">
        <v>0</v>
      </c>
      <c r="F744" s="46">
        <f t="shared" si="48"/>
        <v>0</v>
      </c>
      <c r="G744" s="50">
        <v>0</v>
      </c>
      <c r="H744" s="46">
        <f t="shared" si="49"/>
        <v>0</v>
      </c>
      <c r="I744" s="50">
        <f t="shared" si="50"/>
        <v>0</v>
      </c>
      <c r="J744" s="50"/>
    </row>
    <row r="745" spans="1:10" x14ac:dyDescent="0.25">
      <c r="A745" s="58"/>
      <c r="B745" s="48"/>
      <c r="C745" s="52"/>
      <c r="D745" s="51"/>
      <c r="E745" s="46">
        <v>0</v>
      </c>
      <c r="F745" s="46">
        <f t="shared" si="48"/>
        <v>0</v>
      </c>
      <c r="G745" s="50">
        <v>0</v>
      </c>
      <c r="H745" s="46">
        <f t="shared" si="49"/>
        <v>0</v>
      </c>
      <c r="I745" s="50">
        <f t="shared" si="50"/>
        <v>0</v>
      </c>
      <c r="J745" s="50"/>
    </row>
    <row r="746" spans="1:10" x14ac:dyDescent="0.25">
      <c r="A746" s="58"/>
      <c r="B746" s="48"/>
      <c r="C746" s="52"/>
      <c r="D746" s="51"/>
      <c r="E746" s="46">
        <v>0</v>
      </c>
      <c r="F746" s="46">
        <f t="shared" si="48"/>
        <v>0</v>
      </c>
      <c r="G746" s="50">
        <v>0</v>
      </c>
      <c r="H746" s="46">
        <f t="shared" si="49"/>
        <v>0</v>
      </c>
      <c r="I746" s="50">
        <f t="shared" si="50"/>
        <v>0</v>
      </c>
      <c r="J746" s="50"/>
    </row>
    <row r="747" spans="1:10" x14ac:dyDescent="0.25">
      <c r="A747" s="58"/>
      <c r="B747" s="48"/>
      <c r="C747" s="52"/>
      <c r="D747" s="51"/>
      <c r="E747" s="46">
        <v>0</v>
      </c>
      <c r="F747" s="46">
        <f t="shared" si="48"/>
        <v>0</v>
      </c>
      <c r="G747" s="50">
        <v>0</v>
      </c>
      <c r="H747" s="46">
        <f t="shared" si="49"/>
        <v>0</v>
      </c>
      <c r="I747" s="50">
        <f t="shared" si="50"/>
        <v>0</v>
      </c>
      <c r="J747" s="50"/>
    </row>
    <row r="748" spans="1:10" x14ac:dyDescent="0.25">
      <c r="A748" s="58"/>
      <c r="B748" s="48"/>
      <c r="C748" s="52"/>
      <c r="D748" s="51"/>
      <c r="E748" s="46">
        <v>0</v>
      </c>
      <c r="F748" s="46">
        <f t="shared" si="48"/>
        <v>0</v>
      </c>
      <c r="G748" s="50">
        <v>0</v>
      </c>
      <c r="H748" s="46">
        <f t="shared" si="49"/>
        <v>0</v>
      </c>
      <c r="I748" s="50">
        <f t="shared" si="50"/>
        <v>0</v>
      </c>
      <c r="J748" s="50"/>
    </row>
    <row r="749" spans="1:10" x14ac:dyDescent="0.25">
      <c r="A749" s="58"/>
      <c r="B749" s="48"/>
      <c r="C749" s="52"/>
      <c r="D749" s="51"/>
      <c r="E749" s="46">
        <v>0</v>
      </c>
      <c r="F749" s="46">
        <f t="shared" si="48"/>
        <v>0</v>
      </c>
      <c r="G749" s="50">
        <v>0</v>
      </c>
      <c r="H749" s="46">
        <f t="shared" si="49"/>
        <v>0</v>
      </c>
      <c r="I749" s="50">
        <f t="shared" si="50"/>
        <v>0</v>
      </c>
      <c r="J749" s="50"/>
    </row>
    <row r="750" spans="1:10" x14ac:dyDescent="0.25">
      <c r="A750" s="58"/>
      <c r="B750" s="48"/>
      <c r="C750" s="52"/>
      <c r="D750" s="51"/>
      <c r="E750" s="46">
        <v>0</v>
      </c>
      <c r="F750" s="46">
        <f t="shared" si="48"/>
        <v>0</v>
      </c>
      <c r="G750" s="50">
        <v>0</v>
      </c>
      <c r="H750" s="46">
        <f t="shared" si="49"/>
        <v>0</v>
      </c>
      <c r="I750" s="50">
        <f t="shared" si="50"/>
        <v>0</v>
      </c>
      <c r="J750" s="50"/>
    </row>
    <row r="751" spans="1:10" x14ac:dyDescent="0.25">
      <c r="A751" s="58"/>
      <c r="B751" s="48"/>
      <c r="C751" s="52"/>
      <c r="D751" s="51"/>
      <c r="E751" s="46">
        <v>0</v>
      </c>
      <c r="F751" s="46">
        <f t="shared" si="48"/>
        <v>0</v>
      </c>
      <c r="G751" s="50">
        <v>0</v>
      </c>
      <c r="H751" s="46">
        <f t="shared" si="49"/>
        <v>0</v>
      </c>
      <c r="I751" s="50">
        <f t="shared" si="50"/>
        <v>0</v>
      </c>
      <c r="J751" s="50"/>
    </row>
    <row r="752" spans="1:10" x14ac:dyDescent="0.25">
      <c r="A752" s="58"/>
      <c r="B752" s="48"/>
      <c r="C752" s="52"/>
      <c r="D752" s="51"/>
      <c r="E752" s="46">
        <v>0</v>
      </c>
      <c r="F752" s="46">
        <f t="shared" si="48"/>
        <v>0</v>
      </c>
      <c r="G752" s="50">
        <v>0</v>
      </c>
      <c r="H752" s="46">
        <f t="shared" si="49"/>
        <v>0</v>
      </c>
      <c r="I752" s="50">
        <f t="shared" si="50"/>
        <v>0</v>
      </c>
      <c r="J752" s="50"/>
    </row>
    <row r="753" spans="1:10" x14ac:dyDescent="0.25">
      <c r="A753" s="58"/>
      <c r="B753" s="48"/>
      <c r="C753" s="52"/>
      <c r="D753" s="51"/>
      <c r="E753" s="46">
        <v>0</v>
      </c>
      <c r="F753" s="46">
        <f t="shared" si="48"/>
        <v>0</v>
      </c>
      <c r="G753" s="50">
        <v>0</v>
      </c>
      <c r="H753" s="46">
        <f t="shared" si="49"/>
        <v>0</v>
      </c>
      <c r="I753" s="50">
        <f t="shared" si="50"/>
        <v>0</v>
      </c>
      <c r="J753" s="50"/>
    </row>
    <row r="754" spans="1:10" x14ac:dyDescent="0.25">
      <c r="A754" s="58"/>
      <c r="B754" s="48"/>
      <c r="C754" s="52"/>
      <c r="D754" s="51"/>
      <c r="E754" s="46">
        <v>0</v>
      </c>
      <c r="F754" s="46">
        <f t="shared" si="48"/>
        <v>0</v>
      </c>
      <c r="G754" s="50">
        <v>0</v>
      </c>
      <c r="H754" s="46">
        <f t="shared" si="49"/>
        <v>0</v>
      </c>
      <c r="I754" s="50">
        <f t="shared" si="50"/>
        <v>0</v>
      </c>
      <c r="J754" s="50"/>
    </row>
    <row r="755" spans="1:10" x14ac:dyDescent="0.25">
      <c r="A755" s="58"/>
      <c r="B755" s="48"/>
      <c r="C755" s="52"/>
      <c r="D755" s="51"/>
      <c r="E755" s="46">
        <v>0</v>
      </c>
      <c r="F755" s="46">
        <f t="shared" si="48"/>
        <v>0</v>
      </c>
      <c r="G755" s="50">
        <v>0</v>
      </c>
      <c r="H755" s="46">
        <f t="shared" si="49"/>
        <v>0</v>
      </c>
      <c r="I755" s="50">
        <f t="shared" si="50"/>
        <v>0</v>
      </c>
      <c r="J755" s="50"/>
    </row>
    <row r="756" spans="1:10" x14ac:dyDescent="0.25">
      <c r="A756" s="58"/>
      <c r="B756" s="48"/>
      <c r="C756" s="52"/>
      <c r="D756" s="51"/>
      <c r="E756" s="46">
        <v>0</v>
      </c>
      <c r="F756" s="46">
        <f t="shared" si="48"/>
        <v>0</v>
      </c>
      <c r="G756" s="50">
        <v>0</v>
      </c>
      <c r="H756" s="46">
        <f t="shared" si="49"/>
        <v>0</v>
      </c>
      <c r="I756" s="50">
        <f t="shared" si="50"/>
        <v>0</v>
      </c>
      <c r="J756" s="50"/>
    </row>
    <row r="757" spans="1:10" x14ac:dyDescent="0.25">
      <c r="A757" s="58"/>
      <c r="B757" s="48"/>
      <c r="C757" s="52"/>
      <c r="D757" s="51"/>
      <c r="E757" s="46">
        <v>0</v>
      </c>
      <c r="F757" s="46">
        <f t="shared" si="48"/>
        <v>0</v>
      </c>
      <c r="G757" s="50">
        <v>0</v>
      </c>
      <c r="H757" s="46">
        <f t="shared" si="49"/>
        <v>0</v>
      </c>
      <c r="I757" s="50">
        <f t="shared" si="50"/>
        <v>0</v>
      </c>
      <c r="J757" s="50"/>
    </row>
    <row r="758" spans="1:10" x14ac:dyDescent="0.25">
      <c r="A758" s="58"/>
      <c r="B758" s="48"/>
      <c r="C758" s="52"/>
      <c r="D758" s="51"/>
      <c r="E758" s="46">
        <v>0</v>
      </c>
      <c r="F758" s="46">
        <f t="shared" si="48"/>
        <v>0</v>
      </c>
      <c r="G758" s="50">
        <v>0</v>
      </c>
      <c r="H758" s="46">
        <f t="shared" si="49"/>
        <v>0</v>
      </c>
      <c r="I758" s="50">
        <f t="shared" si="50"/>
        <v>0</v>
      </c>
      <c r="J758" s="50"/>
    </row>
    <row r="759" spans="1:10" x14ac:dyDescent="0.25">
      <c r="A759" s="58"/>
      <c r="B759" s="48"/>
      <c r="C759" s="52"/>
      <c r="D759" s="51"/>
      <c r="E759" s="46">
        <v>0</v>
      </c>
      <c r="F759" s="46">
        <f t="shared" si="48"/>
        <v>0</v>
      </c>
      <c r="G759" s="50">
        <v>0</v>
      </c>
      <c r="H759" s="46">
        <f t="shared" si="49"/>
        <v>0</v>
      </c>
      <c r="I759" s="50">
        <f t="shared" si="50"/>
        <v>0</v>
      </c>
      <c r="J759" s="50"/>
    </row>
    <row r="760" spans="1:10" x14ac:dyDescent="0.25">
      <c r="A760" s="58"/>
      <c r="B760" s="48"/>
      <c r="C760" s="52"/>
      <c r="D760" s="51"/>
      <c r="E760" s="46">
        <v>0</v>
      </c>
      <c r="F760" s="46">
        <f t="shared" si="48"/>
        <v>0</v>
      </c>
      <c r="G760" s="50">
        <v>0</v>
      </c>
      <c r="H760" s="46">
        <f t="shared" si="49"/>
        <v>0</v>
      </c>
      <c r="I760" s="50">
        <f t="shared" si="50"/>
        <v>0</v>
      </c>
      <c r="J760" s="50"/>
    </row>
    <row r="761" spans="1:10" x14ac:dyDescent="0.25">
      <c r="A761" s="58"/>
      <c r="B761" s="48"/>
      <c r="C761" s="52"/>
      <c r="D761" s="51"/>
      <c r="E761" s="46">
        <v>0</v>
      </c>
      <c r="F761" s="46">
        <f t="shared" si="48"/>
        <v>0</v>
      </c>
      <c r="G761" s="50">
        <v>0</v>
      </c>
      <c r="H761" s="46">
        <f t="shared" si="49"/>
        <v>0</v>
      </c>
      <c r="I761" s="50">
        <f t="shared" si="50"/>
        <v>0</v>
      </c>
      <c r="J761" s="50"/>
    </row>
    <row r="762" spans="1:10" x14ac:dyDescent="0.25">
      <c r="A762" s="58"/>
      <c r="B762" s="48"/>
      <c r="C762" s="52"/>
      <c r="D762" s="51"/>
      <c r="E762" s="46">
        <v>0</v>
      </c>
      <c r="F762" s="46">
        <f t="shared" si="48"/>
        <v>0</v>
      </c>
      <c r="G762" s="50">
        <v>0</v>
      </c>
      <c r="H762" s="46">
        <f t="shared" si="49"/>
        <v>0</v>
      </c>
      <c r="I762" s="50">
        <f t="shared" si="50"/>
        <v>0</v>
      </c>
      <c r="J762" s="50"/>
    </row>
    <row r="763" spans="1:10" x14ac:dyDescent="0.25">
      <c r="A763" s="58"/>
      <c r="B763" s="48"/>
      <c r="C763" s="52"/>
      <c r="D763" s="51"/>
      <c r="E763" s="46">
        <v>0</v>
      </c>
      <c r="F763" s="46">
        <f t="shared" si="48"/>
        <v>0</v>
      </c>
      <c r="G763" s="50">
        <v>0</v>
      </c>
      <c r="H763" s="46">
        <f t="shared" si="49"/>
        <v>0</v>
      </c>
      <c r="I763" s="50">
        <f t="shared" si="50"/>
        <v>0</v>
      </c>
      <c r="J763" s="50"/>
    </row>
    <row r="764" spans="1:10" x14ac:dyDescent="0.25">
      <c r="A764" s="58"/>
      <c r="B764" s="48"/>
      <c r="C764" s="52"/>
      <c r="D764" s="51"/>
      <c r="E764" s="46">
        <v>0</v>
      </c>
      <c r="F764" s="46">
        <f t="shared" si="48"/>
        <v>0</v>
      </c>
      <c r="G764" s="50">
        <v>0</v>
      </c>
      <c r="H764" s="46">
        <f t="shared" si="49"/>
        <v>0</v>
      </c>
      <c r="I764" s="50">
        <f t="shared" si="50"/>
        <v>0</v>
      </c>
      <c r="J764" s="50"/>
    </row>
    <row r="765" spans="1:10" x14ac:dyDescent="0.25">
      <c r="A765" s="58"/>
      <c r="B765" s="48"/>
      <c r="C765" s="52"/>
      <c r="D765" s="51"/>
      <c r="E765" s="46">
        <v>0</v>
      </c>
      <c r="F765" s="46">
        <f t="shared" si="48"/>
        <v>0</v>
      </c>
      <c r="G765" s="50">
        <v>0</v>
      </c>
      <c r="H765" s="46">
        <f t="shared" si="49"/>
        <v>0</v>
      </c>
      <c r="I765" s="50">
        <f t="shared" si="50"/>
        <v>0</v>
      </c>
      <c r="J765" s="50"/>
    </row>
    <row r="766" spans="1:10" x14ac:dyDescent="0.25">
      <c r="A766" s="58"/>
      <c r="B766" s="48"/>
      <c r="C766" s="52"/>
      <c r="D766" s="51"/>
      <c r="E766" s="46">
        <v>0</v>
      </c>
      <c r="F766" s="46">
        <f t="shared" si="48"/>
        <v>0</v>
      </c>
      <c r="G766" s="50">
        <v>0</v>
      </c>
      <c r="H766" s="46">
        <f t="shared" si="49"/>
        <v>0</v>
      </c>
      <c r="I766" s="50">
        <f t="shared" si="50"/>
        <v>0</v>
      </c>
      <c r="J766" s="50"/>
    </row>
    <row r="767" spans="1:10" x14ac:dyDescent="0.25">
      <c r="A767" s="58"/>
      <c r="B767" s="48"/>
      <c r="C767" s="52"/>
      <c r="D767" s="51"/>
      <c r="E767" s="46">
        <v>0</v>
      </c>
      <c r="F767" s="46">
        <f t="shared" si="48"/>
        <v>0</v>
      </c>
      <c r="G767" s="50">
        <v>0</v>
      </c>
      <c r="H767" s="46">
        <f t="shared" si="49"/>
        <v>0</v>
      </c>
      <c r="I767" s="50">
        <f t="shared" si="50"/>
        <v>0</v>
      </c>
      <c r="J767" s="50"/>
    </row>
    <row r="768" spans="1:10" x14ac:dyDescent="0.25">
      <c r="A768" s="58"/>
      <c r="B768" s="48"/>
      <c r="C768" s="52"/>
      <c r="D768" s="51"/>
      <c r="E768" s="46">
        <v>0</v>
      </c>
      <c r="F768" s="46">
        <f t="shared" si="48"/>
        <v>0</v>
      </c>
      <c r="G768" s="50">
        <v>0</v>
      </c>
      <c r="H768" s="46">
        <f t="shared" si="49"/>
        <v>0</v>
      </c>
      <c r="I768" s="50">
        <f t="shared" si="50"/>
        <v>0</v>
      </c>
      <c r="J768" s="50"/>
    </row>
    <row r="769" spans="1:10" x14ac:dyDescent="0.25">
      <c r="A769" s="58"/>
      <c r="B769" s="48"/>
      <c r="C769" s="52"/>
      <c r="D769" s="51"/>
      <c r="E769" s="46">
        <v>0</v>
      </c>
      <c r="F769" s="46">
        <f t="shared" si="48"/>
        <v>0</v>
      </c>
      <c r="G769" s="50">
        <v>0</v>
      </c>
      <c r="H769" s="46">
        <f t="shared" si="49"/>
        <v>0</v>
      </c>
      <c r="I769" s="50">
        <f t="shared" si="50"/>
        <v>0</v>
      </c>
      <c r="J769" s="50"/>
    </row>
    <row r="770" spans="1:10" x14ac:dyDescent="0.25">
      <c r="A770" s="58"/>
      <c r="B770" s="48"/>
      <c r="C770" s="52"/>
      <c r="D770" s="51"/>
      <c r="E770" s="46">
        <v>0</v>
      </c>
      <c r="F770" s="46">
        <f t="shared" si="48"/>
        <v>0</v>
      </c>
      <c r="G770" s="50">
        <v>0</v>
      </c>
      <c r="H770" s="46">
        <f t="shared" si="49"/>
        <v>0</v>
      </c>
      <c r="I770" s="50">
        <f t="shared" si="50"/>
        <v>0</v>
      </c>
      <c r="J770" s="50"/>
    </row>
    <row r="771" spans="1:10" x14ac:dyDescent="0.25">
      <c r="A771" s="58"/>
      <c r="B771" s="48"/>
      <c r="C771" s="52"/>
      <c r="D771" s="51"/>
      <c r="E771" s="46">
        <v>0</v>
      </c>
      <c r="F771" s="46">
        <f t="shared" ref="F771:F834" si="51">D771*E771</f>
        <v>0</v>
      </c>
      <c r="G771" s="50">
        <v>0</v>
      </c>
      <c r="H771" s="46">
        <f t="shared" ref="H771:H834" si="52">D771*G771</f>
        <v>0</v>
      </c>
      <c r="I771" s="50">
        <f t="shared" ref="I771:I834" si="53">F771+H771</f>
        <v>0</v>
      </c>
      <c r="J771" s="50"/>
    </row>
    <row r="772" spans="1:10" x14ac:dyDescent="0.25">
      <c r="A772" s="58"/>
      <c r="B772" s="48"/>
      <c r="C772" s="52"/>
      <c r="D772" s="51"/>
      <c r="E772" s="46">
        <v>0</v>
      </c>
      <c r="F772" s="46">
        <f t="shared" si="51"/>
        <v>0</v>
      </c>
      <c r="G772" s="50">
        <v>0</v>
      </c>
      <c r="H772" s="46">
        <f t="shared" si="52"/>
        <v>0</v>
      </c>
      <c r="I772" s="50">
        <f t="shared" si="53"/>
        <v>0</v>
      </c>
      <c r="J772" s="50"/>
    </row>
    <row r="773" spans="1:10" x14ac:dyDescent="0.25">
      <c r="A773" s="58"/>
      <c r="B773" s="48"/>
      <c r="C773" s="52"/>
      <c r="D773" s="51"/>
      <c r="E773" s="46">
        <v>0</v>
      </c>
      <c r="F773" s="46">
        <f t="shared" si="51"/>
        <v>0</v>
      </c>
      <c r="G773" s="50">
        <v>0</v>
      </c>
      <c r="H773" s="46">
        <f t="shared" si="52"/>
        <v>0</v>
      </c>
      <c r="I773" s="50">
        <f t="shared" si="53"/>
        <v>0</v>
      </c>
      <c r="J773" s="50"/>
    </row>
    <row r="774" spans="1:10" x14ac:dyDescent="0.25">
      <c r="A774" s="58"/>
      <c r="B774" s="48"/>
      <c r="C774" s="52"/>
      <c r="D774" s="51"/>
      <c r="E774" s="46">
        <v>0</v>
      </c>
      <c r="F774" s="46">
        <f t="shared" si="51"/>
        <v>0</v>
      </c>
      <c r="G774" s="50">
        <v>0</v>
      </c>
      <c r="H774" s="46">
        <f t="shared" si="52"/>
        <v>0</v>
      </c>
      <c r="I774" s="50">
        <f t="shared" si="53"/>
        <v>0</v>
      </c>
      <c r="J774" s="50"/>
    </row>
    <row r="775" spans="1:10" x14ac:dyDescent="0.25">
      <c r="A775" s="58"/>
      <c r="B775" s="48"/>
      <c r="C775" s="52"/>
      <c r="D775" s="51"/>
      <c r="E775" s="46">
        <v>0</v>
      </c>
      <c r="F775" s="46">
        <f t="shared" si="51"/>
        <v>0</v>
      </c>
      <c r="G775" s="50">
        <v>0</v>
      </c>
      <c r="H775" s="46">
        <f t="shared" si="52"/>
        <v>0</v>
      </c>
      <c r="I775" s="50">
        <f t="shared" si="53"/>
        <v>0</v>
      </c>
      <c r="J775" s="50"/>
    </row>
    <row r="776" spans="1:10" x14ac:dyDescent="0.25">
      <c r="A776" s="58"/>
      <c r="B776" s="48"/>
      <c r="C776" s="52"/>
      <c r="D776" s="51"/>
      <c r="E776" s="46">
        <v>0</v>
      </c>
      <c r="F776" s="46">
        <f t="shared" si="51"/>
        <v>0</v>
      </c>
      <c r="G776" s="50">
        <v>0</v>
      </c>
      <c r="H776" s="46">
        <f t="shared" si="52"/>
        <v>0</v>
      </c>
      <c r="I776" s="50">
        <f t="shared" si="53"/>
        <v>0</v>
      </c>
      <c r="J776" s="50"/>
    </row>
    <row r="777" spans="1:10" x14ac:dyDescent="0.25">
      <c r="A777" s="58"/>
      <c r="B777" s="48"/>
      <c r="C777" s="52"/>
      <c r="D777" s="51"/>
      <c r="E777" s="46">
        <v>0</v>
      </c>
      <c r="F777" s="46">
        <f t="shared" si="51"/>
        <v>0</v>
      </c>
      <c r="G777" s="50">
        <v>0</v>
      </c>
      <c r="H777" s="46">
        <f t="shared" si="52"/>
        <v>0</v>
      </c>
      <c r="I777" s="50">
        <f t="shared" si="53"/>
        <v>0</v>
      </c>
      <c r="J777" s="50"/>
    </row>
    <row r="778" spans="1:10" x14ac:dyDescent="0.25">
      <c r="A778" s="58"/>
      <c r="B778" s="48"/>
      <c r="C778" s="52"/>
      <c r="D778" s="51"/>
      <c r="E778" s="46">
        <v>0</v>
      </c>
      <c r="F778" s="46">
        <f t="shared" si="51"/>
        <v>0</v>
      </c>
      <c r="G778" s="50">
        <v>0</v>
      </c>
      <c r="H778" s="46">
        <f t="shared" si="52"/>
        <v>0</v>
      </c>
      <c r="I778" s="50">
        <f t="shared" si="53"/>
        <v>0</v>
      </c>
      <c r="J778" s="50"/>
    </row>
    <row r="779" spans="1:10" x14ac:dyDescent="0.25">
      <c r="A779" s="58"/>
      <c r="B779" s="48"/>
      <c r="C779" s="52"/>
      <c r="D779" s="51"/>
      <c r="E779" s="46">
        <v>0</v>
      </c>
      <c r="F779" s="46">
        <f t="shared" si="51"/>
        <v>0</v>
      </c>
      <c r="G779" s="50">
        <v>0</v>
      </c>
      <c r="H779" s="46">
        <f t="shared" si="52"/>
        <v>0</v>
      </c>
      <c r="I779" s="50">
        <f t="shared" si="53"/>
        <v>0</v>
      </c>
      <c r="J779" s="50"/>
    </row>
    <row r="780" spans="1:10" x14ac:dyDescent="0.25">
      <c r="A780" s="58"/>
      <c r="B780" s="48"/>
      <c r="C780" s="52"/>
      <c r="D780" s="51"/>
      <c r="E780" s="46">
        <v>0</v>
      </c>
      <c r="F780" s="46">
        <f t="shared" si="51"/>
        <v>0</v>
      </c>
      <c r="G780" s="50">
        <v>0</v>
      </c>
      <c r="H780" s="46">
        <f t="shared" si="52"/>
        <v>0</v>
      </c>
      <c r="I780" s="50">
        <f t="shared" si="53"/>
        <v>0</v>
      </c>
      <c r="J780" s="50"/>
    </row>
    <row r="781" spans="1:10" x14ac:dyDescent="0.25">
      <c r="A781" s="58"/>
      <c r="B781" s="48"/>
      <c r="C781" s="52"/>
      <c r="D781" s="51"/>
      <c r="E781" s="46">
        <v>0</v>
      </c>
      <c r="F781" s="46">
        <f t="shared" si="51"/>
        <v>0</v>
      </c>
      <c r="G781" s="50">
        <v>0</v>
      </c>
      <c r="H781" s="46">
        <f t="shared" si="52"/>
        <v>0</v>
      </c>
      <c r="I781" s="50">
        <f t="shared" si="53"/>
        <v>0</v>
      </c>
      <c r="J781" s="50"/>
    </row>
    <row r="782" spans="1:10" x14ac:dyDescent="0.25">
      <c r="A782" s="58"/>
      <c r="B782" s="48"/>
      <c r="C782" s="52"/>
      <c r="D782" s="51"/>
      <c r="E782" s="46">
        <v>0</v>
      </c>
      <c r="F782" s="46">
        <f t="shared" si="51"/>
        <v>0</v>
      </c>
      <c r="G782" s="50">
        <v>0</v>
      </c>
      <c r="H782" s="46">
        <f t="shared" si="52"/>
        <v>0</v>
      </c>
      <c r="I782" s="50">
        <f t="shared" si="53"/>
        <v>0</v>
      </c>
      <c r="J782" s="50"/>
    </row>
    <row r="783" spans="1:10" x14ac:dyDescent="0.25">
      <c r="A783" s="58"/>
      <c r="B783" s="48"/>
      <c r="C783" s="52"/>
      <c r="D783" s="51"/>
      <c r="E783" s="46">
        <v>0</v>
      </c>
      <c r="F783" s="46">
        <f t="shared" si="51"/>
        <v>0</v>
      </c>
      <c r="G783" s="50">
        <v>0</v>
      </c>
      <c r="H783" s="46">
        <f t="shared" si="52"/>
        <v>0</v>
      </c>
      <c r="I783" s="50">
        <f t="shared" si="53"/>
        <v>0</v>
      </c>
      <c r="J783" s="50"/>
    </row>
    <row r="784" spans="1:10" x14ac:dyDescent="0.25">
      <c r="A784" s="58"/>
      <c r="B784" s="48"/>
      <c r="C784" s="52"/>
      <c r="D784" s="51"/>
      <c r="E784" s="46">
        <v>0</v>
      </c>
      <c r="F784" s="46">
        <f t="shared" si="51"/>
        <v>0</v>
      </c>
      <c r="G784" s="50">
        <v>0</v>
      </c>
      <c r="H784" s="46">
        <f t="shared" si="52"/>
        <v>0</v>
      </c>
      <c r="I784" s="50">
        <f t="shared" si="53"/>
        <v>0</v>
      </c>
      <c r="J784" s="50"/>
    </row>
    <row r="785" spans="1:10" x14ac:dyDescent="0.25">
      <c r="A785" s="58"/>
      <c r="B785" s="48"/>
      <c r="C785" s="52"/>
      <c r="D785" s="51"/>
      <c r="E785" s="46">
        <v>0</v>
      </c>
      <c r="F785" s="46">
        <f t="shared" si="51"/>
        <v>0</v>
      </c>
      <c r="G785" s="50">
        <v>0</v>
      </c>
      <c r="H785" s="46">
        <f t="shared" si="52"/>
        <v>0</v>
      </c>
      <c r="I785" s="50">
        <f t="shared" si="53"/>
        <v>0</v>
      </c>
      <c r="J785" s="50"/>
    </row>
    <row r="786" spans="1:10" x14ac:dyDescent="0.25">
      <c r="A786" s="58"/>
      <c r="B786" s="48"/>
      <c r="C786" s="52"/>
      <c r="D786" s="51"/>
      <c r="E786" s="46">
        <v>0</v>
      </c>
      <c r="F786" s="46">
        <f t="shared" si="51"/>
        <v>0</v>
      </c>
      <c r="G786" s="50">
        <v>0</v>
      </c>
      <c r="H786" s="46">
        <f t="shared" si="52"/>
        <v>0</v>
      </c>
      <c r="I786" s="50">
        <f t="shared" si="53"/>
        <v>0</v>
      </c>
      <c r="J786" s="50"/>
    </row>
    <row r="787" spans="1:10" x14ac:dyDescent="0.25">
      <c r="A787" s="58"/>
      <c r="B787" s="48"/>
      <c r="C787" s="52"/>
      <c r="D787" s="51"/>
      <c r="E787" s="46">
        <v>0</v>
      </c>
      <c r="F787" s="46">
        <f t="shared" si="51"/>
        <v>0</v>
      </c>
      <c r="G787" s="50">
        <v>0</v>
      </c>
      <c r="H787" s="46">
        <f t="shared" si="52"/>
        <v>0</v>
      </c>
      <c r="I787" s="50">
        <f t="shared" si="53"/>
        <v>0</v>
      </c>
      <c r="J787" s="50"/>
    </row>
    <row r="788" spans="1:10" x14ac:dyDescent="0.25">
      <c r="A788" s="58"/>
      <c r="B788" s="48"/>
      <c r="C788" s="52"/>
      <c r="D788" s="51"/>
      <c r="E788" s="46">
        <v>0</v>
      </c>
      <c r="F788" s="46">
        <f t="shared" si="51"/>
        <v>0</v>
      </c>
      <c r="G788" s="50">
        <v>0</v>
      </c>
      <c r="H788" s="46">
        <f t="shared" si="52"/>
        <v>0</v>
      </c>
      <c r="I788" s="50">
        <f t="shared" si="53"/>
        <v>0</v>
      </c>
      <c r="J788" s="50"/>
    </row>
    <row r="789" spans="1:10" x14ac:dyDescent="0.25">
      <c r="A789" s="58"/>
      <c r="B789" s="48"/>
      <c r="C789" s="52"/>
      <c r="D789" s="51"/>
      <c r="E789" s="46">
        <v>0</v>
      </c>
      <c r="F789" s="46">
        <f t="shared" si="51"/>
        <v>0</v>
      </c>
      <c r="G789" s="50">
        <v>0</v>
      </c>
      <c r="H789" s="46">
        <f t="shared" si="52"/>
        <v>0</v>
      </c>
      <c r="I789" s="50">
        <f t="shared" si="53"/>
        <v>0</v>
      </c>
      <c r="J789" s="50"/>
    </row>
    <row r="790" spans="1:10" x14ac:dyDescent="0.25">
      <c r="A790" s="58"/>
      <c r="B790" s="48"/>
      <c r="C790" s="52"/>
      <c r="D790" s="51"/>
      <c r="E790" s="46">
        <v>0</v>
      </c>
      <c r="F790" s="46">
        <f t="shared" si="51"/>
        <v>0</v>
      </c>
      <c r="G790" s="50">
        <v>0</v>
      </c>
      <c r="H790" s="46">
        <f t="shared" si="52"/>
        <v>0</v>
      </c>
      <c r="I790" s="50">
        <f t="shared" si="53"/>
        <v>0</v>
      </c>
      <c r="J790" s="50"/>
    </row>
    <row r="791" spans="1:10" x14ac:dyDescent="0.25">
      <c r="A791" s="58"/>
      <c r="B791" s="48"/>
      <c r="C791" s="52"/>
      <c r="D791" s="51"/>
      <c r="E791" s="46">
        <v>0</v>
      </c>
      <c r="F791" s="46">
        <f t="shared" si="51"/>
        <v>0</v>
      </c>
      <c r="G791" s="50">
        <v>0</v>
      </c>
      <c r="H791" s="46">
        <f t="shared" si="52"/>
        <v>0</v>
      </c>
      <c r="I791" s="50">
        <f t="shared" si="53"/>
        <v>0</v>
      </c>
      <c r="J791" s="50"/>
    </row>
    <row r="792" spans="1:10" x14ac:dyDescent="0.25">
      <c r="A792" s="58"/>
      <c r="B792" s="48"/>
      <c r="C792" s="52"/>
      <c r="D792" s="51"/>
      <c r="E792" s="46">
        <v>0</v>
      </c>
      <c r="F792" s="46">
        <f t="shared" si="51"/>
        <v>0</v>
      </c>
      <c r="G792" s="50">
        <v>0</v>
      </c>
      <c r="H792" s="46">
        <f t="shared" si="52"/>
        <v>0</v>
      </c>
      <c r="I792" s="50">
        <f t="shared" si="53"/>
        <v>0</v>
      </c>
      <c r="J792" s="50"/>
    </row>
    <row r="793" spans="1:10" x14ac:dyDescent="0.25">
      <c r="A793" s="58"/>
      <c r="B793" s="48"/>
      <c r="C793" s="52"/>
      <c r="D793" s="51"/>
      <c r="E793" s="46">
        <v>0</v>
      </c>
      <c r="F793" s="46">
        <f t="shared" si="51"/>
        <v>0</v>
      </c>
      <c r="G793" s="50">
        <v>0</v>
      </c>
      <c r="H793" s="46">
        <f t="shared" si="52"/>
        <v>0</v>
      </c>
      <c r="I793" s="50">
        <f t="shared" si="53"/>
        <v>0</v>
      </c>
      <c r="J793" s="50"/>
    </row>
    <row r="794" spans="1:10" x14ac:dyDescent="0.25">
      <c r="A794" s="58"/>
      <c r="B794" s="48"/>
      <c r="C794" s="52"/>
      <c r="D794" s="51"/>
      <c r="E794" s="46">
        <v>0</v>
      </c>
      <c r="F794" s="46">
        <f t="shared" si="51"/>
        <v>0</v>
      </c>
      <c r="G794" s="50">
        <v>0</v>
      </c>
      <c r="H794" s="46">
        <f t="shared" si="52"/>
        <v>0</v>
      </c>
      <c r="I794" s="50">
        <f t="shared" si="53"/>
        <v>0</v>
      </c>
      <c r="J794" s="50"/>
    </row>
    <row r="795" spans="1:10" x14ac:dyDescent="0.25">
      <c r="A795" s="58"/>
      <c r="B795" s="48"/>
      <c r="C795" s="52"/>
      <c r="D795" s="51"/>
      <c r="E795" s="46">
        <v>0</v>
      </c>
      <c r="F795" s="46">
        <f t="shared" si="51"/>
        <v>0</v>
      </c>
      <c r="G795" s="50">
        <v>0</v>
      </c>
      <c r="H795" s="46">
        <f t="shared" si="52"/>
        <v>0</v>
      </c>
      <c r="I795" s="50">
        <f t="shared" si="53"/>
        <v>0</v>
      </c>
      <c r="J795" s="50"/>
    </row>
    <row r="796" spans="1:10" x14ac:dyDescent="0.25">
      <c r="A796" s="58"/>
      <c r="B796" s="48"/>
      <c r="C796" s="52"/>
      <c r="D796" s="51"/>
      <c r="E796" s="46">
        <v>0</v>
      </c>
      <c r="F796" s="46">
        <f t="shared" si="51"/>
        <v>0</v>
      </c>
      <c r="G796" s="50">
        <v>0</v>
      </c>
      <c r="H796" s="46">
        <f t="shared" si="52"/>
        <v>0</v>
      </c>
      <c r="I796" s="50">
        <f t="shared" si="53"/>
        <v>0</v>
      </c>
      <c r="J796" s="50"/>
    </row>
    <row r="797" spans="1:10" x14ac:dyDescent="0.25">
      <c r="A797" s="58"/>
      <c r="B797" s="48"/>
      <c r="C797" s="52"/>
      <c r="D797" s="51"/>
      <c r="E797" s="46">
        <v>0</v>
      </c>
      <c r="F797" s="46">
        <f t="shared" si="51"/>
        <v>0</v>
      </c>
      <c r="G797" s="50">
        <v>0</v>
      </c>
      <c r="H797" s="46">
        <f t="shared" si="52"/>
        <v>0</v>
      </c>
      <c r="I797" s="50">
        <f t="shared" si="53"/>
        <v>0</v>
      </c>
      <c r="J797" s="50"/>
    </row>
    <row r="798" spans="1:10" x14ac:dyDescent="0.25">
      <c r="A798" s="58"/>
      <c r="B798" s="48"/>
      <c r="C798" s="52"/>
      <c r="D798" s="51"/>
      <c r="E798" s="46">
        <v>0</v>
      </c>
      <c r="F798" s="46">
        <f t="shared" si="51"/>
        <v>0</v>
      </c>
      <c r="G798" s="50">
        <v>0</v>
      </c>
      <c r="H798" s="46">
        <f t="shared" si="52"/>
        <v>0</v>
      </c>
      <c r="I798" s="50">
        <f t="shared" si="53"/>
        <v>0</v>
      </c>
      <c r="J798" s="50"/>
    </row>
    <row r="799" spans="1:10" x14ac:dyDescent="0.25">
      <c r="A799" s="58"/>
      <c r="B799" s="48"/>
      <c r="C799" s="52"/>
      <c r="D799" s="51"/>
      <c r="E799" s="46">
        <v>0</v>
      </c>
      <c r="F799" s="46">
        <f t="shared" si="51"/>
        <v>0</v>
      </c>
      <c r="G799" s="50">
        <v>0</v>
      </c>
      <c r="H799" s="46">
        <f t="shared" si="52"/>
        <v>0</v>
      </c>
      <c r="I799" s="50">
        <f t="shared" si="53"/>
        <v>0</v>
      </c>
      <c r="J799" s="50"/>
    </row>
    <row r="800" spans="1:10" x14ac:dyDescent="0.25">
      <c r="A800" s="58"/>
      <c r="B800" s="48"/>
      <c r="C800" s="52"/>
      <c r="D800" s="51"/>
      <c r="E800" s="46">
        <v>0</v>
      </c>
      <c r="F800" s="46">
        <f t="shared" si="51"/>
        <v>0</v>
      </c>
      <c r="G800" s="50">
        <v>0</v>
      </c>
      <c r="H800" s="46">
        <f t="shared" si="52"/>
        <v>0</v>
      </c>
      <c r="I800" s="50">
        <f t="shared" si="53"/>
        <v>0</v>
      </c>
      <c r="J800" s="50"/>
    </row>
    <row r="801" spans="1:10" x14ac:dyDescent="0.25">
      <c r="A801" s="58"/>
      <c r="B801" s="48"/>
      <c r="C801" s="52"/>
      <c r="D801" s="51"/>
      <c r="E801" s="46">
        <v>0</v>
      </c>
      <c r="F801" s="46">
        <f t="shared" si="51"/>
        <v>0</v>
      </c>
      <c r="G801" s="50">
        <v>0</v>
      </c>
      <c r="H801" s="46">
        <f t="shared" si="52"/>
        <v>0</v>
      </c>
      <c r="I801" s="50">
        <f t="shared" si="53"/>
        <v>0</v>
      </c>
      <c r="J801" s="50"/>
    </row>
    <row r="802" spans="1:10" x14ac:dyDescent="0.25">
      <c r="A802" s="58"/>
      <c r="B802" s="48"/>
      <c r="C802" s="52"/>
      <c r="D802" s="51"/>
      <c r="E802" s="46">
        <v>0</v>
      </c>
      <c r="F802" s="46">
        <f t="shared" si="51"/>
        <v>0</v>
      </c>
      <c r="G802" s="50">
        <v>0</v>
      </c>
      <c r="H802" s="46">
        <f t="shared" si="52"/>
        <v>0</v>
      </c>
      <c r="I802" s="50">
        <f t="shared" si="53"/>
        <v>0</v>
      </c>
      <c r="J802" s="50"/>
    </row>
    <row r="803" spans="1:10" x14ac:dyDescent="0.25">
      <c r="A803" s="58"/>
      <c r="B803" s="48"/>
      <c r="C803" s="52"/>
      <c r="D803" s="51"/>
      <c r="E803" s="46">
        <v>0</v>
      </c>
      <c r="F803" s="46">
        <f t="shared" si="51"/>
        <v>0</v>
      </c>
      <c r="G803" s="50">
        <v>0</v>
      </c>
      <c r="H803" s="46">
        <f t="shared" si="52"/>
        <v>0</v>
      </c>
      <c r="I803" s="50">
        <f t="shared" si="53"/>
        <v>0</v>
      </c>
      <c r="J803" s="50"/>
    </row>
    <row r="804" spans="1:10" x14ac:dyDescent="0.25">
      <c r="A804" s="58"/>
      <c r="B804" s="48"/>
      <c r="C804" s="52"/>
      <c r="D804" s="51"/>
      <c r="E804" s="46">
        <v>0</v>
      </c>
      <c r="F804" s="46">
        <f t="shared" si="51"/>
        <v>0</v>
      </c>
      <c r="G804" s="50">
        <v>0</v>
      </c>
      <c r="H804" s="46">
        <f t="shared" si="52"/>
        <v>0</v>
      </c>
      <c r="I804" s="50">
        <f t="shared" si="53"/>
        <v>0</v>
      </c>
      <c r="J804" s="50"/>
    </row>
    <row r="805" spans="1:10" x14ac:dyDescent="0.25">
      <c r="A805" s="58"/>
      <c r="B805" s="48"/>
      <c r="C805" s="52"/>
      <c r="D805" s="51"/>
      <c r="E805" s="46">
        <v>0</v>
      </c>
      <c r="F805" s="46">
        <f t="shared" si="51"/>
        <v>0</v>
      </c>
      <c r="G805" s="50">
        <v>0</v>
      </c>
      <c r="H805" s="46">
        <f t="shared" si="52"/>
        <v>0</v>
      </c>
      <c r="I805" s="50">
        <f t="shared" si="53"/>
        <v>0</v>
      </c>
      <c r="J805" s="50"/>
    </row>
    <row r="806" spans="1:10" x14ac:dyDescent="0.25">
      <c r="A806" s="58"/>
      <c r="B806" s="48"/>
      <c r="C806" s="52"/>
      <c r="D806" s="51"/>
      <c r="E806" s="46">
        <v>0</v>
      </c>
      <c r="F806" s="46">
        <f t="shared" si="51"/>
        <v>0</v>
      </c>
      <c r="G806" s="50">
        <v>0</v>
      </c>
      <c r="H806" s="46">
        <f t="shared" si="52"/>
        <v>0</v>
      </c>
      <c r="I806" s="50">
        <f t="shared" si="53"/>
        <v>0</v>
      </c>
      <c r="J806" s="50"/>
    </row>
    <row r="807" spans="1:10" x14ac:dyDescent="0.25">
      <c r="A807" s="58"/>
      <c r="B807" s="48"/>
      <c r="C807" s="52"/>
      <c r="D807" s="51"/>
      <c r="E807" s="46">
        <v>0</v>
      </c>
      <c r="F807" s="46">
        <f t="shared" si="51"/>
        <v>0</v>
      </c>
      <c r="G807" s="50">
        <v>0</v>
      </c>
      <c r="H807" s="46">
        <f t="shared" si="52"/>
        <v>0</v>
      </c>
      <c r="I807" s="50">
        <f t="shared" si="53"/>
        <v>0</v>
      </c>
      <c r="J807" s="50"/>
    </row>
    <row r="808" spans="1:10" x14ac:dyDescent="0.25">
      <c r="A808" s="58"/>
      <c r="B808" s="48"/>
      <c r="C808" s="52"/>
      <c r="D808" s="51"/>
      <c r="E808" s="46">
        <v>0</v>
      </c>
      <c r="F808" s="46">
        <f t="shared" si="51"/>
        <v>0</v>
      </c>
      <c r="G808" s="50">
        <v>0</v>
      </c>
      <c r="H808" s="46">
        <f t="shared" si="52"/>
        <v>0</v>
      </c>
      <c r="I808" s="50">
        <f t="shared" si="53"/>
        <v>0</v>
      </c>
      <c r="J808" s="50"/>
    </row>
    <row r="809" spans="1:10" x14ac:dyDescent="0.25">
      <c r="A809" s="58"/>
      <c r="B809" s="48"/>
      <c r="C809" s="52"/>
      <c r="D809" s="51"/>
      <c r="E809" s="46">
        <v>0</v>
      </c>
      <c r="F809" s="46">
        <f t="shared" si="51"/>
        <v>0</v>
      </c>
      <c r="G809" s="50">
        <v>0</v>
      </c>
      <c r="H809" s="46">
        <f t="shared" si="52"/>
        <v>0</v>
      </c>
      <c r="I809" s="50">
        <f t="shared" si="53"/>
        <v>0</v>
      </c>
      <c r="J809" s="50"/>
    </row>
    <row r="810" spans="1:10" x14ac:dyDescent="0.25">
      <c r="A810" s="58"/>
      <c r="B810" s="48"/>
      <c r="C810" s="52"/>
      <c r="D810" s="51"/>
      <c r="E810" s="46">
        <v>0</v>
      </c>
      <c r="F810" s="46">
        <f t="shared" si="51"/>
        <v>0</v>
      </c>
      <c r="G810" s="50">
        <v>0</v>
      </c>
      <c r="H810" s="46">
        <f t="shared" si="52"/>
        <v>0</v>
      </c>
      <c r="I810" s="50">
        <f t="shared" si="53"/>
        <v>0</v>
      </c>
      <c r="J810" s="50"/>
    </row>
    <row r="811" spans="1:10" x14ac:dyDescent="0.25">
      <c r="A811" s="58"/>
      <c r="B811" s="48"/>
      <c r="C811" s="52"/>
      <c r="D811" s="51"/>
      <c r="E811" s="46">
        <v>0</v>
      </c>
      <c r="F811" s="46">
        <f t="shared" si="51"/>
        <v>0</v>
      </c>
      <c r="G811" s="50">
        <v>0</v>
      </c>
      <c r="H811" s="46">
        <f t="shared" si="52"/>
        <v>0</v>
      </c>
      <c r="I811" s="50">
        <f t="shared" si="53"/>
        <v>0</v>
      </c>
      <c r="J811" s="50"/>
    </row>
    <row r="812" spans="1:10" x14ac:dyDescent="0.25">
      <c r="A812" s="58"/>
      <c r="B812" s="48"/>
      <c r="C812" s="52"/>
      <c r="D812" s="51"/>
      <c r="E812" s="46">
        <v>0</v>
      </c>
      <c r="F812" s="46">
        <f t="shared" si="51"/>
        <v>0</v>
      </c>
      <c r="G812" s="50">
        <v>0</v>
      </c>
      <c r="H812" s="46">
        <f t="shared" si="52"/>
        <v>0</v>
      </c>
      <c r="I812" s="50">
        <f t="shared" si="53"/>
        <v>0</v>
      </c>
      <c r="J812" s="50"/>
    </row>
    <row r="813" spans="1:10" x14ac:dyDescent="0.25">
      <c r="A813" s="58"/>
      <c r="B813" s="48"/>
      <c r="C813" s="52"/>
      <c r="D813" s="51"/>
      <c r="E813" s="46">
        <v>0</v>
      </c>
      <c r="F813" s="46">
        <f t="shared" si="51"/>
        <v>0</v>
      </c>
      <c r="G813" s="50">
        <v>0</v>
      </c>
      <c r="H813" s="46">
        <f t="shared" si="52"/>
        <v>0</v>
      </c>
      <c r="I813" s="50">
        <f t="shared" si="53"/>
        <v>0</v>
      </c>
      <c r="J813" s="50"/>
    </row>
    <row r="814" spans="1:10" x14ac:dyDescent="0.25">
      <c r="A814" s="58"/>
      <c r="B814" s="48"/>
      <c r="C814" s="52"/>
      <c r="D814" s="51"/>
      <c r="E814" s="46">
        <v>0</v>
      </c>
      <c r="F814" s="46">
        <f t="shared" si="51"/>
        <v>0</v>
      </c>
      <c r="G814" s="50">
        <v>0</v>
      </c>
      <c r="H814" s="46">
        <f t="shared" si="52"/>
        <v>0</v>
      </c>
      <c r="I814" s="50">
        <f t="shared" si="53"/>
        <v>0</v>
      </c>
      <c r="J814" s="50"/>
    </row>
    <row r="815" spans="1:10" x14ac:dyDescent="0.25">
      <c r="A815" s="58"/>
      <c r="B815" s="48"/>
      <c r="C815" s="52"/>
      <c r="D815" s="51"/>
      <c r="E815" s="46">
        <v>0</v>
      </c>
      <c r="F815" s="46">
        <f t="shared" si="51"/>
        <v>0</v>
      </c>
      <c r="G815" s="50">
        <v>0</v>
      </c>
      <c r="H815" s="46">
        <f t="shared" si="52"/>
        <v>0</v>
      </c>
      <c r="I815" s="50">
        <f t="shared" si="53"/>
        <v>0</v>
      </c>
      <c r="J815" s="50"/>
    </row>
    <row r="816" spans="1:10" x14ac:dyDescent="0.25">
      <c r="A816" s="58"/>
      <c r="B816" s="48"/>
      <c r="C816" s="52"/>
      <c r="D816" s="51"/>
      <c r="E816" s="46">
        <v>0</v>
      </c>
      <c r="F816" s="46">
        <f t="shared" si="51"/>
        <v>0</v>
      </c>
      <c r="G816" s="50">
        <v>0</v>
      </c>
      <c r="H816" s="46">
        <f t="shared" si="52"/>
        <v>0</v>
      </c>
      <c r="I816" s="50">
        <f t="shared" si="53"/>
        <v>0</v>
      </c>
      <c r="J816" s="50"/>
    </row>
    <row r="817" spans="1:10" x14ac:dyDescent="0.25">
      <c r="A817" s="58"/>
      <c r="B817" s="48"/>
      <c r="C817" s="52"/>
      <c r="D817" s="51"/>
      <c r="E817" s="46">
        <v>0</v>
      </c>
      <c r="F817" s="46">
        <f t="shared" si="51"/>
        <v>0</v>
      </c>
      <c r="G817" s="50">
        <v>0</v>
      </c>
      <c r="H817" s="46">
        <f t="shared" si="52"/>
        <v>0</v>
      </c>
      <c r="I817" s="50">
        <f t="shared" si="53"/>
        <v>0</v>
      </c>
      <c r="J817" s="50"/>
    </row>
    <row r="818" spans="1:10" x14ac:dyDescent="0.25">
      <c r="A818" s="58"/>
      <c r="B818" s="48"/>
      <c r="C818" s="52"/>
      <c r="D818" s="51"/>
      <c r="E818" s="46">
        <v>0</v>
      </c>
      <c r="F818" s="46">
        <f t="shared" si="51"/>
        <v>0</v>
      </c>
      <c r="G818" s="50">
        <v>0</v>
      </c>
      <c r="H818" s="46">
        <f t="shared" si="52"/>
        <v>0</v>
      </c>
      <c r="I818" s="50">
        <f t="shared" si="53"/>
        <v>0</v>
      </c>
      <c r="J818" s="50"/>
    </row>
    <row r="819" spans="1:10" x14ac:dyDescent="0.25">
      <c r="A819" s="58"/>
      <c r="B819" s="48"/>
      <c r="C819" s="52"/>
      <c r="D819" s="51"/>
      <c r="E819" s="46">
        <v>0</v>
      </c>
      <c r="F819" s="46">
        <f t="shared" si="51"/>
        <v>0</v>
      </c>
      <c r="G819" s="50">
        <v>0</v>
      </c>
      <c r="H819" s="46">
        <f t="shared" si="52"/>
        <v>0</v>
      </c>
      <c r="I819" s="50">
        <f t="shared" si="53"/>
        <v>0</v>
      </c>
      <c r="J819" s="50"/>
    </row>
    <row r="820" spans="1:10" x14ac:dyDescent="0.25">
      <c r="A820" s="58"/>
      <c r="B820" s="48"/>
      <c r="C820" s="52"/>
      <c r="D820" s="51"/>
      <c r="E820" s="46">
        <v>0</v>
      </c>
      <c r="F820" s="46">
        <f t="shared" si="51"/>
        <v>0</v>
      </c>
      <c r="G820" s="50">
        <v>0</v>
      </c>
      <c r="H820" s="46">
        <f t="shared" si="52"/>
        <v>0</v>
      </c>
      <c r="I820" s="50">
        <f t="shared" si="53"/>
        <v>0</v>
      </c>
      <c r="J820" s="50"/>
    </row>
    <row r="821" spans="1:10" x14ac:dyDescent="0.25">
      <c r="A821" s="58"/>
      <c r="B821" s="48"/>
      <c r="C821" s="52"/>
      <c r="D821" s="51"/>
      <c r="E821" s="46">
        <v>0</v>
      </c>
      <c r="F821" s="46">
        <f t="shared" si="51"/>
        <v>0</v>
      </c>
      <c r="G821" s="50">
        <v>0</v>
      </c>
      <c r="H821" s="46">
        <f t="shared" si="52"/>
        <v>0</v>
      </c>
      <c r="I821" s="50">
        <f t="shared" si="53"/>
        <v>0</v>
      </c>
      <c r="J821" s="50"/>
    </row>
    <row r="822" spans="1:10" x14ac:dyDescent="0.25">
      <c r="A822" s="58"/>
      <c r="B822" s="48"/>
      <c r="C822" s="52"/>
      <c r="D822" s="51"/>
      <c r="E822" s="46">
        <v>0</v>
      </c>
      <c r="F822" s="46">
        <f t="shared" si="51"/>
        <v>0</v>
      </c>
      <c r="G822" s="50">
        <v>0</v>
      </c>
      <c r="H822" s="46">
        <f t="shared" si="52"/>
        <v>0</v>
      </c>
      <c r="I822" s="50">
        <f t="shared" si="53"/>
        <v>0</v>
      </c>
      <c r="J822" s="50"/>
    </row>
    <row r="823" spans="1:10" x14ac:dyDescent="0.25">
      <c r="A823" s="58"/>
      <c r="B823" s="48"/>
      <c r="C823" s="52"/>
      <c r="D823" s="51"/>
      <c r="E823" s="46">
        <v>0</v>
      </c>
      <c r="F823" s="46">
        <f t="shared" si="51"/>
        <v>0</v>
      </c>
      <c r="G823" s="50">
        <v>0</v>
      </c>
      <c r="H823" s="46">
        <f t="shared" si="52"/>
        <v>0</v>
      </c>
      <c r="I823" s="50">
        <f t="shared" si="53"/>
        <v>0</v>
      </c>
      <c r="J823" s="50"/>
    </row>
    <row r="824" spans="1:10" x14ac:dyDescent="0.25">
      <c r="A824" s="58"/>
      <c r="B824" s="48"/>
      <c r="C824" s="52"/>
      <c r="D824" s="51"/>
      <c r="E824" s="46">
        <v>0</v>
      </c>
      <c r="F824" s="46">
        <f t="shared" si="51"/>
        <v>0</v>
      </c>
      <c r="G824" s="50">
        <v>0</v>
      </c>
      <c r="H824" s="46">
        <f t="shared" si="52"/>
        <v>0</v>
      </c>
      <c r="I824" s="50">
        <f t="shared" si="53"/>
        <v>0</v>
      </c>
      <c r="J824" s="50"/>
    </row>
    <row r="825" spans="1:10" x14ac:dyDescent="0.25">
      <c r="A825" s="58"/>
      <c r="B825" s="48"/>
      <c r="C825" s="52"/>
      <c r="D825" s="51"/>
      <c r="E825" s="46">
        <v>0</v>
      </c>
      <c r="F825" s="46">
        <f t="shared" si="51"/>
        <v>0</v>
      </c>
      <c r="G825" s="50">
        <v>0</v>
      </c>
      <c r="H825" s="46">
        <f t="shared" si="52"/>
        <v>0</v>
      </c>
      <c r="I825" s="50">
        <f t="shared" si="53"/>
        <v>0</v>
      </c>
      <c r="J825" s="50"/>
    </row>
    <row r="826" spans="1:10" x14ac:dyDescent="0.25">
      <c r="A826" s="58"/>
      <c r="B826" s="48"/>
      <c r="C826" s="52"/>
      <c r="D826" s="51"/>
      <c r="E826" s="46">
        <v>0</v>
      </c>
      <c r="F826" s="46">
        <f t="shared" si="51"/>
        <v>0</v>
      </c>
      <c r="G826" s="50">
        <v>0</v>
      </c>
      <c r="H826" s="46">
        <f t="shared" si="52"/>
        <v>0</v>
      </c>
      <c r="I826" s="50">
        <f t="shared" si="53"/>
        <v>0</v>
      </c>
      <c r="J826" s="50"/>
    </row>
    <row r="827" spans="1:10" x14ac:dyDescent="0.25">
      <c r="A827" s="58"/>
      <c r="B827" s="48"/>
      <c r="C827" s="52"/>
      <c r="D827" s="51"/>
      <c r="E827" s="46">
        <v>0</v>
      </c>
      <c r="F827" s="46">
        <f t="shared" si="51"/>
        <v>0</v>
      </c>
      <c r="G827" s="50">
        <v>0</v>
      </c>
      <c r="H827" s="46">
        <f t="shared" si="52"/>
        <v>0</v>
      </c>
      <c r="I827" s="50">
        <f t="shared" si="53"/>
        <v>0</v>
      </c>
      <c r="J827" s="50"/>
    </row>
    <row r="828" spans="1:10" x14ac:dyDescent="0.25">
      <c r="A828" s="58"/>
      <c r="B828" s="48"/>
      <c r="C828" s="52"/>
      <c r="D828" s="51"/>
      <c r="E828" s="46">
        <v>0</v>
      </c>
      <c r="F828" s="46">
        <f t="shared" si="51"/>
        <v>0</v>
      </c>
      <c r="G828" s="50">
        <v>0</v>
      </c>
      <c r="H828" s="46">
        <f t="shared" si="52"/>
        <v>0</v>
      </c>
      <c r="I828" s="50">
        <f t="shared" si="53"/>
        <v>0</v>
      </c>
      <c r="J828" s="50"/>
    </row>
    <row r="829" spans="1:10" x14ac:dyDescent="0.25">
      <c r="A829" s="58"/>
      <c r="B829" s="48"/>
      <c r="C829" s="52"/>
      <c r="D829" s="51"/>
      <c r="E829" s="46">
        <v>0</v>
      </c>
      <c r="F829" s="46">
        <f t="shared" si="51"/>
        <v>0</v>
      </c>
      <c r="G829" s="50">
        <v>0</v>
      </c>
      <c r="H829" s="46">
        <f t="shared" si="52"/>
        <v>0</v>
      </c>
      <c r="I829" s="50">
        <f t="shared" si="53"/>
        <v>0</v>
      </c>
      <c r="J829" s="50"/>
    </row>
    <row r="830" spans="1:10" x14ac:dyDescent="0.25">
      <c r="A830" s="58"/>
      <c r="B830" s="48"/>
      <c r="C830" s="52"/>
      <c r="D830" s="51"/>
      <c r="E830" s="46">
        <v>0</v>
      </c>
      <c r="F830" s="46">
        <f t="shared" si="51"/>
        <v>0</v>
      </c>
      <c r="G830" s="50">
        <v>0</v>
      </c>
      <c r="H830" s="46">
        <f t="shared" si="52"/>
        <v>0</v>
      </c>
      <c r="I830" s="50">
        <f t="shared" si="53"/>
        <v>0</v>
      </c>
      <c r="J830" s="50"/>
    </row>
    <row r="831" spans="1:10" x14ac:dyDescent="0.25">
      <c r="A831" s="58"/>
      <c r="B831" s="48"/>
      <c r="C831" s="52"/>
      <c r="D831" s="51"/>
      <c r="E831" s="46">
        <v>0</v>
      </c>
      <c r="F831" s="46">
        <f t="shared" si="51"/>
        <v>0</v>
      </c>
      <c r="G831" s="50">
        <v>0</v>
      </c>
      <c r="H831" s="46">
        <f t="shared" si="52"/>
        <v>0</v>
      </c>
      <c r="I831" s="50">
        <f t="shared" si="53"/>
        <v>0</v>
      </c>
      <c r="J831" s="50"/>
    </row>
    <row r="832" spans="1:10" x14ac:dyDescent="0.25">
      <c r="A832" s="58"/>
      <c r="B832" s="48"/>
      <c r="C832" s="52"/>
      <c r="D832" s="51"/>
      <c r="E832" s="46">
        <v>0</v>
      </c>
      <c r="F832" s="46">
        <f t="shared" si="51"/>
        <v>0</v>
      </c>
      <c r="G832" s="50">
        <v>0</v>
      </c>
      <c r="H832" s="46">
        <f t="shared" si="52"/>
        <v>0</v>
      </c>
      <c r="I832" s="50">
        <f t="shared" si="53"/>
        <v>0</v>
      </c>
      <c r="J832" s="50"/>
    </row>
    <row r="833" spans="1:10" x14ac:dyDescent="0.25">
      <c r="A833" s="58"/>
      <c r="B833" s="48"/>
      <c r="C833" s="52"/>
      <c r="D833" s="51"/>
      <c r="E833" s="46">
        <v>0</v>
      </c>
      <c r="F833" s="46">
        <f t="shared" si="51"/>
        <v>0</v>
      </c>
      <c r="G833" s="50">
        <v>0</v>
      </c>
      <c r="H833" s="46">
        <f t="shared" si="52"/>
        <v>0</v>
      </c>
      <c r="I833" s="50">
        <f t="shared" si="53"/>
        <v>0</v>
      </c>
      <c r="J833" s="50"/>
    </row>
    <row r="834" spans="1:10" x14ac:dyDescent="0.25">
      <c r="A834" s="58"/>
      <c r="B834" s="48"/>
      <c r="C834" s="52"/>
      <c r="D834" s="51"/>
      <c r="E834" s="46">
        <v>0</v>
      </c>
      <c r="F834" s="46">
        <f t="shared" si="51"/>
        <v>0</v>
      </c>
      <c r="G834" s="50">
        <v>0</v>
      </c>
      <c r="H834" s="46">
        <f t="shared" si="52"/>
        <v>0</v>
      </c>
      <c r="I834" s="50">
        <f t="shared" si="53"/>
        <v>0</v>
      </c>
      <c r="J834" s="50"/>
    </row>
    <row r="835" spans="1:10" x14ac:dyDescent="0.25">
      <c r="A835" s="58"/>
      <c r="B835" s="48"/>
      <c r="C835" s="52"/>
      <c r="D835" s="51"/>
      <c r="E835" s="46">
        <v>0</v>
      </c>
      <c r="F835" s="46">
        <f t="shared" ref="F835:F838" si="54">D835*E835</f>
        <v>0</v>
      </c>
      <c r="G835" s="50">
        <v>0</v>
      </c>
      <c r="H835" s="46">
        <f t="shared" ref="H835:H838" si="55">D835*G835</f>
        <v>0</v>
      </c>
      <c r="I835" s="50">
        <f t="shared" ref="I835:I838" si="56">F835+H835</f>
        <v>0</v>
      </c>
      <c r="J835" s="50"/>
    </row>
    <row r="836" spans="1:10" x14ac:dyDescent="0.25">
      <c r="A836" s="58"/>
      <c r="B836" s="48"/>
      <c r="C836" s="52"/>
      <c r="D836" s="51"/>
      <c r="E836" s="46">
        <v>0</v>
      </c>
      <c r="F836" s="46">
        <f t="shared" si="54"/>
        <v>0</v>
      </c>
      <c r="G836" s="50">
        <v>0</v>
      </c>
      <c r="H836" s="46">
        <f t="shared" si="55"/>
        <v>0</v>
      </c>
      <c r="I836" s="50">
        <f t="shared" si="56"/>
        <v>0</v>
      </c>
      <c r="J836" s="50"/>
    </row>
    <row r="837" spans="1:10" x14ac:dyDescent="0.25">
      <c r="A837" s="58"/>
      <c r="B837" s="48"/>
      <c r="C837" s="52"/>
      <c r="D837" s="51"/>
      <c r="E837" s="46">
        <v>0</v>
      </c>
      <c r="F837" s="46">
        <f t="shared" si="54"/>
        <v>0</v>
      </c>
      <c r="G837" s="50">
        <v>0</v>
      </c>
      <c r="H837" s="46">
        <f t="shared" si="55"/>
        <v>0</v>
      </c>
      <c r="I837" s="50">
        <f t="shared" si="56"/>
        <v>0</v>
      </c>
      <c r="J837" s="50"/>
    </row>
    <row r="838" spans="1:10" x14ac:dyDescent="0.25">
      <c r="A838" s="58"/>
      <c r="B838" s="48"/>
      <c r="C838" s="52"/>
      <c r="D838" s="51"/>
      <c r="E838" s="46">
        <v>0</v>
      </c>
      <c r="F838" s="46">
        <f t="shared" si="54"/>
        <v>0</v>
      </c>
      <c r="G838" s="50">
        <v>0</v>
      </c>
      <c r="H838" s="46">
        <f t="shared" si="55"/>
        <v>0</v>
      </c>
      <c r="I838" s="50">
        <f t="shared" si="56"/>
        <v>0</v>
      </c>
      <c r="J838" s="50"/>
    </row>
  </sheetData>
  <phoneticPr fontId="2" type="noConversion"/>
  <dataValidations count="1">
    <dataValidation allowBlank="1" sqref="C3:C4 C11:C12 C14 C19" xr:uid="{DEE0E121-D234-425C-A29C-21367776C070}">
      <formula1>0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760B3-77F1-4C79-9907-37C123CC2D81}">
  <dimension ref="A1:I196"/>
  <sheetViews>
    <sheetView topLeftCell="A145" workbookViewId="0">
      <selection sqref="A1:J195"/>
    </sheetView>
  </sheetViews>
  <sheetFormatPr defaultRowHeight="15" x14ac:dyDescent="0.25"/>
  <cols>
    <col min="1" max="1" width="25.140625" style="146" customWidth="1"/>
    <col min="2" max="2" width="64.28515625" style="146" customWidth="1"/>
    <col min="3" max="6" width="25.140625" style="146" customWidth="1"/>
    <col min="7" max="7" width="25.140625" style="148" customWidth="1"/>
    <col min="8" max="16384" width="9.140625" style="146"/>
  </cols>
  <sheetData>
    <row r="1" spans="1:9" x14ac:dyDescent="0.25">
      <c r="A1" s="146" t="s">
        <v>520</v>
      </c>
      <c r="B1" s="146" t="s">
        <v>707</v>
      </c>
      <c r="C1" s="146" t="s">
        <v>520</v>
      </c>
      <c r="D1" s="146" t="s">
        <v>520</v>
      </c>
      <c r="E1" s="146" t="s">
        <v>520</v>
      </c>
      <c r="F1" s="146" t="s">
        <v>520</v>
      </c>
      <c r="G1" s="148" t="s">
        <v>520</v>
      </c>
      <c r="H1" s="146" t="s">
        <v>520</v>
      </c>
      <c r="I1" s="146" t="s">
        <v>520</v>
      </c>
    </row>
    <row r="2" spans="1:9" x14ac:dyDescent="0.25">
      <c r="A2" s="147" t="s">
        <v>520</v>
      </c>
      <c r="B2" s="146" t="s">
        <v>708</v>
      </c>
      <c r="C2" s="146" t="s">
        <v>709</v>
      </c>
      <c r="D2" s="146" t="s">
        <v>520</v>
      </c>
      <c r="E2" s="146" t="s">
        <v>710</v>
      </c>
      <c r="F2" s="146" t="s">
        <v>711</v>
      </c>
      <c r="G2" s="148">
        <v>1</v>
      </c>
      <c r="H2" s="146" t="s">
        <v>520</v>
      </c>
      <c r="I2" s="146" t="s">
        <v>520</v>
      </c>
    </row>
    <row r="3" spans="1:9" x14ac:dyDescent="0.25">
      <c r="A3" s="146" t="s">
        <v>712</v>
      </c>
      <c r="B3" s="146" t="s">
        <v>713</v>
      </c>
      <c r="C3" s="146" t="s">
        <v>714</v>
      </c>
      <c r="D3" s="146" t="s">
        <v>520</v>
      </c>
      <c r="E3" s="146" t="s">
        <v>715</v>
      </c>
      <c r="F3" s="146" t="s">
        <v>711</v>
      </c>
      <c r="G3" s="148">
        <v>1</v>
      </c>
      <c r="H3" s="146" t="s">
        <v>520</v>
      </c>
      <c r="I3" s="146" t="s">
        <v>520</v>
      </c>
    </row>
    <row r="4" spans="1:9" x14ac:dyDescent="0.25">
      <c r="A4" s="146" t="s">
        <v>716</v>
      </c>
      <c r="B4" s="146" t="s">
        <v>717</v>
      </c>
      <c r="C4" s="146" t="s">
        <v>718</v>
      </c>
      <c r="D4" s="146" t="s">
        <v>520</v>
      </c>
      <c r="E4" s="146" t="s">
        <v>715</v>
      </c>
      <c r="F4" s="146" t="s">
        <v>711</v>
      </c>
      <c r="G4" s="148">
        <v>2</v>
      </c>
      <c r="H4" s="146" t="s">
        <v>520</v>
      </c>
      <c r="I4" s="146" t="s">
        <v>520</v>
      </c>
    </row>
    <row r="5" spans="1:9" x14ac:dyDescent="0.25">
      <c r="A5" s="146" t="s">
        <v>719</v>
      </c>
      <c r="B5" s="146" t="s">
        <v>720</v>
      </c>
      <c r="C5" s="146" t="s">
        <v>721</v>
      </c>
      <c r="D5" s="146" t="s">
        <v>520</v>
      </c>
      <c r="E5" s="146" t="s">
        <v>715</v>
      </c>
      <c r="F5" s="146" t="s">
        <v>711</v>
      </c>
      <c r="G5" s="148">
        <v>1</v>
      </c>
      <c r="H5" s="146" t="s">
        <v>520</v>
      </c>
      <c r="I5" s="146" t="s">
        <v>520</v>
      </c>
    </row>
    <row r="6" spans="1:9" x14ac:dyDescent="0.25">
      <c r="A6" s="146" t="s">
        <v>722</v>
      </c>
      <c r="B6" s="146" t="s">
        <v>723</v>
      </c>
      <c r="C6" s="146">
        <v>6043088</v>
      </c>
      <c r="D6" s="146" t="s">
        <v>520</v>
      </c>
      <c r="E6" s="146" t="s">
        <v>724</v>
      </c>
      <c r="F6" s="146" t="s">
        <v>711</v>
      </c>
      <c r="G6" s="148">
        <v>2</v>
      </c>
      <c r="H6" s="146" t="s">
        <v>520</v>
      </c>
      <c r="I6" s="146" t="s">
        <v>520</v>
      </c>
    </row>
    <row r="7" spans="1:9" x14ac:dyDescent="0.25">
      <c r="A7" s="146" t="s">
        <v>520</v>
      </c>
      <c r="B7" s="146" t="s">
        <v>725</v>
      </c>
      <c r="C7" s="146">
        <v>1181667</v>
      </c>
      <c r="D7" s="146" t="s">
        <v>520</v>
      </c>
      <c r="E7" s="146" t="s">
        <v>724</v>
      </c>
      <c r="F7" s="146" t="s">
        <v>711</v>
      </c>
      <c r="G7" s="148">
        <v>4</v>
      </c>
      <c r="H7" s="146" t="s">
        <v>520</v>
      </c>
      <c r="I7" s="146" t="s">
        <v>520</v>
      </c>
    </row>
    <row r="8" spans="1:9" x14ac:dyDescent="0.25">
      <c r="A8" s="146" t="s">
        <v>520</v>
      </c>
      <c r="B8" s="146" t="s">
        <v>726</v>
      </c>
      <c r="C8" s="146" t="s">
        <v>727</v>
      </c>
      <c r="D8" s="146" t="s">
        <v>520</v>
      </c>
      <c r="E8" s="146" t="s">
        <v>715</v>
      </c>
      <c r="F8" s="146" t="s">
        <v>711</v>
      </c>
      <c r="G8" s="148">
        <v>1</v>
      </c>
      <c r="H8" s="146" t="s">
        <v>520</v>
      </c>
      <c r="I8" s="146" t="s">
        <v>520</v>
      </c>
    </row>
    <row r="9" spans="1:9" x14ac:dyDescent="0.25">
      <c r="A9" s="146" t="s">
        <v>520</v>
      </c>
      <c r="B9" s="146" t="s">
        <v>728</v>
      </c>
      <c r="C9" s="146" t="s">
        <v>729</v>
      </c>
      <c r="D9" s="146" t="s">
        <v>520</v>
      </c>
      <c r="E9" s="146" t="s">
        <v>715</v>
      </c>
      <c r="F9" s="146" t="s">
        <v>711</v>
      </c>
      <c r="G9" s="148">
        <v>1</v>
      </c>
      <c r="H9" s="146" t="s">
        <v>520</v>
      </c>
      <c r="I9" s="146" t="s">
        <v>520</v>
      </c>
    </row>
    <row r="10" spans="1:9" x14ac:dyDescent="0.25">
      <c r="A10" s="146" t="s">
        <v>730</v>
      </c>
      <c r="B10" s="146" t="s">
        <v>731</v>
      </c>
      <c r="C10" s="146" t="s">
        <v>732</v>
      </c>
      <c r="D10" s="146" t="s">
        <v>520</v>
      </c>
      <c r="E10" s="146" t="s">
        <v>733</v>
      </c>
      <c r="F10" s="146" t="s">
        <v>711</v>
      </c>
      <c r="G10" s="148">
        <v>2</v>
      </c>
      <c r="H10" s="146" t="s">
        <v>520</v>
      </c>
      <c r="I10" s="146" t="s">
        <v>520</v>
      </c>
    </row>
    <row r="11" spans="1:9" x14ac:dyDescent="0.25">
      <c r="A11" s="146" t="s">
        <v>520</v>
      </c>
      <c r="B11" s="146" t="s">
        <v>734</v>
      </c>
      <c r="C11" s="146" t="s">
        <v>735</v>
      </c>
      <c r="D11" s="146" t="s">
        <v>520</v>
      </c>
      <c r="E11" s="146" t="s">
        <v>733</v>
      </c>
      <c r="F11" s="146" t="s">
        <v>711</v>
      </c>
      <c r="G11" s="148">
        <v>2</v>
      </c>
      <c r="H11" s="146" t="s">
        <v>520</v>
      </c>
      <c r="I11" s="146" t="s">
        <v>520</v>
      </c>
    </row>
    <row r="12" spans="1:9" x14ac:dyDescent="0.25">
      <c r="A12" s="146" t="s">
        <v>736</v>
      </c>
      <c r="B12" s="146" t="s">
        <v>737</v>
      </c>
      <c r="C12" s="146" t="s">
        <v>738</v>
      </c>
      <c r="D12" s="146" t="s">
        <v>520</v>
      </c>
      <c r="E12" s="146" t="s">
        <v>739</v>
      </c>
      <c r="F12" s="146" t="s">
        <v>711</v>
      </c>
      <c r="G12" s="148" t="s">
        <v>740</v>
      </c>
      <c r="H12" s="146" t="s">
        <v>520</v>
      </c>
      <c r="I12" s="146" t="s">
        <v>520</v>
      </c>
    </row>
    <row r="13" spans="1:9" x14ac:dyDescent="0.25">
      <c r="A13" s="146" t="s">
        <v>520</v>
      </c>
      <c r="B13" s="146" t="s">
        <v>741</v>
      </c>
      <c r="C13" s="146" t="s">
        <v>742</v>
      </c>
      <c r="D13" s="146" t="s">
        <v>520</v>
      </c>
      <c r="E13" s="146" t="s">
        <v>739</v>
      </c>
      <c r="F13" s="146" t="s">
        <v>711</v>
      </c>
      <c r="G13" s="148" t="s">
        <v>740</v>
      </c>
      <c r="H13" s="146" t="s">
        <v>520</v>
      </c>
      <c r="I13" s="146" t="s">
        <v>520</v>
      </c>
    </row>
    <row r="14" spans="1:9" x14ac:dyDescent="0.25">
      <c r="A14" s="146" t="s">
        <v>743</v>
      </c>
      <c r="B14" s="146" t="s">
        <v>744</v>
      </c>
      <c r="C14" s="146" t="s">
        <v>745</v>
      </c>
      <c r="D14" s="146" t="s">
        <v>520</v>
      </c>
      <c r="E14" s="146" t="s">
        <v>739</v>
      </c>
      <c r="F14" s="146" t="s">
        <v>711</v>
      </c>
      <c r="G14" s="148" t="s">
        <v>740</v>
      </c>
      <c r="H14" s="146" t="s">
        <v>520</v>
      </c>
      <c r="I14" s="146" t="s">
        <v>520</v>
      </c>
    </row>
    <row r="15" spans="1:9" x14ac:dyDescent="0.25">
      <c r="A15" s="146" t="s">
        <v>520</v>
      </c>
      <c r="B15" s="146" t="s">
        <v>746</v>
      </c>
      <c r="C15" s="146" t="s">
        <v>747</v>
      </c>
      <c r="D15" s="146" t="s">
        <v>520</v>
      </c>
      <c r="E15" s="146" t="s">
        <v>739</v>
      </c>
      <c r="F15" s="146" t="s">
        <v>711</v>
      </c>
      <c r="G15" s="148" t="s">
        <v>740</v>
      </c>
      <c r="H15" s="146" t="s">
        <v>520</v>
      </c>
      <c r="I15" s="146" t="s">
        <v>520</v>
      </c>
    </row>
    <row r="16" spans="1:9" x14ac:dyDescent="0.25">
      <c r="A16" s="146" t="s">
        <v>748</v>
      </c>
      <c r="B16" s="146" t="s">
        <v>749</v>
      </c>
      <c r="C16" s="146">
        <v>282945</v>
      </c>
      <c r="D16" s="146" t="s">
        <v>520</v>
      </c>
      <c r="E16" s="146" t="s">
        <v>750</v>
      </c>
      <c r="F16" s="146" t="s">
        <v>711</v>
      </c>
      <c r="G16" s="148">
        <v>32</v>
      </c>
      <c r="H16" s="146" t="s">
        <v>520</v>
      </c>
      <c r="I16" s="146" t="s">
        <v>520</v>
      </c>
    </row>
    <row r="17" spans="1:9" x14ac:dyDescent="0.25">
      <c r="A17" s="146" t="s">
        <v>751</v>
      </c>
      <c r="B17" s="146" t="s">
        <v>752</v>
      </c>
      <c r="C17" s="146">
        <v>332035</v>
      </c>
      <c r="D17" s="146" t="s">
        <v>520</v>
      </c>
      <c r="E17" s="146" t="s">
        <v>750</v>
      </c>
      <c r="F17" s="146" t="s">
        <v>711</v>
      </c>
      <c r="G17" s="148">
        <v>11</v>
      </c>
      <c r="H17" s="146" t="s">
        <v>520</v>
      </c>
      <c r="I17" s="146" t="s">
        <v>520</v>
      </c>
    </row>
    <row r="18" spans="1:9" x14ac:dyDescent="0.25">
      <c r="A18" s="146" t="s">
        <v>753</v>
      </c>
      <c r="B18" s="146" t="s">
        <v>754</v>
      </c>
      <c r="C18" s="146" t="s">
        <v>755</v>
      </c>
      <c r="D18" s="146" t="s">
        <v>520</v>
      </c>
      <c r="E18" s="146" t="s">
        <v>739</v>
      </c>
      <c r="F18" s="146" t="s">
        <v>711</v>
      </c>
      <c r="G18" s="148">
        <v>1</v>
      </c>
      <c r="H18" s="146" t="s">
        <v>520</v>
      </c>
      <c r="I18" s="146" t="s">
        <v>520</v>
      </c>
    </row>
    <row r="19" spans="1:9" x14ac:dyDescent="0.25">
      <c r="A19" s="146" t="s">
        <v>756</v>
      </c>
      <c r="B19" s="146" t="s">
        <v>757</v>
      </c>
      <c r="C19" s="146">
        <v>249252</v>
      </c>
      <c r="D19" s="146" t="s">
        <v>520</v>
      </c>
      <c r="E19" s="146" t="s">
        <v>750</v>
      </c>
      <c r="F19" s="146" t="s">
        <v>711</v>
      </c>
      <c r="G19" s="148">
        <v>1</v>
      </c>
      <c r="H19" s="146" t="s">
        <v>520</v>
      </c>
      <c r="I19" s="146" t="s">
        <v>520</v>
      </c>
    </row>
    <row r="20" spans="1:9" x14ac:dyDescent="0.25">
      <c r="A20" s="146" t="s">
        <v>758</v>
      </c>
      <c r="B20" s="146" t="s">
        <v>759</v>
      </c>
      <c r="C20" s="146" t="s">
        <v>760</v>
      </c>
      <c r="D20" s="146" t="s">
        <v>520</v>
      </c>
      <c r="E20" s="146" t="s">
        <v>750</v>
      </c>
      <c r="F20" s="146" t="s">
        <v>711</v>
      </c>
      <c r="G20" s="148">
        <v>2</v>
      </c>
      <c r="H20" s="146" t="s">
        <v>520</v>
      </c>
      <c r="I20" s="146" t="s">
        <v>520</v>
      </c>
    </row>
    <row r="21" spans="1:9" x14ac:dyDescent="0.25">
      <c r="A21" s="146" t="s">
        <v>761</v>
      </c>
      <c r="B21" s="146" t="s">
        <v>762</v>
      </c>
      <c r="C21" s="146" t="s">
        <v>763</v>
      </c>
      <c r="D21" s="146" t="s">
        <v>520</v>
      </c>
      <c r="E21" s="146" t="s">
        <v>750</v>
      </c>
      <c r="F21" s="146" t="s">
        <v>711</v>
      </c>
      <c r="G21" s="148">
        <v>1</v>
      </c>
      <c r="H21" s="146" t="s">
        <v>520</v>
      </c>
      <c r="I21" s="146" t="s">
        <v>520</v>
      </c>
    </row>
    <row r="22" spans="1:9" x14ac:dyDescent="0.25">
      <c r="A22" s="146" t="s">
        <v>764</v>
      </c>
      <c r="B22" s="146" t="s">
        <v>765</v>
      </c>
      <c r="C22" s="146" t="s">
        <v>766</v>
      </c>
      <c r="D22" s="146" t="s">
        <v>520</v>
      </c>
      <c r="E22" s="146" t="s">
        <v>739</v>
      </c>
      <c r="F22" s="146" t="s">
        <v>711</v>
      </c>
      <c r="G22" s="148" t="s">
        <v>740</v>
      </c>
      <c r="H22" s="146" t="s">
        <v>520</v>
      </c>
      <c r="I22" s="146" t="s">
        <v>520</v>
      </c>
    </row>
    <row r="23" spans="1:9" x14ac:dyDescent="0.25">
      <c r="A23" s="146" t="s">
        <v>767</v>
      </c>
      <c r="B23" s="146" t="s">
        <v>768</v>
      </c>
      <c r="C23" s="146" t="s">
        <v>769</v>
      </c>
      <c r="D23" s="146" t="s">
        <v>520</v>
      </c>
      <c r="E23" s="146" t="s">
        <v>733</v>
      </c>
      <c r="F23" s="146" t="s">
        <v>711</v>
      </c>
      <c r="G23" s="148" t="s">
        <v>740</v>
      </c>
      <c r="H23" s="146" t="s">
        <v>520</v>
      </c>
      <c r="I23" s="146" t="s">
        <v>520</v>
      </c>
    </row>
    <row r="24" spans="1:9" x14ac:dyDescent="0.25">
      <c r="A24" s="146" t="s">
        <v>770</v>
      </c>
      <c r="B24" s="146" t="s">
        <v>771</v>
      </c>
      <c r="C24" s="146" t="s">
        <v>772</v>
      </c>
      <c r="D24" s="146" t="s">
        <v>520</v>
      </c>
      <c r="E24" s="146" t="s">
        <v>750</v>
      </c>
      <c r="F24" s="146" t="s">
        <v>711</v>
      </c>
      <c r="G24" s="148">
        <v>1</v>
      </c>
      <c r="H24" s="146" t="s">
        <v>520</v>
      </c>
      <c r="I24" s="146" t="s">
        <v>520</v>
      </c>
    </row>
    <row r="25" spans="1:9" x14ac:dyDescent="0.25">
      <c r="A25" s="146" t="s">
        <v>773</v>
      </c>
      <c r="B25" s="146" t="s">
        <v>774</v>
      </c>
      <c r="C25" s="146" t="s">
        <v>775</v>
      </c>
      <c r="D25" s="146" t="s">
        <v>520</v>
      </c>
      <c r="E25" s="146" t="s">
        <v>739</v>
      </c>
      <c r="F25" s="146" t="s">
        <v>711</v>
      </c>
      <c r="G25" s="148">
        <v>42</v>
      </c>
      <c r="H25" s="146" t="s">
        <v>520</v>
      </c>
      <c r="I25" s="146" t="s">
        <v>520</v>
      </c>
    </row>
    <row r="26" spans="1:9" x14ac:dyDescent="0.25">
      <c r="A26" s="146" t="s">
        <v>776</v>
      </c>
      <c r="B26" s="146" t="s">
        <v>777</v>
      </c>
      <c r="C26" s="146" t="s">
        <v>778</v>
      </c>
      <c r="D26" s="146" t="s">
        <v>520</v>
      </c>
      <c r="E26" s="146" t="s">
        <v>739</v>
      </c>
      <c r="F26" s="146" t="s">
        <v>711</v>
      </c>
      <c r="G26" s="148" t="s">
        <v>740</v>
      </c>
      <c r="H26" s="146" t="s">
        <v>520</v>
      </c>
      <c r="I26" s="146" t="s">
        <v>520</v>
      </c>
    </row>
    <row r="27" spans="1:9" x14ac:dyDescent="0.25">
      <c r="A27" s="146" t="s">
        <v>779</v>
      </c>
      <c r="B27" s="146" t="s">
        <v>777</v>
      </c>
      <c r="C27" s="146" t="s">
        <v>780</v>
      </c>
      <c r="D27" s="146" t="s">
        <v>520</v>
      </c>
      <c r="E27" s="146" t="s">
        <v>739</v>
      </c>
      <c r="F27" s="146" t="s">
        <v>711</v>
      </c>
      <c r="G27" s="148" t="s">
        <v>740</v>
      </c>
      <c r="H27" s="146" t="s">
        <v>520</v>
      </c>
      <c r="I27" s="146" t="s">
        <v>520</v>
      </c>
    </row>
    <row r="28" spans="1:9" x14ac:dyDescent="0.25">
      <c r="A28" s="146" t="s">
        <v>709</v>
      </c>
      <c r="B28" s="146" t="s">
        <v>781</v>
      </c>
      <c r="C28" s="146" t="s">
        <v>782</v>
      </c>
      <c r="D28" s="146" t="s">
        <v>520</v>
      </c>
      <c r="E28" s="146" t="s">
        <v>739</v>
      </c>
      <c r="F28" s="146" t="s">
        <v>711</v>
      </c>
      <c r="G28" s="148" t="s">
        <v>740</v>
      </c>
      <c r="H28" s="146" t="s">
        <v>520</v>
      </c>
      <c r="I28" s="146" t="s">
        <v>520</v>
      </c>
    </row>
    <row r="29" spans="1:9" x14ac:dyDescent="0.25">
      <c r="A29" s="146" t="s">
        <v>520</v>
      </c>
      <c r="B29" s="146" t="s">
        <v>783</v>
      </c>
      <c r="C29" s="146" t="s">
        <v>784</v>
      </c>
      <c r="D29" s="146" t="s">
        <v>520</v>
      </c>
      <c r="E29" s="146" t="s">
        <v>739</v>
      </c>
      <c r="F29" s="146" t="s">
        <v>486</v>
      </c>
      <c r="G29" s="148">
        <v>2</v>
      </c>
      <c r="H29" s="146" t="s">
        <v>520</v>
      </c>
      <c r="I29" s="146" t="s">
        <v>520</v>
      </c>
    </row>
    <row r="30" spans="1:9" x14ac:dyDescent="0.25">
      <c r="A30" s="146" t="s">
        <v>520</v>
      </c>
      <c r="B30" s="146" t="s">
        <v>785</v>
      </c>
      <c r="C30" s="146" t="s">
        <v>786</v>
      </c>
      <c r="D30" s="146" t="s">
        <v>520</v>
      </c>
      <c r="E30" s="146" t="s">
        <v>739</v>
      </c>
      <c r="F30" s="146" t="s">
        <v>486</v>
      </c>
      <c r="G30" s="148" t="s">
        <v>740</v>
      </c>
      <c r="H30" s="146" t="s">
        <v>520</v>
      </c>
      <c r="I30" s="146" t="s">
        <v>520</v>
      </c>
    </row>
    <row r="31" spans="1:9" x14ac:dyDescent="0.25">
      <c r="A31" s="146" t="s">
        <v>520</v>
      </c>
      <c r="B31" s="146" t="s">
        <v>787</v>
      </c>
      <c r="C31" s="146" t="s">
        <v>788</v>
      </c>
      <c r="D31" s="146" t="s">
        <v>520</v>
      </c>
      <c r="E31" s="146" t="s">
        <v>739</v>
      </c>
      <c r="F31" s="146" t="s">
        <v>711</v>
      </c>
      <c r="G31" s="148" t="s">
        <v>740</v>
      </c>
      <c r="H31" s="146" t="s">
        <v>520</v>
      </c>
      <c r="I31" s="146" t="s">
        <v>520</v>
      </c>
    </row>
    <row r="32" spans="1:9" x14ac:dyDescent="0.25">
      <c r="A32" s="146" t="s">
        <v>520</v>
      </c>
      <c r="B32" s="146" t="s">
        <v>789</v>
      </c>
      <c r="C32" s="146" t="s">
        <v>790</v>
      </c>
      <c r="D32" s="146" t="s">
        <v>520</v>
      </c>
      <c r="E32" s="146" t="s">
        <v>739</v>
      </c>
      <c r="F32" s="146" t="s">
        <v>711</v>
      </c>
      <c r="G32" s="148">
        <v>21</v>
      </c>
      <c r="H32" s="146" t="s">
        <v>520</v>
      </c>
      <c r="I32" s="146" t="s">
        <v>520</v>
      </c>
    </row>
    <row r="33" spans="1:9" x14ac:dyDescent="0.25">
      <c r="A33" s="146" t="s">
        <v>520</v>
      </c>
      <c r="B33" s="146" t="s">
        <v>791</v>
      </c>
      <c r="C33" s="146" t="s">
        <v>792</v>
      </c>
      <c r="D33" s="146" t="s">
        <v>520</v>
      </c>
      <c r="E33" s="146" t="s">
        <v>739</v>
      </c>
      <c r="F33" s="146" t="s">
        <v>711</v>
      </c>
      <c r="G33" s="148">
        <v>1</v>
      </c>
      <c r="H33" s="146" t="s">
        <v>520</v>
      </c>
      <c r="I33" s="146" t="s">
        <v>520</v>
      </c>
    </row>
    <row r="34" spans="1:9" x14ac:dyDescent="0.25">
      <c r="A34" s="146" t="s">
        <v>520</v>
      </c>
      <c r="B34" s="146" t="s">
        <v>793</v>
      </c>
      <c r="C34" s="146" t="s">
        <v>794</v>
      </c>
      <c r="D34" s="146" t="s">
        <v>520</v>
      </c>
      <c r="E34" s="146" t="s">
        <v>739</v>
      </c>
      <c r="F34" s="146" t="s">
        <v>711</v>
      </c>
      <c r="G34" s="148">
        <v>4</v>
      </c>
      <c r="H34" s="146" t="s">
        <v>520</v>
      </c>
      <c r="I34" s="146" t="s">
        <v>520</v>
      </c>
    </row>
    <row r="35" spans="1:9" x14ac:dyDescent="0.25">
      <c r="A35" s="146" t="s">
        <v>520</v>
      </c>
      <c r="B35" s="146" t="s">
        <v>795</v>
      </c>
      <c r="C35" s="146" t="s">
        <v>796</v>
      </c>
      <c r="D35" s="146" t="s">
        <v>520</v>
      </c>
      <c r="E35" s="146" t="s">
        <v>739</v>
      </c>
      <c r="F35" s="146" t="s">
        <v>711</v>
      </c>
      <c r="G35" s="148">
        <v>2</v>
      </c>
      <c r="H35" s="146" t="s">
        <v>520</v>
      </c>
      <c r="I35" s="146" t="s">
        <v>520</v>
      </c>
    </row>
    <row r="36" spans="1:9" x14ac:dyDescent="0.25">
      <c r="A36" s="146" t="s">
        <v>520</v>
      </c>
      <c r="B36" s="146" t="s">
        <v>797</v>
      </c>
      <c r="C36" s="146" t="s">
        <v>798</v>
      </c>
      <c r="D36" s="146" t="s">
        <v>520</v>
      </c>
      <c r="E36" s="146" t="s">
        <v>739</v>
      </c>
      <c r="F36" s="146" t="s">
        <v>711</v>
      </c>
      <c r="G36" s="148" t="s">
        <v>740</v>
      </c>
      <c r="H36" s="146" t="s">
        <v>520</v>
      </c>
      <c r="I36" s="146" t="s">
        <v>520</v>
      </c>
    </row>
    <row r="37" spans="1:9" x14ac:dyDescent="0.25">
      <c r="A37" s="146" t="s">
        <v>520</v>
      </c>
      <c r="B37" s="146" t="s">
        <v>799</v>
      </c>
      <c r="C37" s="146" t="s">
        <v>800</v>
      </c>
      <c r="D37" s="146" t="s">
        <v>520</v>
      </c>
      <c r="E37" s="146" t="s">
        <v>739</v>
      </c>
      <c r="F37" s="146" t="s">
        <v>711</v>
      </c>
      <c r="G37" s="148">
        <v>1</v>
      </c>
      <c r="H37" s="146" t="s">
        <v>520</v>
      </c>
      <c r="I37" s="146" t="s">
        <v>520</v>
      </c>
    </row>
    <row r="38" spans="1:9" x14ac:dyDescent="0.25">
      <c r="A38" s="146" t="s">
        <v>520</v>
      </c>
      <c r="B38" s="146" t="s">
        <v>801</v>
      </c>
      <c r="C38" s="146" t="s">
        <v>802</v>
      </c>
      <c r="D38" s="146" t="s">
        <v>520</v>
      </c>
      <c r="E38" s="146" t="s">
        <v>739</v>
      </c>
      <c r="F38" s="146" t="s">
        <v>711</v>
      </c>
      <c r="G38" s="148">
        <v>1</v>
      </c>
      <c r="H38" s="146" t="s">
        <v>520</v>
      </c>
      <c r="I38" s="146" t="s">
        <v>520</v>
      </c>
    </row>
    <row r="39" spans="1:9" x14ac:dyDescent="0.25">
      <c r="A39" s="146" t="s">
        <v>520</v>
      </c>
      <c r="B39" s="146" t="s">
        <v>803</v>
      </c>
      <c r="C39" s="146" t="s">
        <v>804</v>
      </c>
      <c r="D39" s="146" t="s">
        <v>520</v>
      </c>
      <c r="E39" s="146" t="s">
        <v>739</v>
      </c>
      <c r="F39" s="146" t="s">
        <v>711</v>
      </c>
      <c r="G39" s="148">
        <v>1</v>
      </c>
      <c r="H39" s="146" t="s">
        <v>520</v>
      </c>
      <c r="I39" s="146" t="s">
        <v>805</v>
      </c>
    </row>
    <row r="40" spans="1:9" x14ac:dyDescent="0.25">
      <c r="A40" s="146" t="s">
        <v>520</v>
      </c>
      <c r="B40" s="146" t="s">
        <v>806</v>
      </c>
      <c r="C40" s="146" t="s">
        <v>807</v>
      </c>
      <c r="D40" s="146" t="s">
        <v>520</v>
      </c>
      <c r="E40" s="146" t="s">
        <v>739</v>
      </c>
      <c r="F40" s="146" t="s">
        <v>808</v>
      </c>
      <c r="G40" s="148">
        <v>2</v>
      </c>
      <c r="H40" s="146" t="s">
        <v>520</v>
      </c>
      <c r="I40" s="146" t="s">
        <v>520</v>
      </c>
    </row>
    <row r="41" spans="1:9" x14ac:dyDescent="0.25">
      <c r="A41" s="146" t="s">
        <v>520</v>
      </c>
      <c r="B41" s="146" t="s">
        <v>809</v>
      </c>
      <c r="C41" s="146" t="s">
        <v>810</v>
      </c>
      <c r="D41" s="146" t="s">
        <v>520</v>
      </c>
      <c r="E41" s="146" t="s">
        <v>739</v>
      </c>
      <c r="F41" s="146" t="s">
        <v>711</v>
      </c>
      <c r="G41" s="148">
        <v>6</v>
      </c>
      <c r="H41" s="146" t="s">
        <v>520</v>
      </c>
      <c r="I41" s="146" t="s">
        <v>520</v>
      </c>
    </row>
    <row r="42" spans="1:9" x14ac:dyDescent="0.25">
      <c r="A42" s="146" t="s">
        <v>520</v>
      </c>
      <c r="B42" s="146" t="s">
        <v>811</v>
      </c>
      <c r="C42" s="146" t="s">
        <v>812</v>
      </c>
      <c r="D42" s="146" t="s">
        <v>520</v>
      </c>
      <c r="E42" s="146" t="s">
        <v>739</v>
      </c>
      <c r="F42" s="146" t="s">
        <v>808</v>
      </c>
      <c r="G42" s="148">
        <v>1</v>
      </c>
      <c r="H42" s="146" t="s">
        <v>520</v>
      </c>
      <c r="I42" s="146" t="s">
        <v>520</v>
      </c>
    </row>
    <row r="43" spans="1:9" x14ac:dyDescent="0.25">
      <c r="A43" s="146" t="s">
        <v>520</v>
      </c>
      <c r="B43" s="146" t="s">
        <v>813</v>
      </c>
      <c r="C43" s="146" t="s">
        <v>814</v>
      </c>
      <c r="D43" s="146" t="s">
        <v>520</v>
      </c>
      <c r="E43" s="146" t="s">
        <v>739</v>
      </c>
      <c r="F43" s="146" t="s">
        <v>808</v>
      </c>
      <c r="G43" s="148">
        <v>1</v>
      </c>
      <c r="H43" s="146" t="s">
        <v>520</v>
      </c>
      <c r="I43" s="146" t="s">
        <v>520</v>
      </c>
    </row>
    <row r="44" spans="1:9" x14ac:dyDescent="0.25">
      <c r="A44" s="146" t="s">
        <v>520</v>
      </c>
      <c r="B44" s="146" t="s">
        <v>815</v>
      </c>
      <c r="C44" s="146" t="s">
        <v>816</v>
      </c>
      <c r="D44" s="146" t="s">
        <v>520</v>
      </c>
      <c r="E44" s="146" t="s">
        <v>739</v>
      </c>
      <c r="F44" s="146" t="s">
        <v>808</v>
      </c>
      <c r="G44" s="148">
        <v>1</v>
      </c>
      <c r="H44" s="146" t="s">
        <v>520</v>
      </c>
      <c r="I44" s="146" t="s">
        <v>520</v>
      </c>
    </row>
    <row r="45" spans="1:9" x14ac:dyDescent="0.25">
      <c r="A45" s="146" t="s">
        <v>520</v>
      </c>
      <c r="B45" s="146" t="s">
        <v>817</v>
      </c>
      <c r="C45" s="146" t="s">
        <v>818</v>
      </c>
      <c r="D45" s="146" t="s">
        <v>520</v>
      </c>
      <c r="E45" s="146" t="s">
        <v>739</v>
      </c>
      <c r="F45" s="146" t="s">
        <v>808</v>
      </c>
      <c r="G45" s="148">
        <v>1</v>
      </c>
      <c r="H45" s="146" t="s">
        <v>520</v>
      </c>
      <c r="I45" s="146" t="s">
        <v>520</v>
      </c>
    </row>
    <row r="46" spans="1:9" x14ac:dyDescent="0.25">
      <c r="A46" s="146" t="s">
        <v>520</v>
      </c>
      <c r="B46" s="146" t="s">
        <v>819</v>
      </c>
      <c r="C46" s="146" t="s">
        <v>820</v>
      </c>
      <c r="D46" s="146" t="s">
        <v>520</v>
      </c>
      <c r="E46" s="146" t="s">
        <v>739</v>
      </c>
      <c r="F46" s="146" t="s">
        <v>808</v>
      </c>
      <c r="G46" s="148">
        <v>1</v>
      </c>
      <c r="H46" s="146" t="s">
        <v>520</v>
      </c>
      <c r="I46" s="146" t="s">
        <v>520</v>
      </c>
    </row>
    <row r="47" spans="1:9" x14ac:dyDescent="0.25">
      <c r="A47" s="146" t="s">
        <v>520</v>
      </c>
      <c r="B47" s="146" t="s">
        <v>821</v>
      </c>
      <c r="C47" s="146" t="s">
        <v>822</v>
      </c>
      <c r="D47" s="146" t="s">
        <v>520</v>
      </c>
      <c r="E47" s="146" t="s">
        <v>739</v>
      </c>
      <c r="F47" s="146" t="s">
        <v>808</v>
      </c>
      <c r="G47" s="148">
        <v>1</v>
      </c>
      <c r="H47" s="146" t="s">
        <v>520</v>
      </c>
      <c r="I47" s="146" t="s">
        <v>520</v>
      </c>
    </row>
    <row r="48" spans="1:9" x14ac:dyDescent="0.25">
      <c r="A48" s="146" t="s">
        <v>520</v>
      </c>
      <c r="B48" s="146" t="s">
        <v>823</v>
      </c>
      <c r="C48" s="146" t="s">
        <v>824</v>
      </c>
      <c r="D48" s="146" t="s">
        <v>520</v>
      </c>
      <c r="E48" s="146" t="s">
        <v>739</v>
      </c>
      <c r="F48" s="146" t="s">
        <v>808</v>
      </c>
      <c r="G48" s="148">
        <v>1</v>
      </c>
      <c r="H48" s="146" t="s">
        <v>520</v>
      </c>
      <c r="I48" s="146" t="s">
        <v>520</v>
      </c>
    </row>
    <row r="49" spans="1:9" x14ac:dyDescent="0.25">
      <c r="A49" s="146" t="s">
        <v>520</v>
      </c>
      <c r="B49" s="146" t="s">
        <v>825</v>
      </c>
      <c r="C49" s="146" t="s">
        <v>826</v>
      </c>
      <c r="D49" s="146" t="s">
        <v>520</v>
      </c>
      <c r="E49" s="146" t="s">
        <v>739</v>
      </c>
      <c r="F49" s="146" t="s">
        <v>808</v>
      </c>
      <c r="G49" s="148">
        <v>1</v>
      </c>
      <c r="H49" s="146" t="s">
        <v>520</v>
      </c>
      <c r="I49" s="146" t="s">
        <v>520</v>
      </c>
    </row>
    <row r="50" spans="1:9" x14ac:dyDescent="0.25">
      <c r="A50" s="146" t="s">
        <v>520</v>
      </c>
      <c r="B50" s="146" t="s">
        <v>827</v>
      </c>
      <c r="C50" s="146" t="s">
        <v>828</v>
      </c>
      <c r="D50" s="146" t="s">
        <v>520</v>
      </c>
      <c r="E50" s="146" t="s">
        <v>739</v>
      </c>
      <c r="F50" s="146" t="s">
        <v>808</v>
      </c>
      <c r="G50" s="148">
        <v>1</v>
      </c>
      <c r="H50" s="146" t="s">
        <v>520</v>
      </c>
      <c r="I50" s="146" t="s">
        <v>520</v>
      </c>
    </row>
    <row r="51" spans="1:9" x14ac:dyDescent="0.25">
      <c r="A51" s="146" t="s">
        <v>520</v>
      </c>
      <c r="B51" s="146" t="s">
        <v>829</v>
      </c>
      <c r="C51" s="146" t="s">
        <v>830</v>
      </c>
      <c r="D51" s="146" t="s">
        <v>520</v>
      </c>
      <c r="E51" s="146" t="s">
        <v>739</v>
      </c>
      <c r="F51" s="146" t="s">
        <v>808</v>
      </c>
      <c r="G51" s="148">
        <v>1</v>
      </c>
      <c r="H51" s="146" t="s">
        <v>520</v>
      </c>
      <c r="I51" s="146" t="s">
        <v>520</v>
      </c>
    </row>
    <row r="52" spans="1:9" x14ac:dyDescent="0.25">
      <c r="A52" s="146" t="s">
        <v>520</v>
      </c>
      <c r="B52" s="146" t="s">
        <v>831</v>
      </c>
      <c r="C52" s="146" t="s">
        <v>832</v>
      </c>
      <c r="D52" s="146" t="s">
        <v>520</v>
      </c>
      <c r="E52" s="146" t="s">
        <v>739</v>
      </c>
      <c r="F52" s="146" t="s">
        <v>808</v>
      </c>
      <c r="G52" s="148">
        <v>1</v>
      </c>
      <c r="H52" s="146" t="s">
        <v>520</v>
      </c>
      <c r="I52" s="146" t="s">
        <v>520</v>
      </c>
    </row>
    <row r="53" spans="1:9" x14ac:dyDescent="0.25">
      <c r="A53" s="146" t="s">
        <v>520</v>
      </c>
      <c r="B53" s="146" t="s">
        <v>833</v>
      </c>
      <c r="C53" s="146" t="s">
        <v>834</v>
      </c>
      <c r="D53" s="146" t="s">
        <v>520</v>
      </c>
      <c r="E53" s="146" t="s">
        <v>739</v>
      </c>
      <c r="F53" s="146" t="s">
        <v>808</v>
      </c>
      <c r="G53" s="148">
        <v>1</v>
      </c>
      <c r="H53" s="146" t="s">
        <v>520</v>
      </c>
      <c r="I53" s="146" t="s">
        <v>520</v>
      </c>
    </row>
    <row r="54" spans="1:9" x14ac:dyDescent="0.25">
      <c r="A54" s="146" t="s">
        <v>520</v>
      </c>
      <c r="B54" s="146" t="s">
        <v>835</v>
      </c>
      <c r="C54" s="146" t="s">
        <v>836</v>
      </c>
      <c r="D54" s="146" t="s">
        <v>520</v>
      </c>
      <c r="E54" s="146" t="s">
        <v>739</v>
      </c>
      <c r="F54" s="146" t="s">
        <v>808</v>
      </c>
      <c r="G54" s="148">
        <v>1</v>
      </c>
      <c r="H54" s="146" t="s">
        <v>520</v>
      </c>
      <c r="I54" s="146" t="s">
        <v>520</v>
      </c>
    </row>
    <row r="55" spans="1:9" x14ac:dyDescent="0.25">
      <c r="A55" s="146" t="s">
        <v>520</v>
      </c>
      <c r="B55" s="146" t="s">
        <v>837</v>
      </c>
      <c r="C55" s="146" t="s">
        <v>838</v>
      </c>
      <c r="D55" s="146" t="s">
        <v>520</v>
      </c>
      <c r="E55" s="146" t="s">
        <v>739</v>
      </c>
      <c r="F55" s="146" t="s">
        <v>808</v>
      </c>
      <c r="G55" s="148">
        <v>1</v>
      </c>
      <c r="H55" s="146" t="s">
        <v>520</v>
      </c>
      <c r="I55" s="146" t="s">
        <v>520</v>
      </c>
    </row>
    <row r="56" spans="1:9" x14ac:dyDescent="0.25">
      <c r="A56" s="146" t="s">
        <v>520</v>
      </c>
      <c r="B56" s="146" t="s">
        <v>839</v>
      </c>
      <c r="C56" s="146" t="s">
        <v>840</v>
      </c>
      <c r="D56" s="146" t="s">
        <v>520</v>
      </c>
      <c r="E56" s="146" t="s">
        <v>739</v>
      </c>
      <c r="F56" s="146" t="s">
        <v>808</v>
      </c>
      <c r="G56" s="148">
        <v>1</v>
      </c>
      <c r="H56" s="146" t="s">
        <v>520</v>
      </c>
      <c r="I56" s="146" t="s">
        <v>520</v>
      </c>
    </row>
    <row r="57" spans="1:9" x14ac:dyDescent="0.25">
      <c r="A57" s="146" t="s">
        <v>520</v>
      </c>
      <c r="B57" s="146" t="s">
        <v>841</v>
      </c>
      <c r="C57" s="146" t="s">
        <v>842</v>
      </c>
      <c r="D57" s="146" t="s">
        <v>520</v>
      </c>
      <c r="E57" s="146" t="s">
        <v>739</v>
      </c>
      <c r="F57" s="146" t="s">
        <v>808</v>
      </c>
      <c r="G57" s="148">
        <v>1</v>
      </c>
      <c r="H57" s="146" t="s">
        <v>520</v>
      </c>
      <c r="I57" s="146" t="s">
        <v>520</v>
      </c>
    </row>
    <row r="58" spans="1:9" x14ac:dyDescent="0.25">
      <c r="A58" s="146" t="s">
        <v>520</v>
      </c>
      <c r="B58" s="146" t="s">
        <v>843</v>
      </c>
      <c r="C58" s="146" t="s">
        <v>844</v>
      </c>
      <c r="D58" s="146" t="s">
        <v>520</v>
      </c>
      <c r="E58" s="146" t="s">
        <v>739</v>
      </c>
      <c r="F58" s="146" t="s">
        <v>808</v>
      </c>
      <c r="G58" s="148">
        <v>1</v>
      </c>
      <c r="H58" s="146" t="s">
        <v>520</v>
      </c>
      <c r="I58" s="146" t="s">
        <v>520</v>
      </c>
    </row>
    <row r="59" spans="1:9" x14ac:dyDescent="0.25">
      <c r="A59" s="146" t="s">
        <v>520</v>
      </c>
      <c r="B59" s="146" t="s">
        <v>845</v>
      </c>
      <c r="C59" s="146" t="s">
        <v>846</v>
      </c>
      <c r="D59" s="146" t="s">
        <v>520</v>
      </c>
      <c r="E59" s="146" t="s">
        <v>739</v>
      </c>
      <c r="F59" s="146" t="s">
        <v>808</v>
      </c>
      <c r="G59" s="148">
        <v>1</v>
      </c>
      <c r="H59" s="146" t="s">
        <v>520</v>
      </c>
      <c r="I59" s="146" t="s">
        <v>520</v>
      </c>
    </row>
    <row r="60" spans="1:9" x14ac:dyDescent="0.25">
      <c r="A60" s="146" t="s">
        <v>847</v>
      </c>
      <c r="B60" s="146" t="s">
        <v>848</v>
      </c>
      <c r="C60" s="146" t="s">
        <v>849</v>
      </c>
      <c r="D60" s="146" t="s">
        <v>520</v>
      </c>
      <c r="E60" s="146" t="s">
        <v>739</v>
      </c>
      <c r="F60" s="146" t="s">
        <v>808</v>
      </c>
      <c r="G60" s="148">
        <v>1</v>
      </c>
      <c r="H60" s="146" t="s">
        <v>520</v>
      </c>
      <c r="I60" s="146" t="s">
        <v>520</v>
      </c>
    </row>
    <row r="61" spans="1:9" x14ac:dyDescent="0.25">
      <c r="A61" s="146" t="s">
        <v>850</v>
      </c>
      <c r="B61" s="146" t="s">
        <v>851</v>
      </c>
      <c r="C61" s="146" t="s">
        <v>852</v>
      </c>
      <c r="D61" s="146" t="s">
        <v>520</v>
      </c>
      <c r="E61" s="146" t="s">
        <v>739</v>
      </c>
      <c r="F61" s="146" t="s">
        <v>808</v>
      </c>
      <c r="G61" s="148">
        <v>1</v>
      </c>
      <c r="H61" s="146" t="s">
        <v>520</v>
      </c>
      <c r="I61" s="146" t="s">
        <v>520</v>
      </c>
    </row>
    <row r="62" spans="1:9" x14ac:dyDescent="0.25">
      <c r="A62" s="146" t="s">
        <v>853</v>
      </c>
      <c r="B62" s="146" t="s">
        <v>854</v>
      </c>
      <c r="C62" s="146" t="s">
        <v>855</v>
      </c>
      <c r="D62" s="146" t="s">
        <v>520</v>
      </c>
      <c r="E62" s="146" t="s">
        <v>739</v>
      </c>
      <c r="F62" s="146" t="s">
        <v>808</v>
      </c>
      <c r="G62" s="148">
        <v>1</v>
      </c>
      <c r="H62" s="146" t="s">
        <v>520</v>
      </c>
      <c r="I62" s="146" t="s">
        <v>520</v>
      </c>
    </row>
    <row r="63" spans="1:9" x14ac:dyDescent="0.25">
      <c r="A63" s="146" t="s">
        <v>753</v>
      </c>
      <c r="B63" s="146" t="s">
        <v>856</v>
      </c>
      <c r="C63" s="146" t="s">
        <v>857</v>
      </c>
      <c r="D63" s="146" t="s">
        <v>520</v>
      </c>
      <c r="E63" s="146" t="s">
        <v>739</v>
      </c>
      <c r="F63" s="146" t="s">
        <v>808</v>
      </c>
      <c r="G63" s="148">
        <v>1</v>
      </c>
      <c r="H63" s="146" t="s">
        <v>520</v>
      </c>
      <c r="I63" s="146" t="s">
        <v>520</v>
      </c>
    </row>
    <row r="64" spans="1:9" x14ac:dyDescent="0.25">
      <c r="A64" s="146" t="s">
        <v>753</v>
      </c>
      <c r="B64" s="146" t="s">
        <v>858</v>
      </c>
      <c r="C64" s="146" t="s">
        <v>859</v>
      </c>
      <c r="D64" s="146" t="s">
        <v>520</v>
      </c>
      <c r="E64" s="146" t="s">
        <v>739</v>
      </c>
      <c r="F64" s="146" t="s">
        <v>808</v>
      </c>
      <c r="G64" s="148">
        <v>1</v>
      </c>
      <c r="H64" s="146" t="s">
        <v>520</v>
      </c>
      <c r="I64" s="146" t="s">
        <v>520</v>
      </c>
    </row>
    <row r="65" spans="1:9" x14ac:dyDescent="0.25">
      <c r="A65" s="146" t="s">
        <v>520</v>
      </c>
      <c r="B65" s="146" t="s">
        <v>860</v>
      </c>
      <c r="C65" s="146" t="s">
        <v>861</v>
      </c>
      <c r="D65" s="146" t="s">
        <v>520</v>
      </c>
      <c r="E65" s="146" t="s">
        <v>739</v>
      </c>
      <c r="F65" s="146" t="s">
        <v>808</v>
      </c>
      <c r="G65" s="148">
        <v>1</v>
      </c>
      <c r="H65" s="146" t="s">
        <v>520</v>
      </c>
      <c r="I65" s="146" t="s">
        <v>520</v>
      </c>
    </row>
    <row r="66" spans="1:9" x14ac:dyDescent="0.25">
      <c r="A66" s="146" t="s">
        <v>520</v>
      </c>
      <c r="B66" s="146" t="s">
        <v>862</v>
      </c>
      <c r="C66" s="146" t="s">
        <v>863</v>
      </c>
      <c r="D66" s="146" t="s">
        <v>520</v>
      </c>
      <c r="E66" s="146" t="s">
        <v>864</v>
      </c>
      <c r="F66" s="146" t="s">
        <v>808</v>
      </c>
      <c r="G66" s="148">
        <v>1</v>
      </c>
      <c r="H66" s="146" t="s">
        <v>520</v>
      </c>
      <c r="I66" s="146" t="s">
        <v>520</v>
      </c>
    </row>
    <row r="67" spans="1:9" x14ac:dyDescent="0.25">
      <c r="A67" s="146" t="s">
        <v>520</v>
      </c>
      <c r="B67" s="146" t="s">
        <v>865</v>
      </c>
      <c r="C67" s="146" t="s">
        <v>866</v>
      </c>
      <c r="D67" s="146" t="s">
        <v>520</v>
      </c>
      <c r="E67" s="146" t="s">
        <v>864</v>
      </c>
      <c r="F67" s="146" t="s">
        <v>808</v>
      </c>
      <c r="G67" s="148">
        <v>1</v>
      </c>
      <c r="H67" s="146" t="s">
        <v>520</v>
      </c>
      <c r="I67" s="146" t="s">
        <v>520</v>
      </c>
    </row>
    <row r="68" spans="1:9" x14ac:dyDescent="0.25">
      <c r="A68" s="146" t="s">
        <v>520</v>
      </c>
      <c r="B68" s="146" t="s">
        <v>867</v>
      </c>
      <c r="C68" s="146" t="s">
        <v>868</v>
      </c>
      <c r="D68" s="146" t="s">
        <v>520</v>
      </c>
      <c r="E68" s="146" t="s">
        <v>864</v>
      </c>
      <c r="F68" s="146" t="s">
        <v>808</v>
      </c>
      <c r="G68" s="148">
        <v>1</v>
      </c>
      <c r="H68" s="146" t="s">
        <v>520</v>
      </c>
      <c r="I68" s="146" t="s">
        <v>520</v>
      </c>
    </row>
    <row r="69" spans="1:9" x14ac:dyDescent="0.25">
      <c r="A69" s="146" t="s">
        <v>520</v>
      </c>
      <c r="B69" s="146" t="s">
        <v>869</v>
      </c>
      <c r="C69" s="146" t="s">
        <v>870</v>
      </c>
      <c r="D69" s="146" t="s">
        <v>520</v>
      </c>
      <c r="E69" s="146" t="s">
        <v>864</v>
      </c>
      <c r="F69" s="146" t="s">
        <v>808</v>
      </c>
      <c r="G69" s="148">
        <v>1</v>
      </c>
      <c r="H69" s="146" t="s">
        <v>520</v>
      </c>
      <c r="I69" s="146" t="s">
        <v>520</v>
      </c>
    </row>
    <row r="70" spans="1:9" x14ac:dyDescent="0.25">
      <c r="A70" s="146" t="s">
        <v>520</v>
      </c>
      <c r="B70" s="146" t="s">
        <v>871</v>
      </c>
      <c r="C70" s="146" t="s">
        <v>872</v>
      </c>
      <c r="D70" s="146" t="s">
        <v>520</v>
      </c>
      <c r="E70" s="146" t="s">
        <v>864</v>
      </c>
      <c r="F70" s="146" t="s">
        <v>808</v>
      </c>
      <c r="G70" s="148">
        <v>1</v>
      </c>
      <c r="H70" s="146" t="s">
        <v>520</v>
      </c>
      <c r="I70" s="146" t="s">
        <v>520</v>
      </c>
    </row>
    <row r="71" spans="1:9" x14ac:dyDescent="0.25">
      <c r="A71" s="146" t="s">
        <v>850</v>
      </c>
      <c r="B71" s="146" t="s">
        <v>873</v>
      </c>
      <c r="C71" s="146" t="s">
        <v>874</v>
      </c>
      <c r="D71" s="146" t="s">
        <v>520</v>
      </c>
      <c r="E71" s="146" t="s">
        <v>875</v>
      </c>
      <c r="F71" s="146" t="s">
        <v>876</v>
      </c>
      <c r="G71" s="148">
        <v>10</v>
      </c>
      <c r="H71" s="146" t="s">
        <v>520</v>
      </c>
      <c r="I71" s="146" t="s">
        <v>520</v>
      </c>
    </row>
    <row r="72" spans="1:9" x14ac:dyDescent="0.25">
      <c r="A72" s="146" t="s">
        <v>853</v>
      </c>
      <c r="B72" s="146" t="s">
        <v>877</v>
      </c>
      <c r="C72" s="146" t="s">
        <v>878</v>
      </c>
      <c r="D72" s="146" t="s">
        <v>520</v>
      </c>
      <c r="E72" s="146" t="s">
        <v>875</v>
      </c>
      <c r="F72" s="146" t="s">
        <v>876</v>
      </c>
      <c r="G72" s="148">
        <v>10</v>
      </c>
      <c r="H72" s="146" t="s">
        <v>520</v>
      </c>
      <c r="I72" s="146" t="s">
        <v>520</v>
      </c>
    </row>
    <row r="73" spans="1:9" x14ac:dyDescent="0.25">
      <c r="A73" s="146" t="s">
        <v>753</v>
      </c>
      <c r="B73" s="146" t="s">
        <v>879</v>
      </c>
      <c r="C73" s="146" t="s">
        <v>880</v>
      </c>
      <c r="D73" s="146" t="s">
        <v>520</v>
      </c>
      <c r="E73" s="146" t="s">
        <v>875</v>
      </c>
      <c r="F73" s="146" t="s">
        <v>876</v>
      </c>
      <c r="G73" s="148">
        <v>10</v>
      </c>
      <c r="H73" s="146" t="s">
        <v>520</v>
      </c>
      <c r="I73" s="146" t="s">
        <v>520</v>
      </c>
    </row>
    <row r="74" spans="1:9" x14ac:dyDescent="0.25">
      <c r="A74" s="146" t="s">
        <v>881</v>
      </c>
      <c r="B74" s="146" t="s">
        <v>882</v>
      </c>
      <c r="C74" s="146" t="s">
        <v>883</v>
      </c>
      <c r="D74" s="146" t="s">
        <v>520</v>
      </c>
      <c r="E74" s="146" t="s">
        <v>875</v>
      </c>
      <c r="F74" s="146" t="s">
        <v>876</v>
      </c>
      <c r="G74" s="148">
        <v>150</v>
      </c>
      <c r="H74" s="146" t="s">
        <v>520</v>
      </c>
      <c r="I74" s="146" t="s">
        <v>520</v>
      </c>
    </row>
    <row r="75" spans="1:9" x14ac:dyDescent="0.25">
      <c r="A75" s="146" t="s">
        <v>884</v>
      </c>
      <c r="B75" s="146" t="s">
        <v>885</v>
      </c>
      <c r="C75" s="146" t="s">
        <v>886</v>
      </c>
      <c r="D75" s="146" t="s">
        <v>520</v>
      </c>
      <c r="E75" s="146" t="s">
        <v>875</v>
      </c>
      <c r="F75" s="146" t="s">
        <v>876</v>
      </c>
      <c r="G75" s="148">
        <v>150</v>
      </c>
      <c r="H75" s="146" t="s">
        <v>520</v>
      </c>
      <c r="I75" s="146" t="s">
        <v>520</v>
      </c>
    </row>
    <row r="76" spans="1:9" x14ac:dyDescent="0.25">
      <c r="A76" s="146" t="s">
        <v>887</v>
      </c>
      <c r="B76" s="146" t="s">
        <v>888</v>
      </c>
      <c r="C76" s="146" t="s">
        <v>889</v>
      </c>
      <c r="D76" s="146" t="s">
        <v>520</v>
      </c>
      <c r="E76" s="146" t="s">
        <v>875</v>
      </c>
      <c r="F76" s="146" t="s">
        <v>876</v>
      </c>
      <c r="G76" s="148">
        <v>150</v>
      </c>
      <c r="H76" s="146" t="s">
        <v>520</v>
      </c>
      <c r="I76" s="146" t="s">
        <v>520</v>
      </c>
    </row>
    <row r="77" spans="1:9" x14ac:dyDescent="0.25">
      <c r="A77" s="146" t="s">
        <v>890</v>
      </c>
      <c r="B77" s="146" t="s">
        <v>891</v>
      </c>
      <c r="C77" s="146" t="s">
        <v>892</v>
      </c>
      <c r="D77" s="146" t="s">
        <v>520</v>
      </c>
      <c r="E77" s="146" t="s">
        <v>875</v>
      </c>
      <c r="F77" s="146" t="s">
        <v>876</v>
      </c>
      <c r="G77" s="148">
        <v>150</v>
      </c>
      <c r="H77" s="146" t="s">
        <v>520</v>
      </c>
      <c r="I77" s="146" t="s">
        <v>520</v>
      </c>
    </row>
    <row r="78" spans="1:9" x14ac:dyDescent="0.25">
      <c r="A78" s="146" t="s">
        <v>520</v>
      </c>
      <c r="B78" s="146" t="s">
        <v>893</v>
      </c>
      <c r="C78" s="146" t="s">
        <v>894</v>
      </c>
      <c r="D78" s="146" t="s">
        <v>520</v>
      </c>
      <c r="E78" s="146" t="s">
        <v>895</v>
      </c>
      <c r="F78" s="146" t="s">
        <v>711</v>
      </c>
      <c r="G78" s="148" t="s">
        <v>740</v>
      </c>
      <c r="H78" s="146" t="s">
        <v>520</v>
      </c>
      <c r="I78" s="146" t="s">
        <v>520</v>
      </c>
    </row>
    <row r="79" spans="1:9" x14ac:dyDescent="0.25">
      <c r="A79" s="146" t="s">
        <v>520</v>
      </c>
      <c r="B79" s="146" t="s">
        <v>896</v>
      </c>
      <c r="C79" s="146" t="s">
        <v>897</v>
      </c>
      <c r="D79" s="146" t="s">
        <v>520</v>
      </c>
      <c r="E79" s="146" t="s">
        <v>739</v>
      </c>
      <c r="F79" s="146" t="s">
        <v>711</v>
      </c>
      <c r="G79" s="148" t="s">
        <v>740</v>
      </c>
      <c r="H79" s="146" t="s">
        <v>520</v>
      </c>
      <c r="I79" s="146" t="s">
        <v>898</v>
      </c>
    </row>
    <row r="80" spans="1:9" x14ac:dyDescent="0.25">
      <c r="A80" s="146" t="s">
        <v>520</v>
      </c>
      <c r="B80" s="146" t="s">
        <v>899</v>
      </c>
      <c r="C80" s="146" t="s">
        <v>900</v>
      </c>
      <c r="D80" s="146" t="s">
        <v>520</v>
      </c>
      <c r="E80" s="146" t="s">
        <v>901</v>
      </c>
      <c r="F80" s="146" t="s">
        <v>808</v>
      </c>
      <c r="G80" s="148">
        <v>1</v>
      </c>
      <c r="H80" s="146" t="s">
        <v>520</v>
      </c>
      <c r="I80" s="146" t="s">
        <v>520</v>
      </c>
    </row>
    <row r="81" spans="1:9" x14ac:dyDescent="0.25">
      <c r="A81" s="146" t="s">
        <v>520</v>
      </c>
      <c r="B81" s="146" t="s">
        <v>902</v>
      </c>
      <c r="C81" s="146" t="s">
        <v>903</v>
      </c>
      <c r="D81" s="146" t="s">
        <v>520</v>
      </c>
      <c r="E81" s="146" t="s">
        <v>904</v>
      </c>
      <c r="F81" s="146" t="s">
        <v>808</v>
      </c>
      <c r="G81" s="148">
        <v>1</v>
      </c>
      <c r="H81" s="146" t="s">
        <v>520</v>
      </c>
      <c r="I81" s="146" t="s">
        <v>520</v>
      </c>
    </row>
    <row r="82" spans="1:9" x14ac:dyDescent="0.25">
      <c r="A82" s="146" t="s">
        <v>905</v>
      </c>
      <c r="B82" s="146" t="s">
        <v>906</v>
      </c>
      <c r="C82" s="146" t="s">
        <v>907</v>
      </c>
      <c r="D82" s="146" t="s">
        <v>520</v>
      </c>
      <c r="E82" s="146" t="s">
        <v>908</v>
      </c>
      <c r="F82" s="146" t="s">
        <v>711</v>
      </c>
      <c r="G82" s="148">
        <v>4</v>
      </c>
      <c r="H82" s="146" t="s">
        <v>520</v>
      </c>
      <c r="I82" s="146" t="s">
        <v>520</v>
      </c>
    </row>
    <row r="83" spans="1:9" x14ac:dyDescent="0.25">
      <c r="A83" s="146" t="s">
        <v>520</v>
      </c>
      <c r="B83" s="146" t="s">
        <v>909</v>
      </c>
      <c r="C83" s="146" t="s">
        <v>910</v>
      </c>
      <c r="D83" s="146" t="s">
        <v>520</v>
      </c>
      <c r="E83" s="146" t="s">
        <v>739</v>
      </c>
      <c r="F83" s="146" t="s">
        <v>711</v>
      </c>
      <c r="G83" s="148">
        <v>2</v>
      </c>
      <c r="H83" s="146" t="s">
        <v>520</v>
      </c>
      <c r="I83" s="146" t="s">
        <v>520</v>
      </c>
    </row>
    <row r="84" spans="1:9" x14ac:dyDescent="0.25">
      <c r="A84" s="146" t="s">
        <v>520</v>
      </c>
      <c r="B84" s="146" t="s">
        <v>911</v>
      </c>
      <c r="C84" s="146" t="s">
        <v>912</v>
      </c>
      <c r="D84" s="146" t="s">
        <v>520</v>
      </c>
      <c r="E84" s="146" t="s">
        <v>913</v>
      </c>
      <c r="F84" s="146" t="s">
        <v>711</v>
      </c>
      <c r="G84" s="148" t="s">
        <v>740</v>
      </c>
      <c r="H84" s="146" t="s">
        <v>520</v>
      </c>
      <c r="I84" s="146" t="s">
        <v>520</v>
      </c>
    </row>
    <row r="85" spans="1:9" x14ac:dyDescent="0.25">
      <c r="A85" s="146" t="s">
        <v>520</v>
      </c>
      <c r="B85" s="146" t="s">
        <v>520</v>
      </c>
      <c r="C85" s="146" t="s">
        <v>914</v>
      </c>
      <c r="D85" s="146" t="s">
        <v>520</v>
      </c>
      <c r="E85" s="146" t="s">
        <v>338</v>
      </c>
      <c r="F85" s="146" t="s">
        <v>711</v>
      </c>
      <c r="G85" s="148">
        <v>1</v>
      </c>
      <c r="H85" s="146" t="s">
        <v>520</v>
      </c>
      <c r="I85" s="146" t="s">
        <v>520</v>
      </c>
    </row>
    <row r="86" spans="1:9" x14ac:dyDescent="0.25">
      <c r="A86" s="146" t="s">
        <v>520</v>
      </c>
      <c r="B86" s="146" t="s">
        <v>915</v>
      </c>
      <c r="C86" s="146" t="s">
        <v>520</v>
      </c>
      <c r="D86" s="146" t="s">
        <v>520</v>
      </c>
      <c r="E86" s="146" t="s">
        <v>338</v>
      </c>
      <c r="F86" s="146" t="s">
        <v>119</v>
      </c>
      <c r="G86" s="148">
        <v>16</v>
      </c>
      <c r="H86" s="146" t="s">
        <v>520</v>
      </c>
      <c r="I86" s="146" t="s">
        <v>520</v>
      </c>
    </row>
    <row r="87" spans="1:9" x14ac:dyDescent="0.25">
      <c r="A87" s="146" t="s">
        <v>520</v>
      </c>
      <c r="B87" s="146" t="s">
        <v>520</v>
      </c>
      <c r="C87" s="146" t="s">
        <v>916</v>
      </c>
      <c r="D87" s="146" t="s">
        <v>520</v>
      </c>
      <c r="E87" s="146" t="s">
        <v>338</v>
      </c>
      <c r="F87" s="146" t="s">
        <v>119</v>
      </c>
      <c r="G87" s="148">
        <v>10</v>
      </c>
      <c r="H87" s="146" t="s">
        <v>520</v>
      </c>
      <c r="I87" s="146" t="s">
        <v>520</v>
      </c>
    </row>
    <row r="88" spans="1:9" x14ac:dyDescent="0.25">
      <c r="A88" s="146" t="s">
        <v>520</v>
      </c>
      <c r="B88" s="146" t="s">
        <v>520</v>
      </c>
      <c r="C88" s="146" t="s">
        <v>520</v>
      </c>
      <c r="D88" s="146" t="s">
        <v>520</v>
      </c>
      <c r="E88" s="146" t="s">
        <v>520</v>
      </c>
      <c r="F88" s="146" t="s">
        <v>520</v>
      </c>
      <c r="G88" s="148" t="s">
        <v>520</v>
      </c>
      <c r="H88" s="146" t="s">
        <v>520</v>
      </c>
      <c r="I88" s="146" t="s">
        <v>520</v>
      </c>
    </row>
    <row r="89" spans="1:9" x14ac:dyDescent="0.25">
      <c r="A89" s="146" t="s">
        <v>520</v>
      </c>
      <c r="B89" s="146" t="s">
        <v>917</v>
      </c>
      <c r="C89" s="146" t="s">
        <v>918</v>
      </c>
      <c r="D89" s="146" t="s">
        <v>520</v>
      </c>
      <c r="E89" s="146" t="s">
        <v>710</v>
      </c>
      <c r="F89" s="146" t="s">
        <v>711</v>
      </c>
      <c r="G89" s="148">
        <v>1</v>
      </c>
      <c r="H89" s="146" t="s">
        <v>520</v>
      </c>
      <c r="I89" s="146" t="s">
        <v>520</v>
      </c>
    </row>
    <row r="90" spans="1:9" x14ac:dyDescent="0.25">
      <c r="A90" s="146" t="s">
        <v>712</v>
      </c>
      <c r="B90" s="146" t="s">
        <v>713</v>
      </c>
      <c r="C90" s="146" t="s">
        <v>714</v>
      </c>
      <c r="D90" s="146" t="s">
        <v>520</v>
      </c>
      <c r="E90" s="146" t="s">
        <v>715</v>
      </c>
      <c r="F90" s="146" t="s">
        <v>711</v>
      </c>
      <c r="G90" s="148">
        <v>1</v>
      </c>
      <c r="H90" s="146" t="s">
        <v>520</v>
      </c>
      <c r="I90" s="146" t="s">
        <v>520</v>
      </c>
    </row>
    <row r="91" spans="1:9" x14ac:dyDescent="0.25">
      <c r="A91" s="146" t="s">
        <v>919</v>
      </c>
      <c r="B91" s="146" t="s">
        <v>717</v>
      </c>
      <c r="C91" s="146" t="s">
        <v>718</v>
      </c>
      <c r="D91" s="146" t="s">
        <v>520</v>
      </c>
      <c r="E91" s="146" t="s">
        <v>715</v>
      </c>
      <c r="F91" s="146" t="s">
        <v>711</v>
      </c>
      <c r="G91" s="148">
        <v>1</v>
      </c>
      <c r="H91" s="146" t="s">
        <v>520</v>
      </c>
      <c r="I91" s="146" t="s">
        <v>520</v>
      </c>
    </row>
    <row r="92" spans="1:9" x14ac:dyDescent="0.25">
      <c r="A92" s="146" t="s">
        <v>920</v>
      </c>
      <c r="B92" s="146" t="s">
        <v>720</v>
      </c>
      <c r="C92" s="146" t="s">
        <v>721</v>
      </c>
      <c r="D92" s="146" t="s">
        <v>520</v>
      </c>
      <c r="E92" s="146" t="s">
        <v>715</v>
      </c>
      <c r="F92" s="146" t="s">
        <v>711</v>
      </c>
      <c r="G92" s="148">
        <v>1</v>
      </c>
      <c r="H92" s="146" t="s">
        <v>520</v>
      </c>
      <c r="I92" s="146" t="s">
        <v>520</v>
      </c>
    </row>
    <row r="93" spans="1:9" x14ac:dyDescent="0.25">
      <c r="A93" s="146" t="s">
        <v>722</v>
      </c>
      <c r="B93" s="146" t="s">
        <v>723</v>
      </c>
      <c r="C93" s="146">
        <v>6043088</v>
      </c>
      <c r="D93" s="146" t="s">
        <v>520</v>
      </c>
      <c r="E93" s="146" t="s">
        <v>724</v>
      </c>
      <c r="F93" s="146" t="s">
        <v>711</v>
      </c>
      <c r="G93" s="148">
        <v>1</v>
      </c>
      <c r="H93" s="146" t="s">
        <v>520</v>
      </c>
      <c r="I93" s="146" t="s">
        <v>520</v>
      </c>
    </row>
    <row r="94" spans="1:9" x14ac:dyDescent="0.25">
      <c r="A94" s="146" t="s">
        <v>921</v>
      </c>
      <c r="B94" s="146" t="s">
        <v>922</v>
      </c>
      <c r="C94" s="146" t="s">
        <v>923</v>
      </c>
      <c r="D94" s="146" t="s">
        <v>520</v>
      </c>
      <c r="E94" s="146" t="s">
        <v>924</v>
      </c>
      <c r="F94" s="146" t="s">
        <v>711</v>
      </c>
      <c r="G94" s="148">
        <v>1</v>
      </c>
      <c r="H94" s="146" t="s">
        <v>520</v>
      </c>
      <c r="I94" s="146" t="s">
        <v>520</v>
      </c>
    </row>
    <row r="95" spans="1:9" x14ac:dyDescent="0.25">
      <c r="A95" s="146" t="s">
        <v>520</v>
      </c>
      <c r="B95" s="146" t="s">
        <v>726</v>
      </c>
      <c r="C95" s="146" t="s">
        <v>727</v>
      </c>
      <c r="D95" s="146" t="s">
        <v>520</v>
      </c>
      <c r="E95" s="146" t="s">
        <v>715</v>
      </c>
      <c r="F95" s="146" t="s">
        <v>711</v>
      </c>
      <c r="G95" s="148">
        <v>1</v>
      </c>
      <c r="H95" s="146" t="s">
        <v>520</v>
      </c>
      <c r="I95" s="146" t="s">
        <v>520</v>
      </c>
    </row>
    <row r="96" spans="1:9" x14ac:dyDescent="0.25">
      <c r="A96" s="146" t="s">
        <v>520</v>
      </c>
      <c r="B96" s="146" t="s">
        <v>728</v>
      </c>
      <c r="C96" s="146" t="s">
        <v>729</v>
      </c>
      <c r="D96" s="146" t="s">
        <v>520</v>
      </c>
      <c r="E96" s="146" t="s">
        <v>715</v>
      </c>
      <c r="F96" s="146" t="s">
        <v>711</v>
      </c>
      <c r="G96" s="148">
        <v>1</v>
      </c>
      <c r="H96" s="146" t="s">
        <v>520</v>
      </c>
      <c r="I96" s="146" t="s">
        <v>520</v>
      </c>
    </row>
    <row r="97" spans="1:9" x14ac:dyDescent="0.25">
      <c r="A97" s="146" t="s">
        <v>520</v>
      </c>
      <c r="B97" s="146" t="s">
        <v>725</v>
      </c>
      <c r="C97" s="146">
        <v>1181667</v>
      </c>
      <c r="D97" s="146" t="s">
        <v>520</v>
      </c>
      <c r="E97" s="146" t="s">
        <v>724</v>
      </c>
      <c r="F97" s="146" t="s">
        <v>711</v>
      </c>
      <c r="G97" s="148">
        <v>4</v>
      </c>
      <c r="H97" s="146" t="s">
        <v>520</v>
      </c>
      <c r="I97" s="146" t="s">
        <v>520</v>
      </c>
    </row>
    <row r="98" spans="1:9" x14ac:dyDescent="0.25">
      <c r="A98" s="146" t="s">
        <v>730</v>
      </c>
      <c r="B98" s="146" t="s">
        <v>731</v>
      </c>
      <c r="C98" s="146" t="s">
        <v>732</v>
      </c>
      <c r="D98" s="146" t="s">
        <v>520</v>
      </c>
      <c r="E98" s="146" t="s">
        <v>733</v>
      </c>
      <c r="F98" s="146" t="s">
        <v>711</v>
      </c>
      <c r="G98" s="148">
        <v>2</v>
      </c>
      <c r="H98" s="146" t="s">
        <v>520</v>
      </c>
      <c r="I98" s="146" t="s">
        <v>520</v>
      </c>
    </row>
    <row r="99" spans="1:9" x14ac:dyDescent="0.25">
      <c r="A99" s="146" t="s">
        <v>520</v>
      </c>
      <c r="B99" s="146" t="s">
        <v>734</v>
      </c>
      <c r="C99" s="146" t="s">
        <v>735</v>
      </c>
      <c r="D99" s="146" t="s">
        <v>520</v>
      </c>
      <c r="E99" s="146" t="s">
        <v>733</v>
      </c>
      <c r="F99" s="146" t="s">
        <v>711</v>
      </c>
      <c r="G99" s="148">
        <v>2</v>
      </c>
      <c r="H99" s="146" t="s">
        <v>520</v>
      </c>
      <c r="I99" s="146" t="s">
        <v>520</v>
      </c>
    </row>
    <row r="100" spans="1:9" x14ac:dyDescent="0.25">
      <c r="A100" s="146" t="s">
        <v>736</v>
      </c>
      <c r="B100" s="146" t="s">
        <v>737</v>
      </c>
      <c r="C100" s="146" t="s">
        <v>738</v>
      </c>
      <c r="D100" s="146" t="s">
        <v>520</v>
      </c>
      <c r="E100" s="146" t="s">
        <v>739</v>
      </c>
      <c r="F100" s="146" t="s">
        <v>711</v>
      </c>
      <c r="G100" s="148" t="s">
        <v>740</v>
      </c>
      <c r="H100" s="146" t="s">
        <v>520</v>
      </c>
      <c r="I100" s="146" t="s">
        <v>520</v>
      </c>
    </row>
    <row r="101" spans="1:9" x14ac:dyDescent="0.25">
      <c r="A101" s="146" t="s">
        <v>520</v>
      </c>
      <c r="B101" s="146" t="s">
        <v>741</v>
      </c>
      <c r="C101" s="146" t="s">
        <v>742</v>
      </c>
      <c r="D101" s="146" t="s">
        <v>520</v>
      </c>
      <c r="E101" s="146" t="s">
        <v>739</v>
      </c>
      <c r="F101" s="146" t="s">
        <v>711</v>
      </c>
      <c r="G101" s="148" t="s">
        <v>740</v>
      </c>
      <c r="H101" s="146" t="s">
        <v>520</v>
      </c>
      <c r="I101" s="146" t="s">
        <v>520</v>
      </c>
    </row>
    <row r="102" spans="1:9" x14ac:dyDescent="0.25">
      <c r="A102" s="146" t="s">
        <v>743</v>
      </c>
      <c r="B102" s="146" t="s">
        <v>744</v>
      </c>
      <c r="C102" s="146" t="s">
        <v>745</v>
      </c>
      <c r="D102" s="146" t="s">
        <v>520</v>
      </c>
      <c r="E102" s="146" t="s">
        <v>739</v>
      </c>
      <c r="F102" s="146" t="s">
        <v>711</v>
      </c>
      <c r="G102" s="148" t="s">
        <v>740</v>
      </c>
      <c r="H102" s="146" t="s">
        <v>520</v>
      </c>
      <c r="I102" s="146" t="s">
        <v>520</v>
      </c>
    </row>
    <row r="103" spans="1:9" x14ac:dyDescent="0.25">
      <c r="A103" s="146" t="s">
        <v>520</v>
      </c>
      <c r="B103" s="146" t="s">
        <v>746</v>
      </c>
      <c r="C103" s="146" t="s">
        <v>747</v>
      </c>
      <c r="D103" s="146" t="s">
        <v>520</v>
      </c>
      <c r="E103" s="146" t="s">
        <v>739</v>
      </c>
      <c r="F103" s="146" t="s">
        <v>711</v>
      </c>
      <c r="G103" s="148" t="s">
        <v>740</v>
      </c>
      <c r="H103" s="146" t="s">
        <v>520</v>
      </c>
      <c r="I103" s="146" t="s">
        <v>520</v>
      </c>
    </row>
    <row r="104" spans="1:9" x14ac:dyDescent="0.25">
      <c r="A104" s="146" t="s">
        <v>925</v>
      </c>
      <c r="B104" s="146" t="s">
        <v>749</v>
      </c>
      <c r="C104" s="146">
        <v>282945</v>
      </c>
      <c r="D104" s="146" t="s">
        <v>520</v>
      </c>
      <c r="E104" s="146" t="s">
        <v>750</v>
      </c>
      <c r="F104" s="146" t="s">
        <v>711</v>
      </c>
      <c r="G104" s="148">
        <v>17</v>
      </c>
      <c r="H104" s="146" t="s">
        <v>520</v>
      </c>
      <c r="I104" s="146" t="s">
        <v>520</v>
      </c>
    </row>
    <row r="105" spans="1:9" x14ac:dyDescent="0.25">
      <c r="A105" s="146" t="s">
        <v>926</v>
      </c>
      <c r="B105" s="146" t="s">
        <v>752</v>
      </c>
      <c r="C105" s="146">
        <v>332035</v>
      </c>
      <c r="D105" s="146" t="s">
        <v>520</v>
      </c>
      <c r="E105" s="146" t="s">
        <v>750</v>
      </c>
      <c r="F105" s="146" t="s">
        <v>711</v>
      </c>
      <c r="G105" s="148">
        <v>6</v>
      </c>
      <c r="H105" s="146" t="s">
        <v>520</v>
      </c>
      <c r="I105" s="146" t="s">
        <v>520</v>
      </c>
    </row>
    <row r="106" spans="1:9" x14ac:dyDescent="0.25">
      <c r="A106" s="146" t="s">
        <v>753</v>
      </c>
      <c r="B106" s="146" t="s">
        <v>754</v>
      </c>
      <c r="C106" s="146" t="s">
        <v>927</v>
      </c>
      <c r="D106" s="146" t="s">
        <v>520</v>
      </c>
      <c r="E106" s="146" t="s">
        <v>739</v>
      </c>
      <c r="F106" s="146" t="s">
        <v>711</v>
      </c>
      <c r="G106" s="148" t="s">
        <v>740</v>
      </c>
      <c r="H106" s="146" t="s">
        <v>520</v>
      </c>
      <c r="I106" s="146" t="s">
        <v>520</v>
      </c>
    </row>
    <row r="107" spans="1:9" x14ac:dyDescent="0.25">
      <c r="A107" s="146" t="s">
        <v>756</v>
      </c>
      <c r="B107" s="146" t="s">
        <v>757</v>
      </c>
      <c r="C107" s="146">
        <v>249252</v>
      </c>
      <c r="D107" s="146" t="s">
        <v>520</v>
      </c>
      <c r="E107" s="146" t="s">
        <v>750</v>
      </c>
      <c r="F107" s="146" t="s">
        <v>711</v>
      </c>
      <c r="G107" s="148">
        <v>1</v>
      </c>
      <c r="H107" s="146" t="s">
        <v>520</v>
      </c>
      <c r="I107" s="146" t="s">
        <v>520</v>
      </c>
    </row>
    <row r="108" spans="1:9" x14ac:dyDescent="0.25">
      <c r="A108" s="146" t="s">
        <v>758</v>
      </c>
      <c r="B108" s="146" t="s">
        <v>759</v>
      </c>
      <c r="C108" s="146" t="s">
        <v>760</v>
      </c>
      <c r="D108" s="146" t="s">
        <v>520</v>
      </c>
      <c r="E108" s="146" t="s">
        <v>750</v>
      </c>
      <c r="F108" s="146" t="s">
        <v>711</v>
      </c>
      <c r="G108" s="148">
        <v>2</v>
      </c>
      <c r="H108" s="146" t="s">
        <v>520</v>
      </c>
      <c r="I108" s="146" t="s">
        <v>520</v>
      </c>
    </row>
    <row r="109" spans="1:9" x14ac:dyDescent="0.25">
      <c r="A109" s="146" t="s">
        <v>761</v>
      </c>
      <c r="B109" s="146" t="s">
        <v>762</v>
      </c>
      <c r="C109" s="146" t="s">
        <v>763</v>
      </c>
      <c r="D109" s="146" t="s">
        <v>520</v>
      </c>
      <c r="E109" s="146" t="s">
        <v>750</v>
      </c>
      <c r="F109" s="146" t="s">
        <v>711</v>
      </c>
      <c r="G109" s="148">
        <v>1</v>
      </c>
      <c r="H109" s="146" t="s">
        <v>520</v>
      </c>
      <c r="I109" s="146" t="s">
        <v>520</v>
      </c>
    </row>
    <row r="110" spans="1:9" x14ac:dyDescent="0.25">
      <c r="A110" s="146" t="s">
        <v>764</v>
      </c>
      <c r="B110" s="146" t="s">
        <v>765</v>
      </c>
      <c r="C110" s="146" t="s">
        <v>766</v>
      </c>
      <c r="D110" s="146" t="s">
        <v>520</v>
      </c>
      <c r="E110" s="146" t="s">
        <v>739</v>
      </c>
      <c r="F110" s="146" t="s">
        <v>711</v>
      </c>
      <c r="G110" s="148" t="s">
        <v>740</v>
      </c>
      <c r="H110" s="146" t="s">
        <v>520</v>
      </c>
      <c r="I110" s="146" t="s">
        <v>520</v>
      </c>
    </row>
    <row r="111" spans="1:9" x14ac:dyDescent="0.25">
      <c r="A111" s="146" t="s">
        <v>767</v>
      </c>
      <c r="B111" s="146" t="s">
        <v>768</v>
      </c>
      <c r="C111" s="146" t="s">
        <v>769</v>
      </c>
      <c r="D111" s="146" t="s">
        <v>520</v>
      </c>
      <c r="E111" s="146" t="s">
        <v>733</v>
      </c>
      <c r="F111" s="146" t="s">
        <v>711</v>
      </c>
      <c r="G111" s="148" t="s">
        <v>740</v>
      </c>
      <c r="H111" s="146" t="s">
        <v>520</v>
      </c>
      <c r="I111" s="146" t="s">
        <v>520</v>
      </c>
    </row>
    <row r="112" spans="1:9" x14ac:dyDescent="0.25">
      <c r="A112" s="146" t="s">
        <v>770</v>
      </c>
      <c r="B112" s="146" t="s">
        <v>771</v>
      </c>
      <c r="C112" s="146" t="s">
        <v>772</v>
      </c>
      <c r="D112" s="146" t="s">
        <v>520</v>
      </c>
      <c r="E112" s="146" t="s">
        <v>750</v>
      </c>
      <c r="F112" s="146" t="s">
        <v>711</v>
      </c>
      <c r="G112" s="148">
        <v>1</v>
      </c>
      <c r="H112" s="146" t="s">
        <v>520</v>
      </c>
      <c r="I112" s="146" t="s">
        <v>520</v>
      </c>
    </row>
    <row r="113" spans="1:9" x14ac:dyDescent="0.25">
      <c r="A113" s="146" t="s">
        <v>928</v>
      </c>
      <c r="B113" s="146" t="s">
        <v>774</v>
      </c>
      <c r="C113" s="146" t="s">
        <v>775</v>
      </c>
      <c r="D113" s="146" t="s">
        <v>520</v>
      </c>
      <c r="E113" s="146" t="s">
        <v>739</v>
      </c>
      <c r="F113" s="146" t="s">
        <v>711</v>
      </c>
      <c r="G113" s="148">
        <v>22</v>
      </c>
      <c r="H113" s="146" t="s">
        <v>520</v>
      </c>
      <c r="I113" s="146" t="s">
        <v>520</v>
      </c>
    </row>
    <row r="114" spans="1:9" x14ac:dyDescent="0.25">
      <c r="A114" s="146" t="s">
        <v>929</v>
      </c>
      <c r="B114" s="146" t="s">
        <v>777</v>
      </c>
      <c r="C114" s="146" t="s">
        <v>778</v>
      </c>
      <c r="D114" s="146" t="s">
        <v>520</v>
      </c>
      <c r="E114" s="146" t="s">
        <v>739</v>
      </c>
      <c r="F114" s="146" t="s">
        <v>711</v>
      </c>
      <c r="G114" s="148" t="s">
        <v>740</v>
      </c>
      <c r="H114" s="146" t="s">
        <v>520</v>
      </c>
      <c r="I114" s="146" t="s">
        <v>520</v>
      </c>
    </row>
    <row r="115" spans="1:9" x14ac:dyDescent="0.25">
      <c r="A115" s="146" t="s">
        <v>779</v>
      </c>
      <c r="B115" s="146" t="s">
        <v>777</v>
      </c>
      <c r="C115" s="146" t="s">
        <v>780</v>
      </c>
      <c r="D115" s="146" t="s">
        <v>520</v>
      </c>
      <c r="E115" s="146" t="s">
        <v>739</v>
      </c>
      <c r="F115" s="146" t="s">
        <v>711</v>
      </c>
      <c r="G115" s="148" t="s">
        <v>740</v>
      </c>
      <c r="H115" s="146" t="s">
        <v>520</v>
      </c>
      <c r="I115" s="146" t="s">
        <v>520</v>
      </c>
    </row>
    <row r="116" spans="1:9" x14ac:dyDescent="0.25">
      <c r="A116" s="146" t="s">
        <v>918</v>
      </c>
      <c r="B116" s="146" t="s">
        <v>781</v>
      </c>
      <c r="C116" s="146" t="s">
        <v>782</v>
      </c>
      <c r="D116" s="146" t="s">
        <v>520</v>
      </c>
      <c r="E116" s="146" t="s">
        <v>739</v>
      </c>
      <c r="F116" s="146" t="s">
        <v>711</v>
      </c>
      <c r="G116" s="148" t="s">
        <v>740</v>
      </c>
      <c r="H116" s="146" t="s">
        <v>520</v>
      </c>
      <c r="I116" s="146" t="s">
        <v>520</v>
      </c>
    </row>
    <row r="117" spans="1:9" x14ac:dyDescent="0.25">
      <c r="A117" s="146" t="s">
        <v>520</v>
      </c>
      <c r="B117" s="146" t="s">
        <v>783</v>
      </c>
      <c r="C117" s="146" t="s">
        <v>784</v>
      </c>
      <c r="D117" s="146" t="s">
        <v>520</v>
      </c>
      <c r="E117" s="146" t="s">
        <v>739</v>
      </c>
      <c r="F117" s="146" t="s">
        <v>486</v>
      </c>
      <c r="G117" s="148">
        <v>1</v>
      </c>
      <c r="H117" s="146" t="s">
        <v>520</v>
      </c>
      <c r="I117" s="146" t="s">
        <v>520</v>
      </c>
    </row>
    <row r="118" spans="1:9" x14ac:dyDescent="0.25">
      <c r="A118" s="146" t="s">
        <v>520</v>
      </c>
      <c r="B118" s="146" t="s">
        <v>785</v>
      </c>
      <c r="C118" s="146" t="s">
        <v>786</v>
      </c>
      <c r="D118" s="146" t="s">
        <v>520</v>
      </c>
      <c r="E118" s="146" t="s">
        <v>739</v>
      </c>
      <c r="F118" s="146" t="s">
        <v>486</v>
      </c>
      <c r="G118" s="148" t="s">
        <v>740</v>
      </c>
      <c r="H118" s="146" t="s">
        <v>520</v>
      </c>
      <c r="I118" s="146" t="s">
        <v>520</v>
      </c>
    </row>
    <row r="119" spans="1:9" x14ac:dyDescent="0.25">
      <c r="A119" s="146" t="s">
        <v>520</v>
      </c>
      <c r="B119" s="146" t="s">
        <v>787</v>
      </c>
      <c r="C119" s="146" t="s">
        <v>788</v>
      </c>
      <c r="D119" s="146" t="s">
        <v>520</v>
      </c>
      <c r="E119" s="146" t="s">
        <v>739</v>
      </c>
      <c r="F119" s="146" t="s">
        <v>711</v>
      </c>
      <c r="G119" s="148" t="s">
        <v>740</v>
      </c>
      <c r="H119" s="146" t="s">
        <v>520</v>
      </c>
      <c r="I119" s="146" t="s">
        <v>520</v>
      </c>
    </row>
    <row r="120" spans="1:9" x14ac:dyDescent="0.25">
      <c r="A120" s="146" t="s">
        <v>520</v>
      </c>
      <c r="B120" s="146" t="s">
        <v>789</v>
      </c>
      <c r="C120" s="146" t="s">
        <v>790</v>
      </c>
      <c r="D120" s="146" t="s">
        <v>520</v>
      </c>
      <c r="E120" s="146" t="s">
        <v>739</v>
      </c>
      <c r="F120" s="146" t="s">
        <v>711</v>
      </c>
      <c r="G120" s="148">
        <v>20</v>
      </c>
      <c r="H120" s="146" t="s">
        <v>520</v>
      </c>
      <c r="I120" s="146" t="s">
        <v>520</v>
      </c>
    </row>
    <row r="121" spans="1:9" x14ac:dyDescent="0.25">
      <c r="A121" s="146" t="s">
        <v>520</v>
      </c>
      <c r="B121" s="146" t="s">
        <v>791</v>
      </c>
      <c r="C121" s="146" t="s">
        <v>792</v>
      </c>
      <c r="D121" s="146" t="s">
        <v>520</v>
      </c>
      <c r="E121" s="146" t="s">
        <v>739</v>
      </c>
      <c r="F121" s="146" t="s">
        <v>711</v>
      </c>
      <c r="G121" s="148">
        <v>1</v>
      </c>
      <c r="H121" s="146" t="s">
        <v>520</v>
      </c>
      <c r="I121" s="146" t="s">
        <v>520</v>
      </c>
    </row>
    <row r="122" spans="1:9" x14ac:dyDescent="0.25">
      <c r="A122" s="146" t="s">
        <v>520</v>
      </c>
      <c r="B122" s="146" t="s">
        <v>793</v>
      </c>
      <c r="C122" s="146" t="s">
        <v>794</v>
      </c>
      <c r="D122" s="146" t="s">
        <v>520</v>
      </c>
      <c r="E122" s="146" t="s">
        <v>739</v>
      </c>
      <c r="F122" s="146" t="s">
        <v>711</v>
      </c>
      <c r="G122" s="148">
        <v>2</v>
      </c>
      <c r="H122" s="146" t="s">
        <v>520</v>
      </c>
      <c r="I122" s="146" t="s">
        <v>520</v>
      </c>
    </row>
    <row r="123" spans="1:9" x14ac:dyDescent="0.25">
      <c r="A123" s="146" t="s">
        <v>520</v>
      </c>
      <c r="B123" s="146" t="s">
        <v>795</v>
      </c>
      <c r="C123" s="146" t="s">
        <v>796</v>
      </c>
      <c r="D123" s="146" t="s">
        <v>520</v>
      </c>
      <c r="E123" s="146" t="s">
        <v>739</v>
      </c>
      <c r="F123" s="146" t="s">
        <v>711</v>
      </c>
      <c r="G123" s="148">
        <v>2</v>
      </c>
      <c r="H123" s="146" t="s">
        <v>520</v>
      </c>
      <c r="I123" s="146" t="s">
        <v>520</v>
      </c>
    </row>
    <row r="124" spans="1:9" x14ac:dyDescent="0.25">
      <c r="A124" s="146" t="s">
        <v>520</v>
      </c>
      <c r="B124" s="146" t="s">
        <v>797</v>
      </c>
      <c r="C124" s="146" t="s">
        <v>798</v>
      </c>
      <c r="D124" s="146" t="s">
        <v>520</v>
      </c>
      <c r="E124" s="146" t="s">
        <v>739</v>
      </c>
      <c r="F124" s="146" t="s">
        <v>711</v>
      </c>
      <c r="G124" s="148" t="s">
        <v>740</v>
      </c>
      <c r="H124" s="146" t="s">
        <v>520</v>
      </c>
      <c r="I124" s="146" t="s">
        <v>520</v>
      </c>
    </row>
    <row r="125" spans="1:9" x14ac:dyDescent="0.25">
      <c r="A125" s="146" t="s">
        <v>520</v>
      </c>
      <c r="B125" s="146" t="s">
        <v>799</v>
      </c>
      <c r="C125" s="146" t="s">
        <v>800</v>
      </c>
      <c r="D125" s="146" t="s">
        <v>520</v>
      </c>
      <c r="E125" s="146" t="s">
        <v>739</v>
      </c>
      <c r="F125" s="146" t="s">
        <v>711</v>
      </c>
      <c r="G125" s="148">
        <v>1</v>
      </c>
      <c r="H125" s="146" t="s">
        <v>520</v>
      </c>
      <c r="I125" s="146" t="s">
        <v>520</v>
      </c>
    </row>
    <row r="126" spans="1:9" x14ac:dyDescent="0.25">
      <c r="A126" s="146" t="s">
        <v>520</v>
      </c>
      <c r="B126" s="146" t="s">
        <v>801</v>
      </c>
      <c r="C126" s="146" t="s">
        <v>802</v>
      </c>
      <c r="D126" s="146" t="s">
        <v>520</v>
      </c>
      <c r="E126" s="146" t="s">
        <v>739</v>
      </c>
      <c r="F126" s="146" t="s">
        <v>711</v>
      </c>
      <c r="G126" s="148">
        <v>1</v>
      </c>
      <c r="H126" s="146" t="s">
        <v>520</v>
      </c>
      <c r="I126" s="146" t="s">
        <v>520</v>
      </c>
    </row>
    <row r="127" spans="1:9" x14ac:dyDescent="0.25">
      <c r="A127" s="146" t="s">
        <v>520</v>
      </c>
      <c r="B127" s="146" t="s">
        <v>803</v>
      </c>
      <c r="C127" s="146" t="s">
        <v>804</v>
      </c>
      <c r="D127" s="146" t="s">
        <v>520</v>
      </c>
      <c r="E127" s="146" t="s">
        <v>739</v>
      </c>
      <c r="F127" s="146" t="s">
        <v>711</v>
      </c>
      <c r="G127" s="148">
        <v>1</v>
      </c>
      <c r="H127" s="146" t="s">
        <v>520</v>
      </c>
      <c r="I127" s="146" t="s">
        <v>805</v>
      </c>
    </row>
    <row r="128" spans="1:9" x14ac:dyDescent="0.25">
      <c r="A128" s="146" t="s">
        <v>520</v>
      </c>
      <c r="B128" s="146" t="s">
        <v>806</v>
      </c>
      <c r="C128" s="146" t="s">
        <v>807</v>
      </c>
      <c r="D128" s="146" t="s">
        <v>520</v>
      </c>
      <c r="E128" s="146" t="s">
        <v>739</v>
      </c>
      <c r="F128" s="146" t="s">
        <v>808</v>
      </c>
      <c r="G128" s="148">
        <v>2</v>
      </c>
      <c r="H128" s="146" t="s">
        <v>520</v>
      </c>
      <c r="I128" s="146" t="s">
        <v>520</v>
      </c>
    </row>
    <row r="129" spans="1:9" x14ac:dyDescent="0.25">
      <c r="A129" s="146" t="s">
        <v>520</v>
      </c>
      <c r="B129" s="146" t="s">
        <v>809</v>
      </c>
      <c r="C129" s="146" t="s">
        <v>810</v>
      </c>
      <c r="D129" s="146" t="s">
        <v>520</v>
      </c>
      <c r="E129" s="146" t="s">
        <v>739</v>
      </c>
      <c r="F129" s="146" t="s">
        <v>711</v>
      </c>
      <c r="G129" s="148">
        <v>4</v>
      </c>
      <c r="H129" s="146" t="s">
        <v>520</v>
      </c>
      <c r="I129" s="146" t="s">
        <v>520</v>
      </c>
    </row>
    <row r="130" spans="1:9" x14ac:dyDescent="0.25">
      <c r="A130" s="146" t="s">
        <v>520</v>
      </c>
      <c r="B130" s="146" t="s">
        <v>811</v>
      </c>
      <c r="C130" s="146" t="s">
        <v>812</v>
      </c>
      <c r="D130" s="146" t="s">
        <v>520</v>
      </c>
      <c r="E130" s="146" t="s">
        <v>739</v>
      </c>
      <c r="F130" s="146" t="s">
        <v>808</v>
      </c>
      <c r="G130" s="148">
        <v>1</v>
      </c>
      <c r="H130" s="146" t="s">
        <v>520</v>
      </c>
      <c r="I130" s="146" t="s">
        <v>520</v>
      </c>
    </row>
    <row r="131" spans="1:9" x14ac:dyDescent="0.25">
      <c r="A131" s="146" t="s">
        <v>520</v>
      </c>
      <c r="B131" s="146" t="s">
        <v>813</v>
      </c>
      <c r="C131" s="146" t="s">
        <v>814</v>
      </c>
      <c r="D131" s="146" t="s">
        <v>520</v>
      </c>
      <c r="E131" s="146" t="s">
        <v>739</v>
      </c>
      <c r="F131" s="146" t="s">
        <v>808</v>
      </c>
      <c r="G131" s="148">
        <v>1</v>
      </c>
      <c r="H131" s="146" t="s">
        <v>520</v>
      </c>
      <c r="I131" s="146" t="s">
        <v>520</v>
      </c>
    </row>
    <row r="132" spans="1:9" x14ac:dyDescent="0.25">
      <c r="A132" s="146" t="s">
        <v>520</v>
      </c>
      <c r="B132" s="146" t="s">
        <v>815</v>
      </c>
      <c r="C132" s="146" t="s">
        <v>816</v>
      </c>
      <c r="D132" s="146" t="s">
        <v>520</v>
      </c>
      <c r="E132" s="146" t="s">
        <v>739</v>
      </c>
      <c r="F132" s="146" t="s">
        <v>808</v>
      </c>
      <c r="G132" s="148">
        <v>1</v>
      </c>
      <c r="H132" s="146" t="s">
        <v>520</v>
      </c>
      <c r="I132" s="146" t="s">
        <v>520</v>
      </c>
    </row>
    <row r="133" spans="1:9" x14ac:dyDescent="0.25">
      <c r="A133" s="146" t="s">
        <v>520</v>
      </c>
      <c r="B133" s="146" t="s">
        <v>817</v>
      </c>
      <c r="C133" s="146" t="s">
        <v>818</v>
      </c>
      <c r="D133" s="146" t="s">
        <v>520</v>
      </c>
      <c r="E133" s="146" t="s">
        <v>739</v>
      </c>
      <c r="F133" s="146" t="s">
        <v>808</v>
      </c>
      <c r="G133" s="148">
        <v>1</v>
      </c>
      <c r="H133" s="146" t="s">
        <v>520</v>
      </c>
      <c r="I133" s="146" t="s">
        <v>520</v>
      </c>
    </row>
    <row r="134" spans="1:9" x14ac:dyDescent="0.25">
      <c r="A134" s="146" t="s">
        <v>520</v>
      </c>
      <c r="B134" s="146" t="s">
        <v>819</v>
      </c>
      <c r="C134" s="146" t="s">
        <v>820</v>
      </c>
      <c r="D134" s="146" t="s">
        <v>520</v>
      </c>
      <c r="E134" s="146" t="s">
        <v>739</v>
      </c>
      <c r="F134" s="146" t="s">
        <v>808</v>
      </c>
      <c r="G134" s="148">
        <v>1</v>
      </c>
      <c r="H134" s="146" t="s">
        <v>520</v>
      </c>
      <c r="I134" s="146" t="s">
        <v>520</v>
      </c>
    </row>
    <row r="135" spans="1:9" x14ac:dyDescent="0.25">
      <c r="A135" s="146" t="s">
        <v>520</v>
      </c>
      <c r="B135" s="146" t="s">
        <v>821</v>
      </c>
      <c r="C135" s="146" t="s">
        <v>822</v>
      </c>
      <c r="D135" s="146" t="s">
        <v>520</v>
      </c>
      <c r="E135" s="146" t="s">
        <v>739</v>
      </c>
      <c r="F135" s="146" t="s">
        <v>808</v>
      </c>
      <c r="G135" s="148">
        <v>1</v>
      </c>
      <c r="H135" s="146" t="s">
        <v>520</v>
      </c>
      <c r="I135" s="146" t="s">
        <v>520</v>
      </c>
    </row>
    <row r="136" spans="1:9" x14ac:dyDescent="0.25">
      <c r="A136" s="146" t="s">
        <v>520</v>
      </c>
      <c r="B136" s="146" t="s">
        <v>823</v>
      </c>
      <c r="C136" s="146" t="s">
        <v>824</v>
      </c>
      <c r="D136" s="146" t="s">
        <v>520</v>
      </c>
      <c r="E136" s="146" t="s">
        <v>739</v>
      </c>
      <c r="F136" s="146" t="s">
        <v>808</v>
      </c>
      <c r="G136" s="148">
        <v>1</v>
      </c>
      <c r="H136" s="146" t="s">
        <v>520</v>
      </c>
      <c r="I136" s="146" t="s">
        <v>520</v>
      </c>
    </row>
    <row r="137" spans="1:9" x14ac:dyDescent="0.25">
      <c r="A137" s="146" t="s">
        <v>520</v>
      </c>
      <c r="B137" s="146" t="s">
        <v>825</v>
      </c>
      <c r="C137" s="146" t="s">
        <v>826</v>
      </c>
      <c r="D137" s="146" t="s">
        <v>520</v>
      </c>
      <c r="E137" s="146" t="s">
        <v>739</v>
      </c>
      <c r="F137" s="146" t="s">
        <v>808</v>
      </c>
      <c r="G137" s="148">
        <v>1</v>
      </c>
      <c r="H137" s="146" t="s">
        <v>520</v>
      </c>
      <c r="I137" s="146" t="s">
        <v>520</v>
      </c>
    </row>
    <row r="138" spans="1:9" x14ac:dyDescent="0.25">
      <c r="A138" s="146" t="s">
        <v>520</v>
      </c>
      <c r="B138" s="146" t="s">
        <v>827</v>
      </c>
      <c r="C138" s="146" t="s">
        <v>828</v>
      </c>
      <c r="D138" s="146" t="s">
        <v>520</v>
      </c>
      <c r="E138" s="146" t="s">
        <v>739</v>
      </c>
      <c r="F138" s="146" t="s">
        <v>808</v>
      </c>
      <c r="G138" s="148">
        <v>1</v>
      </c>
      <c r="H138" s="146" t="s">
        <v>520</v>
      </c>
      <c r="I138" s="146" t="s">
        <v>520</v>
      </c>
    </row>
    <row r="139" spans="1:9" x14ac:dyDescent="0.25">
      <c r="A139" s="146" t="s">
        <v>520</v>
      </c>
      <c r="B139" s="146" t="s">
        <v>829</v>
      </c>
      <c r="C139" s="146" t="s">
        <v>830</v>
      </c>
      <c r="D139" s="146" t="s">
        <v>520</v>
      </c>
      <c r="E139" s="146" t="s">
        <v>739</v>
      </c>
      <c r="F139" s="146" t="s">
        <v>808</v>
      </c>
      <c r="G139" s="148">
        <v>1</v>
      </c>
      <c r="H139" s="146" t="s">
        <v>520</v>
      </c>
      <c r="I139" s="146" t="s">
        <v>520</v>
      </c>
    </row>
    <row r="140" spans="1:9" x14ac:dyDescent="0.25">
      <c r="A140" s="146" t="s">
        <v>520</v>
      </c>
      <c r="B140" s="146" t="s">
        <v>831</v>
      </c>
      <c r="C140" s="146" t="s">
        <v>832</v>
      </c>
      <c r="D140" s="146" t="s">
        <v>520</v>
      </c>
      <c r="E140" s="146" t="s">
        <v>739</v>
      </c>
      <c r="F140" s="146" t="s">
        <v>808</v>
      </c>
      <c r="G140" s="148">
        <v>1</v>
      </c>
      <c r="H140" s="146" t="s">
        <v>520</v>
      </c>
      <c r="I140" s="146" t="s">
        <v>520</v>
      </c>
    </row>
    <row r="141" spans="1:9" x14ac:dyDescent="0.25">
      <c r="A141" s="146" t="s">
        <v>520</v>
      </c>
      <c r="B141" s="146" t="s">
        <v>833</v>
      </c>
      <c r="C141" s="146" t="s">
        <v>834</v>
      </c>
      <c r="D141" s="146" t="s">
        <v>520</v>
      </c>
      <c r="E141" s="146" t="s">
        <v>739</v>
      </c>
      <c r="F141" s="146" t="s">
        <v>808</v>
      </c>
      <c r="G141" s="148">
        <v>1</v>
      </c>
      <c r="H141" s="146" t="s">
        <v>520</v>
      </c>
      <c r="I141" s="146" t="s">
        <v>520</v>
      </c>
    </row>
    <row r="142" spans="1:9" x14ac:dyDescent="0.25">
      <c r="A142" s="146" t="s">
        <v>520</v>
      </c>
      <c r="B142" s="146" t="s">
        <v>835</v>
      </c>
      <c r="C142" s="146" t="s">
        <v>836</v>
      </c>
      <c r="D142" s="146" t="s">
        <v>520</v>
      </c>
      <c r="E142" s="146" t="s">
        <v>739</v>
      </c>
      <c r="F142" s="146" t="s">
        <v>808</v>
      </c>
      <c r="G142" s="148">
        <v>1</v>
      </c>
      <c r="H142" s="146" t="s">
        <v>520</v>
      </c>
      <c r="I142" s="146" t="s">
        <v>520</v>
      </c>
    </row>
    <row r="143" spans="1:9" x14ac:dyDescent="0.25">
      <c r="A143" s="146" t="s">
        <v>520</v>
      </c>
      <c r="B143" s="146" t="s">
        <v>837</v>
      </c>
      <c r="C143" s="146" t="s">
        <v>838</v>
      </c>
      <c r="D143" s="146" t="s">
        <v>520</v>
      </c>
      <c r="E143" s="146" t="s">
        <v>739</v>
      </c>
      <c r="F143" s="146" t="s">
        <v>808</v>
      </c>
      <c r="G143" s="148">
        <v>1</v>
      </c>
      <c r="H143" s="146" t="s">
        <v>520</v>
      </c>
      <c r="I143" s="146" t="s">
        <v>520</v>
      </c>
    </row>
    <row r="144" spans="1:9" x14ac:dyDescent="0.25">
      <c r="A144" s="146" t="s">
        <v>520</v>
      </c>
      <c r="B144" s="146" t="s">
        <v>839</v>
      </c>
      <c r="C144" s="146" t="s">
        <v>840</v>
      </c>
      <c r="D144" s="146" t="s">
        <v>520</v>
      </c>
      <c r="E144" s="146" t="s">
        <v>739</v>
      </c>
      <c r="F144" s="146" t="s">
        <v>808</v>
      </c>
      <c r="G144" s="148">
        <v>1</v>
      </c>
      <c r="H144" s="146" t="s">
        <v>520</v>
      </c>
      <c r="I144" s="146" t="s">
        <v>520</v>
      </c>
    </row>
    <row r="145" spans="1:9" x14ac:dyDescent="0.25">
      <c r="A145" s="146" t="s">
        <v>520</v>
      </c>
      <c r="B145" s="146" t="s">
        <v>841</v>
      </c>
      <c r="C145" s="146" t="s">
        <v>842</v>
      </c>
      <c r="D145" s="146" t="s">
        <v>520</v>
      </c>
      <c r="E145" s="146" t="s">
        <v>739</v>
      </c>
      <c r="F145" s="146" t="s">
        <v>808</v>
      </c>
      <c r="G145" s="148">
        <v>1</v>
      </c>
      <c r="H145" s="146" t="s">
        <v>520</v>
      </c>
      <c r="I145" s="146" t="s">
        <v>520</v>
      </c>
    </row>
    <row r="146" spans="1:9" x14ac:dyDescent="0.25">
      <c r="A146" s="146" t="s">
        <v>520</v>
      </c>
      <c r="B146" s="146" t="s">
        <v>843</v>
      </c>
      <c r="C146" s="146" t="s">
        <v>844</v>
      </c>
      <c r="D146" s="146" t="s">
        <v>520</v>
      </c>
      <c r="E146" s="146" t="s">
        <v>739</v>
      </c>
      <c r="F146" s="146" t="s">
        <v>808</v>
      </c>
      <c r="G146" s="148">
        <v>1</v>
      </c>
      <c r="H146" s="146" t="s">
        <v>520</v>
      </c>
      <c r="I146" s="146" t="s">
        <v>520</v>
      </c>
    </row>
    <row r="147" spans="1:9" x14ac:dyDescent="0.25">
      <c r="A147" s="146" t="s">
        <v>520</v>
      </c>
      <c r="B147" s="146" t="s">
        <v>845</v>
      </c>
      <c r="C147" s="146" t="s">
        <v>846</v>
      </c>
      <c r="D147" s="146" t="s">
        <v>520</v>
      </c>
      <c r="E147" s="146" t="s">
        <v>739</v>
      </c>
      <c r="F147" s="146" t="s">
        <v>808</v>
      </c>
      <c r="G147" s="148">
        <v>1</v>
      </c>
      <c r="H147" s="146" t="s">
        <v>520</v>
      </c>
      <c r="I147" s="146" t="s">
        <v>520</v>
      </c>
    </row>
    <row r="148" spans="1:9" x14ac:dyDescent="0.25">
      <c r="A148" s="146" t="s">
        <v>847</v>
      </c>
      <c r="B148" s="146" t="s">
        <v>848</v>
      </c>
      <c r="C148" s="146" t="s">
        <v>849</v>
      </c>
      <c r="D148" s="146" t="s">
        <v>520</v>
      </c>
      <c r="E148" s="146" t="s">
        <v>739</v>
      </c>
      <c r="F148" s="146" t="s">
        <v>808</v>
      </c>
      <c r="G148" s="148">
        <v>1</v>
      </c>
      <c r="H148" s="146" t="s">
        <v>520</v>
      </c>
      <c r="I148" s="146" t="s">
        <v>520</v>
      </c>
    </row>
    <row r="149" spans="1:9" x14ac:dyDescent="0.25">
      <c r="A149" s="146" t="s">
        <v>850</v>
      </c>
      <c r="B149" s="146" t="s">
        <v>851</v>
      </c>
      <c r="C149" s="146" t="s">
        <v>852</v>
      </c>
      <c r="D149" s="146" t="s">
        <v>520</v>
      </c>
      <c r="E149" s="146" t="s">
        <v>739</v>
      </c>
      <c r="F149" s="146" t="s">
        <v>808</v>
      </c>
      <c r="G149" s="148">
        <v>1</v>
      </c>
      <c r="H149" s="146" t="s">
        <v>520</v>
      </c>
      <c r="I149" s="146" t="s">
        <v>520</v>
      </c>
    </row>
    <row r="150" spans="1:9" x14ac:dyDescent="0.25">
      <c r="A150" s="146" t="s">
        <v>853</v>
      </c>
      <c r="B150" s="146" t="s">
        <v>854</v>
      </c>
      <c r="C150" s="146" t="s">
        <v>855</v>
      </c>
      <c r="D150" s="146" t="s">
        <v>520</v>
      </c>
      <c r="E150" s="146" t="s">
        <v>739</v>
      </c>
      <c r="F150" s="146" t="s">
        <v>808</v>
      </c>
      <c r="G150" s="148">
        <v>1</v>
      </c>
      <c r="H150" s="146" t="s">
        <v>520</v>
      </c>
      <c r="I150" s="146" t="s">
        <v>520</v>
      </c>
    </row>
    <row r="151" spans="1:9" x14ac:dyDescent="0.25">
      <c r="A151" s="146" t="s">
        <v>753</v>
      </c>
      <c r="B151" s="146" t="s">
        <v>856</v>
      </c>
      <c r="C151" s="146" t="s">
        <v>857</v>
      </c>
      <c r="D151" s="146" t="s">
        <v>520</v>
      </c>
      <c r="E151" s="146" t="s">
        <v>739</v>
      </c>
      <c r="F151" s="146" t="s">
        <v>808</v>
      </c>
      <c r="G151" s="148">
        <v>1</v>
      </c>
      <c r="H151" s="146" t="s">
        <v>520</v>
      </c>
      <c r="I151" s="146" t="s">
        <v>520</v>
      </c>
    </row>
    <row r="152" spans="1:9" x14ac:dyDescent="0.25">
      <c r="A152" s="146" t="s">
        <v>753</v>
      </c>
      <c r="B152" s="146" t="s">
        <v>858</v>
      </c>
      <c r="C152" s="146" t="s">
        <v>859</v>
      </c>
      <c r="D152" s="146" t="s">
        <v>520</v>
      </c>
      <c r="E152" s="146" t="s">
        <v>739</v>
      </c>
      <c r="F152" s="146" t="s">
        <v>808</v>
      </c>
      <c r="G152" s="148">
        <v>1</v>
      </c>
      <c r="H152" s="146" t="s">
        <v>520</v>
      </c>
      <c r="I152" s="146" t="s">
        <v>520</v>
      </c>
    </row>
    <row r="153" spans="1:9" x14ac:dyDescent="0.25">
      <c r="A153" s="146" t="s">
        <v>520</v>
      </c>
      <c r="B153" s="146" t="s">
        <v>860</v>
      </c>
      <c r="C153" s="146" t="s">
        <v>861</v>
      </c>
      <c r="D153" s="146" t="s">
        <v>520</v>
      </c>
      <c r="E153" s="146" t="s">
        <v>739</v>
      </c>
      <c r="F153" s="146" t="s">
        <v>808</v>
      </c>
      <c r="G153" s="148">
        <v>1</v>
      </c>
      <c r="H153" s="146" t="s">
        <v>520</v>
      </c>
      <c r="I153" s="146" t="s">
        <v>520</v>
      </c>
    </row>
    <row r="154" spans="1:9" x14ac:dyDescent="0.25">
      <c r="A154" s="146" t="s">
        <v>520</v>
      </c>
      <c r="B154" s="146" t="s">
        <v>862</v>
      </c>
      <c r="C154" s="146" t="s">
        <v>863</v>
      </c>
      <c r="D154" s="146" t="s">
        <v>520</v>
      </c>
      <c r="E154" s="146" t="s">
        <v>864</v>
      </c>
      <c r="F154" s="146" t="s">
        <v>808</v>
      </c>
      <c r="G154" s="148">
        <v>1</v>
      </c>
      <c r="H154" s="146" t="s">
        <v>520</v>
      </c>
      <c r="I154" s="146" t="s">
        <v>520</v>
      </c>
    </row>
    <row r="155" spans="1:9" x14ac:dyDescent="0.25">
      <c r="A155" s="146" t="s">
        <v>520</v>
      </c>
      <c r="B155" s="146" t="s">
        <v>865</v>
      </c>
      <c r="C155" s="146" t="s">
        <v>866</v>
      </c>
      <c r="D155" s="146" t="s">
        <v>520</v>
      </c>
      <c r="E155" s="146" t="s">
        <v>864</v>
      </c>
      <c r="F155" s="146" t="s">
        <v>808</v>
      </c>
      <c r="G155" s="148">
        <v>1</v>
      </c>
      <c r="H155" s="146" t="s">
        <v>520</v>
      </c>
      <c r="I155" s="146" t="s">
        <v>520</v>
      </c>
    </row>
    <row r="156" spans="1:9" x14ac:dyDescent="0.25">
      <c r="A156" s="146" t="s">
        <v>520</v>
      </c>
      <c r="B156" s="146" t="s">
        <v>867</v>
      </c>
      <c r="C156" s="146" t="s">
        <v>868</v>
      </c>
      <c r="D156" s="146" t="s">
        <v>520</v>
      </c>
      <c r="E156" s="146" t="s">
        <v>864</v>
      </c>
      <c r="F156" s="146" t="s">
        <v>808</v>
      </c>
      <c r="G156" s="148">
        <v>1</v>
      </c>
      <c r="H156" s="146" t="s">
        <v>520</v>
      </c>
      <c r="I156" s="146" t="s">
        <v>520</v>
      </c>
    </row>
    <row r="157" spans="1:9" x14ac:dyDescent="0.25">
      <c r="A157" s="146" t="s">
        <v>520</v>
      </c>
      <c r="B157" s="146" t="s">
        <v>869</v>
      </c>
      <c r="C157" s="146" t="s">
        <v>870</v>
      </c>
      <c r="D157" s="146" t="s">
        <v>520</v>
      </c>
      <c r="E157" s="146" t="s">
        <v>864</v>
      </c>
      <c r="F157" s="146" t="s">
        <v>808</v>
      </c>
      <c r="G157" s="148">
        <v>1</v>
      </c>
      <c r="H157" s="146" t="s">
        <v>520</v>
      </c>
      <c r="I157" s="146" t="s">
        <v>520</v>
      </c>
    </row>
    <row r="158" spans="1:9" x14ac:dyDescent="0.25">
      <c r="A158" s="146" t="s">
        <v>520</v>
      </c>
      <c r="B158" s="146" t="s">
        <v>871</v>
      </c>
      <c r="C158" s="146" t="s">
        <v>872</v>
      </c>
      <c r="D158" s="146" t="s">
        <v>520</v>
      </c>
      <c r="E158" s="146" t="s">
        <v>864</v>
      </c>
      <c r="F158" s="146" t="s">
        <v>808</v>
      </c>
      <c r="G158" s="148">
        <v>1</v>
      </c>
      <c r="H158" s="146" t="s">
        <v>520</v>
      </c>
      <c r="I158" s="146" t="s">
        <v>520</v>
      </c>
    </row>
    <row r="159" spans="1:9" x14ac:dyDescent="0.25">
      <c r="A159" s="146" t="s">
        <v>850</v>
      </c>
      <c r="B159" s="146" t="s">
        <v>873</v>
      </c>
      <c r="C159" s="146" t="s">
        <v>874</v>
      </c>
      <c r="D159" s="146" t="s">
        <v>520</v>
      </c>
      <c r="E159" s="146" t="s">
        <v>875</v>
      </c>
      <c r="F159" s="146" t="s">
        <v>876</v>
      </c>
      <c r="G159" s="148">
        <v>10</v>
      </c>
      <c r="H159" s="146" t="s">
        <v>520</v>
      </c>
      <c r="I159" s="146" t="s">
        <v>520</v>
      </c>
    </row>
    <row r="160" spans="1:9" x14ac:dyDescent="0.25">
      <c r="A160" s="146" t="s">
        <v>853</v>
      </c>
      <c r="B160" s="146" t="s">
        <v>877</v>
      </c>
      <c r="C160" s="146" t="s">
        <v>878</v>
      </c>
      <c r="D160" s="146" t="s">
        <v>520</v>
      </c>
      <c r="E160" s="146" t="s">
        <v>875</v>
      </c>
      <c r="F160" s="146" t="s">
        <v>876</v>
      </c>
      <c r="G160" s="148">
        <v>10</v>
      </c>
      <c r="H160" s="146" t="s">
        <v>520</v>
      </c>
      <c r="I160" s="146" t="s">
        <v>520</v>
      </c>
    </row>
    <row r="161" spans="1:9" x14ac:dyDescent="0.25">
      <c r="A161" s="146" t="s">
        <v>753</v>
      </c>
      <c r="B161" s="146" t="s">
        <v>879</v>
      </c>
      <c r="C161" s="146" t="s">
        <v>880</v>
      </c>
      <c r="D161" s="146" t="s">
        <v>520</v>
      </c>
      <c r="E161" s="146" t="s">
        <v>875</v>
      </c>
      <c r="F161" s="146" t="s">
        <v>876</v>
      </c>
      <c r="G161" s="148">
        <v>10</v>
      </c>
      <c r="H161" s="146" t="s">
        <v>520</v>
      </c>
      <c r="I161" s="146" t="s">
        <v>520</v>
      </c>
    </row>
    <row r="162" spans="1:9" x14ac:dyDescent="0.25">
      <c r="A162" s="146" t="s">
        <v>881</v>
      </c>
      <c r="B162" s="146" t="s">
        <v>882</v>
      </c>
      <c r="C162" s="146" t="s">
        <v>883</v>
      </c>
      <c r="D162" s="146" t="s">
        <v>520</v>
      </c>
      <c r="E162" s="146" t="s">
        <v>875</v>
      </c>
      <c r="F162" s="146" t="s">
        <v>876</v>
      </c>
      <c r="G162" s="148">
        <v>100</v>
      </c>
      <c r="H162" s="146" t="s">
        <v>520</v>
      </c>
      <c r="I162" s="146" t="s">
        <v>520</v>
      </c>
    </row>
    <row r="163" spans="1:9" x14ac:dyDescent="0.25">
      <c r="A163" s="146" t="s">
        <v>884</v>
      </c>
      <c r="B163" s="146" t="s">
        <v>885</v>
      </c>
      <c r="C163" s="146" t="s">
        <v>886</v>
      </c>
      <c r="D163" s="146" t="s">
        <v>520</v>
      </c>
      <c r="E163" s="146" t="s">
        <v>875</v>
      </c>
      <c r="F163" s="146" t="s">
        <v>876</v>
      </c>
      <c r="G163" s="148">
        <v>100</v>
      </c>
      <c r="H163" s="146" t="s">
        <v>520</v>
      </c>
      <c r="I163" s="146" t="s">
        <v>520</v>
      </c>
    </row>
    <row r="164" spans="1:9" x14ac:dyDescent="0.25">
      <c r="A164" s="146" t="s">
        <v>887</v>
      </c>
      <c r="B164" s="146" t="s">
        <v>888</v>
      </c>
      <c r="C164" s="146" t="s">
        <v>889</v>
      </c>
      <c r="D164" s="146" t="s">
        <v>520</v>
      </c>
      <c r="E164" s="146" t="s">
        <v>875</v>
      </c>
      <c r="F164" s="146" t="s">
        <v>876</v>
      </c>
      <c r="G164" s="148">
        <v>100</v>
      </c>
      <c r="H164" s="146" t="s">
        <v>520</v>
      </c>
      <c r="I164" s="146" t="s">
        <v>520</v>
      </c>
    </row>
    <row r="165" spans="1:9" x14ac:dyDescent="0.25">
      <c r="A165" s="146" t="s">
        <v>890</v>
      </c>
      <c r="B165" s="146" t="s">
        <v>891</v>
      </c>
      <c r="C165" s="146" t="s">
        <v>892</v>
      </c>
      <c r="D165" s="146" t="s">
        <v>520</v>
      </c>
      <c r="E165" s="146" t="s">
        <v>875</v>
      </c>
      <c r="F165" s="146" t="s">
        <v>876</v>
      </c>
      <c r="G165" s="148">
        <v>100</v>
      </c>
      <c r="H165" s="146" t="s">
        <v>520</v>
      </c>
      <c r="I165" s="146" t="s">
        <v>520</v>
      </c>
    </row>
    <row r="166" spans="1:9" x14ac:dyDescent="0.25">
      <c r="A166" s="146" t="s">
        <v>520</v>
      </c>
      <c r="B166" s="146" t="s">
        <v>893</v>
      </c>
      <c r="C166" s="146" t="s">
        <v>894</v>
      </c>
      <c r="D166" s="146" t="s">
        <v>520</v>
      </c>
      <c r="E166" s="146" t="s">
        <v>895</v>
      </c>
      <c r="F166" s="146" t="s">
        <v>711</v>
      </c>
      <c r="G166" s="148" t="s">
        <v>740</v>
      </c>
      <c r="H166" s="146" t="s">
        <v>520</v>
      </c>
      <c r="I166" s="146" t="s">
        <v>520</v>
      </c>
    </row>
    <row r="167" spans="1:9" x14ac:dyDescent="0.25">
      <c r="A167" s="146" t="s">
        <v>520</v>
      </c>
      <c r="B167" s="146" t="s">
        <v>975</v>
      </c>
      <c r="C167" s="146" t="s">
        <v>897</v>
      </c>
      <c r="D167" s="146" t="s">
        <v>520</v>
      </c>
      <c r="E167" s="146" t="s">
        <v>739</v>
      </c>
      <c r="F167" s="146" t="s">
        <v>711</v>
      </c>
      <c r="G167" s="148" t="s">
        <v>740</v>
      </c>
      <c r="H167" s="146" t="s">
        <v>520</v>
      </c>
      <c r="I167" s="146" t="s">
        <v>974</v>
      </c>
    </row>
    <row r="168" spans="1:9" x14ac:dyDescent="0.25">
      <c r="A168" s="146" t="s">
        <v>520</v>
      </c>
      <c r="B168" s="146" t="s">
        <v>899</v>
      </c>
      <c r="C168" s="146" t="s">
        <v>900</v>
      </c>
      <c r="D168" s="146" t="s">
        <v>520</v>
      </c>
      <c r="E168" s="146" t="s">
        <v>901</v>
      </c>
      <c r="F168" s="146" t="s">
        <v>808</v>
      </c>
      <c r="G168" s="148">
        <v>1</v>
      </c>
      <c r="H168" s="146" t="s">
        <v>520</v>
      </c>
      <c r="I168" s="146" t="s">
        <v>520</v>
      </c>
    </row>
    <row r="169" spans="1:9" x14ac:dyDescent="0.25">
      <c r="A169" s="146" t="s">
        <v>520</v>
      </c>
      <c r="B169" s="146" t="s">
        <v>902</v>
      </c>
      <c r="C169" s="146" t="s">
        <v>903</v>
      </c>
      <c r="D169" s="146" t="s">
        <v>520</v>
      </c>
      <c r="E169" s="146" t="s">
        <v>904</v>
      </c>
      <c r="F169" s="146" t="s">
        <v>808</v>
      </c>
      <c r="G169" s="148">
        <v>1</v>
      </c>
      <c r="H169" s="146" t="s">
        <v>520</v>
      </c>
      <c r="I169" s="146" t="s">
        <v>520</v>
      </c>
    </row>
    <row r="170" spans="1:9" x14ac:dyDescent="0.25">
      <c r="A170" s="146" t="s">
        <v>905</v>
      </c>
      <c r="B170" s="146" t="s">
        <v>906</v>
      </c>
      <c r="C170" s="146" t="s">
        <v>907</v>
      </c>
      <c r="D170" s="146" t="s">
        <v>520</v>
      </c>
      <c r="E170" s="146" t="s">
        <v>908</v>
      </c>
      <c r="F170" s="146" t="s">
        <v>711</v>
      </c>
      <c r="G170" s="148">
        <v>4</v>
      </c>
      <c r="H170" s="146" t="s">
        <v>520</v>
      </c>
      <c r="I170" s="146" t="s">
        <v>520</v>
      </c>
    </row>
    <row r="171" spans="1:9" x14ac:dyDescent="0.25">
      <c r="A171" s="146" t="s">
        <v>520</v>
      </c>
      <c r="B171" s="146" t="s">
        <v>909</v>
      </c>
      <c r="C171" s="146" t="s">
        <v>910</v>
      </c>
      <c r="D171" s="146" t="s">
        <v>520</v>
      </c>
      <c r="E171" s="146" t="s">
        <v>739</v>
      </c>
      <c r="F171" s="146" t="s">
        <v>711</v>
      </c>
      <c r="G171" s="148">
        <v>2</v>
      </c>
      <c r="H171" s="146" t="s">
        <v>520</v>
      </c>
      <c r="I171" s="146" t="s">
        <v>520</v>
      </c>
    </row>
    <row r="172" spans="1:9" x14ac:dyDescent="0.25">
      <c r="A172" s="146" t="s">
        <v>520</v>
      </c>
      <c r="B172" s="146" t="s">
        <v>911</v>
      </c>
      <c r="C172" s="146" t="s">
        <v>912</v>
      </c>
      <c r="D172" s="146" t="s">
        <v>520</v>
      </c>
      <c r="E172" s="146" t="s">
        <v>913</v>
      </c>
      <c r="F172" s="146" t="s">
        <v>711</v>
      </c>
      <c r="G172" s="148" t="s">
        <v>740</v>
      </c>
      <c r="H172" s="146" t="s">
        <v>520</v>
      </c>
      <c r="I172" s="146" t="s">
        <v>520</v>
      </c>
    </row>
    <row r="173" spans="1:9" x14ac:dyDescent="0.25">
      <c r="A173" s="146" t="s">
        <v>520</v>
      </c>
      <c r="B173" s="146" t="s">
        <v>930</v>
      </c>
      <c r="C173" s="146" t="s">
        <v>914</v>
      </c>
      <c r="D173" s="146" t="s">
        <v>520</v>
      </c>
      <c r="E173" s="146" t="s">
        <v>338</v>
      </c>
      <c r="F173" s="146" t="s">
        <v>711</v>
      </c>
      <c r="G173" s="148">
        <v>1</v>
      </c>
      <c r="H173" s="146" t="s">
        <v>520</v>
      </c>
      <c r="I173" s="146" t="s">
        <v>520</v>
      </c>
    </row>
    <row r="174" spans="1:9" x14ac:dyDescent="0.25">
      <c r="A174" s="146" t="s">
        <v>520</v>
      </c>
      <c r="B174" s="146" t="s">
        <v>931</v>
      </c>
      <c r="C174" s="146" t="s">
        <v>932</v>
      </c>
      <c r="D174" s="146" t="s">
        <v>520</v>
      </c>
      <c r="E174" s="146" t="s">
        <v>933</v>
      </c>
      <c r="F174" s="146" t="s">
        <v>711</v>
      </c>
      <c r="G174" s="148">
        <v>4</v>
      </c>
      <c r="H174" s="146" t="s">
        <v>520</v>
      </c>
      <c r="I174" s="146" t="s">
        <v>520</v>
      </c>
    </row>
    <row r="175" spans="1:9" x14ac:dyDescent="0.25">
      <c r="A175" s="146" t="s">
        <v>520</v>
      </c>
      <c r="B175" s="146" t="s">
        <v>915</v>
      </c>
      <c r="C175" s="146" t="s">
        <v>520</v>
      </c>
      <c r="D175" s="146" t="s">
        <v>520</v>
      </c>
      <c r="E175" s="146" t="s">
        <v>338</v>
      </c>
      <c r="F175" s="146" t="s">
        <v>119</v>
      </c>
      <c r="G175" s="148">
        <v>16</v>
      </c>
      <c r="H175" s="146" t="s">
        <v>520</v>
      </c>
      <c r="I175" s="146" t="s">
        <v>520</v>
      </c>
    </row>
    <row r="176" spans="1:9" x14ac:dyDescent="0.25">
      <c r="A176" s="146" t="s">
        <v>520</v>
      </c>
      <c r="B176" s="146" t="s">
        <v>934</v>
      </c>
      <c r="C176" s="146" t="s">
        <v>916</v>
      </c>
      <c r="D176" s="146" t="s">
        <v>520</v>
      </c>
      <c r="E176" s="146" t="s">
        <v>338</v>
      </c>
      <c r="F176" s="146" t="s">
        <v>119</v>
      </c>
      <c r="G176" s="148">
        <v>10</v>
      </c>
      <c r="H176" s="146" t="s">
        <v>520</v>
      </c>
      <c r="I176" s="146" t="s">
        <v>520</v>
      </c>
    </row>
    <row r="177" spans="1:9" x14ac:dyDescent="0.25">
      <c r="A177" s="146" t="s">
        <v>520</v>
      </c>
      <c r="B177" s="146" t="s">
        <v>935</v>
      </c>
      <c r="C177" s="146" t="s">
        <v>520</v>
      </c>
      <c r="D177" s="146" t="s">
        <v>520</v>
      </c>
      <c r="E177" s="146" t="s">
        <v>520</v>
      </c>
      <c r="F177" s="146" t="s">
        <v>520</v>
      </c>
      <c r="G177" s="148" t="s">
        <v>520</v>
      </c>
      <c r="H177" s="146" t="s">
        <v>520</v>
      </c>
      <c r="I177" s="146" t="s">
        <v>520</v>
      </c>
    </row>
    <row r="178" spans="1:9" x14ac:dyDescent="0.25">
      <c r="A178" s="146" t="s">
        <v>520</v>
      </c>
      <c r="B178" s="146" t="s">
        <v>936</v>
      </c>
      <c r="C178" s="146" t="s">
        <v>937</v>
      </c>
      <c r="D178" s="146" t="s">
        <v>520</v>
      </c>
      <c r="E178" s="146" t="s">
        <v>875</v>
      </c>
      <c r="F178" s="146" t="s">
        <v>876</v>
      </c>
      <c r="G178" s="148">
        <v>2093</v>
      </c>
      <c r="H178" s="146" t="s">
        <v>520</v>
      </c>
      <c r="I178" s="146" t="s">
        <v>520</v>
      </c>
    </row>
    <row r="179" spans="1:9" x14ac:dyDescent="0.25">
      <c r="A179" s="146" t="s">
        <v>520</v>
      </c>
      <c r="B179" s="146" t="s">
        <v>938</v>
      </c>
      <c r="C179" s="146" t="s">
        <v>939</v>
      </c>
      <c r="D179" s="146" t="s">
        <v>520</v>
      </c>
      <c r="E179" s="146" t="s">
        <v>875</v>
      </c>
      <c r="F179" s="146" t="s">
        <v>876</v>
      </c>
      <c r="G179" s="148">
        <v>66</v>
      </c>
      <c r="H179" s="146" t="s">
        <v>520</v>
      </c>
      <c r="I179" s="146" t="s">
        <v>520</v>
      </c>
    </row>
    <row r="180" spans="1:9" x14ac:dyDescent="0.25">
      <c r="A180" s="146" t="s">
        <v>520</v>
      </c>
      <c r="B180" s="146" t="s">
        <v>940</v>
      </c>
      <c r="C180" s="146" t="s">
        <v>941</v>
      </c>
      <c r="D180" s="146" t="s">
        <v>520</v>
      </c>
      <c r="E180" s="146" t="s">
        <v>875</v>
      </c>
      <c r="F180" s="146" t="s">
        <v>876</v>
      </c>
      <c r="G180" s="148">
        <v>48</v>
      </c>
      <c r="H180" s="146" t="s">
        <v>520</v>
      </c>
      <c r="I180" s="146" t="s">
        <v>520</v>
      </c>
    </row>
    <row r="181" spans="1:9" x14ac:dyDescent="0.25">
      <c r="A181" s="146" t="s">
        <v>520</v>
      </c>
      <c r="B181" s="146" t="s">
        <v>942</v>
      </c>
      <c r="C181" s="146" t="s">
        <v>943</v>
      </c>
      <c r="D181" s="146" t="s">
        <v>520</v>
      </c>
      <c r="E181" s="146" t="s">
        <v>875</v>
      </c>
      <c r="F181" s="146" t="s">
        <v>876</v>
      </c>
      <c r="G181" s="148">
        <v>66</v>
      </c>
      <c r="H181" s="146" t="s">
        <v>520</v>
      </c>
      <c r="I181" s="146" t="s">
        <v>520</v>
      </c>
    </row>
    <row r="182" spans="1:9" x14ac:dyDescent="0.25">
      <c r="A182" s="146" t="s">
        <v>520</v>
      </c>
      <c r="B182" s="146" t="s">
        <v>944</v>
      </c>
      <c r="C182" s="146" t="s">
        <v>945</v>
      </c>
      <c r="D182" s="146" t="s">
        <v>520</v>
      </c>
      <c r="E182" s="146" t="s">
        <v>946</v>
      </c>
      <c r="F182" s="146" t="s">
        <v>876</v>
      </c>
      <c r="G182" s="148">
        <v>138</v>
      </c>
      <c r="H182" s="146" t="s">
        <v>520</v>
      </c>
      <c r="I182" s="146" t="s">
        <v>520</v>
      </c>
    </row>
    <row r="183" spans="1:9" x14ac:dyDescent="0.25">
      <c r="A183" s="146" t="s">
        <v>520</v>
      </c>
      <c r="B183" s="146" t="s">
        <v>947</v>
      </c>
      <c r="C183" s="146" t="s">
        <v>948</v>
      </c>
      <c r="D183" s="146" t="s">
        <v>520</v>
      </c>
      <c r="E183" s="146" t="s">
        <v>338</v>
      </c>
      <c r="F183" s="146" t="s">
        <v>158</v>
      </c>
      <c r="G183" s="148">
        <v>2226</v>
      </c>
      <c r="H183" s="146" t="s">
        <v>520</v>
      </c>
      <c r="I183" s="146" t="s">
        <v>520</v>
      </c>
    </row>
    <row r="184" spans="1:9" x14ac:dyDescent="0.25">
      <c r="A184" s="146" t="s">
        <v>520</v>
      </c>
      <c r="B184" s="146" t="s">
        <v>949</v>
      </c>
      <c r="C184" s="146" t="s">
        <v>950</v>
      </c>
      <c r="D184" s="146" t="s">
        <v>520</v>
      </c>
      <c r="E184" s="146" t="s">
        <v>933</v>
      </c>
      <c r="F184" s="146" t="s">
        <v>711</v>
      </c>
      <c r="G184" s="148">
        <v>31</v>
      </c>
      <c r="H184" s="146" t="s">
        <v>520</v>
      </c>
      <c r="I184" s="146" t="s">
        <v>520</v>
      </c>
    </row>
    <row r="185" spans="1:9" x14ac:dyDescent="0.25">
      <c r="A185" s="146" t="s">
        <v>520</v>
      </c>
      <c r="B185" s="146" t="s">
        <v>951</v>
      </c>
      <c r="C185" s="146" t="s">
        <v>952</v>
      </c>
      <c r="D185" s="146" t="s">
        <v>520</v>
      </c>
      <c r="E185" s="146" t="s">
        <v>739</v>
      </c>
      <c r="F185" s="146" t="s">
        <v>808</v>
      </c>
      <c r="G185" s="148">
        <v>24</v>
      </c>
      <c r="H185" s="146" t="s">
        <v>520</v>
      </c>
      <c r="I185" s="146" t="s">
        <v>520</v>
      </c>
    </row>
    <row r="186" spans="1:9" x14ac:dyDescent="0.25">
      <c r="A186" s="146" t="s">
        <v>520</v>
      </c>
      <c r="B186" s="146" t="s">
        <v>953</v>
      </c>
      <c r="C186" s="146">
        <v>53332</v>
      </c>
      <c r="D186" s="146" t="s">
        <v>520</v>
      </c>
      <c r="E186" s="146" t="s">
        <v>739</v>
      </c>
      <c r="F186" s="146" t="s">
        <v>808</v>
      </c>
      <c r="G186" s="148">
        <v>72</v>
      </c>
      <c r="H186" s="146" t="s">
        <v>520</v>
      </c>
      <c r="I186" s="146" t="s">
        <v>520</v>
      </c>
    </row>
    <row r="187" spans="1:9" x14ac:dyDescent="0.25">
      <c r="A187" s="146" t="s">
        <v>520</v>
      </c>
      <c r="B187" s="146" t="s">
        <v>954</v>
      </c>
      <c r="C187" s="146" t="s">
        <v>955</v>
      </c>
      <c r="D187" s="146" t="s">
        <v>520</v>
      </c>
      <c r="E187" s="146" t="s">
        <v>739</v>
      </c>
      <c r="F187" s="146" t="s">
        <v>486</v>
      </c>
      <c r="G187" s="148">
        <v>52</v>
      </c>
      <c r="H187" s="146" t="s">
        <v>520</v>
      </c>
      <c r="I187" s="146" t="s">
        <v>520</v>
      </c>
    </row>
    <row r="188" spans="1:9" x14ac:dyDescent="0.25">
      <c r="A188" s="146" t="s">
        <v>520</v>
      </c>
      <c r="B188" s="146" t="s">
        <v>956</v>
      </c>
      <c r="C188" s="146" t="s">
        <v>957</v>
      </c>
      <c r="D188" s="146" t="s">
        <v>520</v>
      </c>
      <c r="E188" s="146" t="s">
        <v>739</v>
      </c>
      <c r="F188" s="146" t="s">
        <v>486</v>
      </c>
      <c r="G188" s="148">
        <v>30</v>
      </c>
      <c r="H188" s="146" t="s">
        <v>520</v>
      </c>
      <c r="I188" s="146" t="s">
        <v>520</v>
      </c>
    </row>
    <row r="189" spans="1:9" x14ac:dyDescent="0.25">
      <c r="A189" s="146" t="s">
        <v>520</v>
      </c>
      <c r="B189" s="146" t="s">
        <v>958</v>
      </c>
      <c r="C189" s="146" t="s">
        <v>959</v>
      </c>
      <c r="D189" s="146" t="s">
        <v>520</v>
      </c>
      <c r="E189" s="146" t="s">
        <v>739</v>
      </c>
      <c r="F189" s="146" t="s">
        <v>486</v>
      </c>
      <c r="G189" s="148">
        <v>10</v>
      </c>
      <c r="H189" s="146" t="s">
        <v>520</v>
      </c>
      <c r="I189" s="146" t="s">
        <v>520</v>
      </c>
    </row>
    <row r="190" spans="1:9" x14ac:dyDescent="0.25">
      <c r="A190" s="146" t="s">
        <v>520</v>
      </c>
      <c r="B190" s="146" t="s">
        <v>960</v>
      </c>
      <c r="C190" s="146" t="s">
        <v>961</v>
      </c>
      <c r="D190" s="146" t="s">
        <v>520</v>
      </c>
      <c r="E190" s="146" t="s">
        <v>962</v>
      </c>
      <c r="F190" s="146" t="s">
        <v>486</v>
      </c>
      <c r="G190" s="148">
        <v>8</v>
      </c>
      <c r="H190" s="146" t="s">
        <v>520</v>
      </c>
      <c r="I190" s="146" t="s">
        <v>520</v>
      </c>
    </row>
    <row r="191" spans="1:9" x14ac:dyDescent="0.25">
      <c r="A191" s="146" t="s">
        <v>520</v>
      </c>
      <c r="B191" s="146" t="s">
        <v>963</v>
      </c>
      <c r="C191" s="146" t="s">
        <v>964</v>
      </c>
      <c r="D191" s="146" t="s">
        <v>520</v>
      </c>
      <c r="E191" s="146" t="s">
        <v>965</v>
      </c>
      <c r="F191" s="146" t="s">
        <v>486</v>
      </c>
      <c r="G191" s="148">
        <v>10</v>
      </c>
      <c r="H191" s="146" t="s">
        <v>520</v>
      </c>
      <c r="I191" s="146" t="s">
        <v>520</v>
      </c>
    </row>
    <row r="192" spans="1:9" x14ac:dyDescent="0.25">
      <c r="A192" s="146" t="s">
        <v>520</v>
      </c>
      <c r="B192" s="146" t="s">
        <v>966</v>
      </c>
      <c r="C192" s="146" t="s">
        <v>967</v>
      </c>
      <c r="D192" s="146" t="s">
        <v>520</v>
      </c>
      <c r="E192" s="146" t="s">
        <v>968</v>
      </c>
      <c r="F192" s="146" t="s">
        <v>876</v>
      </c>
      <c r="G192" s="148">
        <v>24</v>
      </c>
      <c r="H192" s="146" t="s">
        <v>520</v>
      </c>
      <c r="I192" s="146" t="s">
        <v>520</v>
      </c>
    </row>
    <row r="193" spans="1:9" x14ac:dyDescent="0.25">
      <c r="A193" s="146" t="s">
        <v>520</v>
      </c>
      <c r="B193" s="146" t="s">
        <v>969</v>
      </c>
      <c r="C193" s="146">
        <v>105040</v>
      </c>
      <c r="D193" s="146" t="s">
        <v>520</v>
      </c>
      <c r="E193" s="146" t="s">
        <v>970</v>
      </c>
      <c r="F193" s="146" t="s">
        <v>119</v>
      </c>
      <c r="G193" s="148">
        <v>2</v>
      </c>
      <c r="H193" s="146" t="s">
        <v>520</v>
      </c>
      <c r="I193" s="146" t="s">
        <v>520</v>
      </c>
    </row>
    <row r="194" spans="1:9" x14ac:dyDescent="0.25">
      <c r="A194" s="146" t="s">
        <v>520</v>
      </c>
      <c r="B194" s="146" t="s">
        <v>971</v>
      </c>
      <c r="C194" s="146" t="s">
        <v>972</v>
      </c>
      <c r="D194" s="146" t="s">
        <v>520</v>
      </c>
      <c r="E194" s="146" t="s">
        <v>973</v>
      </c>
      <c r="F194" s="146" t="s">
        <v>711</v>
      </c>
      <c r="G194" s="148">
        <v>1</v>
      </c>
      <c r="H194" s="146" t="s">
        <v>520</v>
      </c>
      <c r="I194" s="146" t="s">
        <v>520</v>
      </c>
    </row>
    <row r="195" spans="1:9" x14ac:dyDescent="0.25">
      <c r="A195" s="146" t="s">
        <v>520</v>
      </c>
      <c r="B195" s="146" t="s">
        <v>520</v>
      </c>
      <c r="C195" s="146" t="s">
        <v>520</v>
      </c>
      <c r="D195" s="146" t="s">
        <v>520</v>
      </c>
      <c r="E195" s="146" t="s">
        <v>520</v>
      </c>
      <c r="F195" s="146" t="s">
        <v>520</v>
      </c>
      <c r="G195" s="148" t="s">
        <v>520</v>
      </c>
      <c r="H195" s="146" t="s">
        <v>520</v>
      </c>
      <c r="I195" s="146" t="s">
        <v>520</v>
      </c>
    </row>
    <row r="196" spans="1:9" x14ac:dyDescent="0.25">
      <c r="A196" s="146" t="s">
        <v>520</v>
      </c>
      <c r="B196" s="146" t="s">
        <v>520</v>
      </c>
      <c r="C196" s="146" t="s">
        <v>520</v>
      </c>
      <c r="D196" s="146" t="s">
        <v>520</v>
      </c>
      <c r="E196" s="146" t="s">
        <v>520</v>
      </c>
      <c r="F196" s="146" t="s">
        <v>520</v>
      </c>
      <c r="G196" s="148" t="s">
        <v>520</v>
      </c>
      <c r="H196" s="146" t="s">
        <v>520</v>
      </c>
      <c r="I196" s="146" t="s">
        <v>520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E5C1-BDE5-49C4-B5BB-1D28B4BF3F04}">
  <dimension ref="A1:K195"/>
  <sheetViews>
    <sheetView workbookViewId="0">
      <selection activeCell="I25" sqref="I25"/>
    </sheetView>
  </sheetViews>
  <sheetFormatPr defaultRowHeight="15" x14ac:dyDescent="0.25"/>
  <cols>
    <col min="2" max="2" width="97.140625" customWidth="1"/>
    <col min="3" max="3" width="50.85546875" customWidth="1"/>
    <col min="9" max="9" width="77.28515625" customWidth="1"/>
    <col min="10" max="10" width="28" customWidth="1"/>
    <col min="11" max="11" width="112.42578125" customWidth="1"/>
  </cols>
  <sheetData>
    <row r="1" spans="1:11" x14ac:dyDescent="0.25">
      <c r="A1" t="s">
        <v>520</v>
      </c>
      <c r="B1" t="s">
        <v>707</v>
      </c>
      <c r="C1" t="s">
        <v>520</v>
      </c>
      <c r="D1" t="s">
        <v>520</v>
      </c>
      <c r="E1" t="s">
        <v>520</v>
      </c>
      <c r="F1" t="s">
        <v>520</v>
      </c>
      <c r="G1" t="s">
        <v>520</v>
      </c>
      <c r="H1" t="s">
        <v>520</v>
      </c>
    </row>
    <row r="2" spans="1:11" x14ac:dyDescent="0.25">
      <c r="A2" t="s">
        <v>520</v>
      </c>
      <c r="B2" t="s">
        <v>708</v>
      </c>
      <c r="C2" t="s">
        <v>709</v>
      </c>
      <c r="D2" t="s">
        <v>520</v>
      </c>
      <c r="E2" t="s">
        <v>710</v>
      </c>
      <c r="F2" t="s">
        <v>711</v>
      </c>
      <c r="G2">
        <v>1</v>
      </c>
      <c r="H2" t="s">
        <v>520</v>
      </c>
      <c r="I2" t="s">
        <v>708</v>
      </c>
      <c r="J2" t="s">
        <v>709</v>
      </c>
      <c r="K2" t="str">
        <f>CONCATENATE(I2," / ",J2)</f>
        <v xml:space="preserve">Щит диспетчеризации ЩД1 / ЩД1_x000D_
</v>
      </c>
    </row>
    <row r="3" spans="1:11" x14ac:dyDescent="0.25">
      <c r="A3" t="s">
        <v>712</v>
      </c>
      <c r="B3" t="s">
        <v>713</v>
      </c>
      <c r="C3" t="s">
        <v>714</v>
      </c>
      <c r="D3" t="s">
        <v>520</v>
      </c>
      <c r="E3" t="s">
        <v>715</v>
      </c>
      <c r="F3" t="s">
        <v>711</v>
      </c>
      <c r="G3">
        <v>1</v>
      </c>
      <c r="H3" t="s">
        <v>520</v>
      </c>
      <c r="I3" t="s">
        <v>713</v>
      </c>
      <c r="J3" t="s">
        <v>714</v>
      </c>
      <c r="K3" t="str">
        <f t="shared" ref="K3:K66" si="0">CONCATENATE(I3," / ",J3)</f>
        <v>Контроллер программируемый логический Siemens S7-1500 CPU 1511-1 PN / 6ES7511-1AK02-0AB0</v>
      </c>
    </row>
    <row r="4" spans="1:11" x14ac:dyDescent="0.25">
      <c r="A4" t="s">
        <v>716</v>
      </c>
      <c r="B4" t="s">
        <v>717</v>
      </c>
      <c r="C4" t="s">
        <v>718</v>
      </c>
      <c r="D4" t="s">
        <v>520</v>
      </c>
      <c r="E4" t="s">
        <v>715</v>
      </c>
      <c r="F4" t="s">
        <v>711</v>
      </c>
      <c r="G4">
        <v>2</v>
      </c>
      <c r="H4" t="s">
        <v>520</v>
      </c>
      <c r="I4" t="s">
        <v>717</v>
      </c>
      <c r="J4" t="s">
        <v>718</v>
      </c>
      <c r="K4" t="str">
        <f t="shared" si="0"/>
        <v>Модуль расширения Siemens SM521, DI 16 / 6ES7521-1BH10-0AA0</v>
      </c>
    </row>
    <row r="5" spans="1:11" x14ac:dyDescent="0.25">
      <c r="A5" t="s">
        <v>719</v>
      </c>
      <c r="B5" t="s">
        <v>720</v>
      </c>
      <c r="C5" t="s">
        <v>721</v>
      </c>
      <c r="D5" t="s">
        <v>520</v>
      </c>
      <c r="E5" t="s">
        <v>715</v>
      </c>
      <c r="F5" t="s">
        <v>711</v>
      </c>
      <c r="G5">
        <v>1</v>
      </c>
      <c r="H5" t="s">
        <v>520</v>
      </c>
      <c r="I5" t="s">
        <v>720</v>
      </c>
      <c r="J5" t="s">
        <v>721</v>
      </c>
      <c r="K5" t="str">
        <f t="shared" si="0"/>
        <v>Модуль расширения Siemens SM523, DI16/DO 16 / 6ES7523-1BL00-0AA0</v>
      </c>
    </row>
    <row r="6" spans="1:11" x14ac:dyDescent="0.25">
      <c r="A6" t="s">
        <v>722</v>
      </c>
      <c r="B6" t="s">
        <v>723</v>
      </c>
      <c r="C6">
        <v>6043088</v>
      </c>
      <c r="D6" t="s">
        <v>520</v>
      </c>
      <c r="E6" t="s">
        <v>724</v>
      </c>
      <c r="F6" t="s">
        <v>711</v>
      </c>
      <c r="G6">
        <v>2</v>
      </c>
      <c r="H6" t="s">
        <v>520</v>
      </c>
      <c r="I6" t="s">
        <v>723</v>
      </c>
      <c r="J6" t="s">
        <v>1022</v>
      </c>
      <c r="K6" t="str">
        <f t="shared" si="0"/>
        <v>Преобразователь RS-232/422/485 в Ethernet, NPORT IA5450A / 6043088</v>
      </c>
    </row>
    <row r="7" spans="1:11" x14ac:dyDescent="0.25">
      <c r="A7" t="s">
        <v>520</v>
      </c>
      <c r="B7" t="s">
        <v>725</v>
      </c>
      <c r="C7">
        <v>1181667</v>
      </c>
      <c r="D7" t="s">
        <v>520</v>
      </c>
      <c r="E7" t="s">
        <v>724</v>
      </c>
      <c r="F7" t="s">
        <v>711</v>
      </c>
      <c r="G7">
        <v>4</v>
      </c>
      <c r="H7" t="s">
        <v>520</v>
      </c>
      <c r="I7" t="s">
        <v>725</v>
      </c>
      <c r="J7" t="s">
        <v>1023</v>
      </c>
      <c r="K7" t="str">
        <f t="shared" si="0"/>
        <v>Переходник Mini DB9F-to-TB / 1181667</v>
      </c>
    </row>
    <row r="8" spans="1:11" x14ac:dyDescent="0.25">
      <c r="A8" t="s">
        <v>520</v>
      </c>
      <c r="B8" t="s">
        <v>726</v>
      </c>
      <c r="C8" t="s">
        <v>727</v>
      </c>
      <c r="D8" t="s">
        <v>520</v>
      </c>
      <c r="E8" t="s">
        <v>715</v>
      </c>
      <c r="F8" t="s">
        <v>711</v>
      </c>
      <c r="G8">
        <v>1</v>
      </c>
      <c r="H8" t="s">
        <v>520</v>
      </c>
      <c r="I8" t="s">
        <v>726</v>
      </c>
      <c r="J8" t="s">
        <v>727</v>
      </c>
      <c r="K8" t="str">
        <f t="shared" si="0"/>
        <v>Съемная карта памяти SIMATIC Memory Card / 6ES7 954-8LE03-0AA0</v>
      </c>
    </row>
    <row r="9" spans="1:11" x14ac:dyDescent="0.25">
      <c r="A9" t="s">
        <v>520</v>
      </c>
      <c r="B9" t="s">
        <v>728</v>
      </c>
      <c r="C9" t="s">
        <v>729</v>
      </c>
      <c r="D9" t="s">
        <v>520</v>
      </c>
      <c r="E9" t="s">
        <v>715</v>
      </c>
      <c r="F9" t="s">
        <v>711</v>
      </c>
      <c r="G9">
        <v>1</v>
      </c>
      <c r="H9" t="s">
        <v>520</v>
      </c>
      <c r="I9" t="s">
        <v>728</v>
      </c>
      <c r="J9" t="s">
        <v>729</v>
      </c>
      <c r="K9" t="str">
        <f t="shared" si="0"/>
        <v>Профильная шина S7-1500 / 6ES7 590-1AF30-0AA0</v>
      </c>
    </row>
    <row r="10" spans="1:11" x14ac:dyDescent="0.25">
      <c r="A10" t="s">
        <v>730</v>
      </c>
      <c r="B10" t="s">
        <v>1009</v>
      </c>
      <c r="C10" t="s">
        <v>732</v>
      </c>
      <c r="D10" t="s">
        <v>520</v>
      </c>
      <c r="E10" t="s">
        <v>733</v>
      </c>
      <c r="F10" t="s">
        <v>711</v>
      </c>
      <c r="G10">
        <v>2</v>
      </c>
      <c r="H10" t="s">
        <v>520</v>
      </c>
      <c r="I10" t="s">
        <v>1009</v>
      </c>
      <c r="J10" t="s">
        <v>732</v>
      </c>
      <c r="K10" t="str">
        <f t="shared" si="0"/>
        <v xml:space="preserve">Аккумулятор герметичный свинцово–кислотный, 12В-7А*ч / SKAT SB 1207L_x000D_
</v>
      </c>
    </row>
    <row r="11" spans="1:11" x14ac:dyDescent="0.25">
      <c r="A11" t="s">
        <v>520</v>
      </c>
      <c r="B11" t="s">
        <v>1010</v>
      </c>
      <c r="C11" t="s">
        <v>735</v>
      </c>
      <c r="D11" t="s">
        <v>520</v>
      </c>
      <c r="E11" t="s">
        <v>733</v>
      </c>
      <c r="F11" t="s">
        <v>711</v>
      </c>
      <c r="G11">
        <v>2</v>
      </c>
      <c r="H11" t="s">
        <v>520</v>
      </c>
      <c r="I11" t="s">
        <v>1024</v>
      </c>
      <c r="J11" t="s">
        <v>735</v>
      </c>
      <c r="K11" t="str">
        <f t="shared" si="0"/>
        <v xml:space="preserve">Аккумуляторный отсек для размещения АКБ / АО-1/7 DIN_x000D_
</v>
      </c>
    </row>
    <row r="12" spans="1:11" x14ac:dyDescent="0.25">
      <c r="A12" t="s">
        <v>736</v>
      </c>
      <c r="B12" t="s">
        <v>1011</v>
      </c>
      <c r="C12" t="s">
        <v>738</v>
      </c>
      <c r="D12" t="s">
        <v>520</v>
      </c>
      <c r="E12" t="s">
        <v>739</v>
      </c>
      <c r="F12" t="s">
        <v>711</v>
      </c>
      <c r="G12" s="150">
        <v>1</v>
      </c>
      <c r="H12" t="s">
        <v>520</v>
      </c>
      <c r="I12" t="s">
        <v>1011</v>
      </c>
      <c r="J12" t="s">
        <v>738</v>
      </c>
      <c r="K12" t="str">
        <f t="shared" si="0"/>
        <v xml:space="preserve">Светодиодный светильник AC 220 В, 6 Вт / R5LA03_x000D_
</v>
      </c>
    </row>
    <row r="13" spans="1:11" x14ac:dyDescent="0.25">
      <c r="A13" t="s">
        <v>520</v>
      </c>
      <c r="B13" t="s">
        <v>1012</v>
      </c>
      <c r="C13" t="s">
        <v>742</v>
      </c>
      <c r="D13" t="s">
        <v>520</v>
      </c>
      <c r="E13" t="s">
        <v>739</v>
      </c>
      <c r="F13" t="s">
        <v>711</v>
      </c>
      <c r="G13">
        <v>1</v>
      </c>
      <c r="H13" t="s">
        <v>520</v>
      </c>
      <c r="I13" t="s">
        <v>1012</v>
      </c>
      <c r="J13" t="s">
        <v>742</v>
      </c>
      <c r="K13" t="str">
        <f t="shared" si="0"/>
        <v>Магнитная площадка для светильника / R5MAG01N</v>
      </c>
    </row>
    <row r="14" spans="1:11" x14ac:dyDescent="0.25">
      <c r="A14" t="s">
        <v>743</v>
      </c>
      <c r="B14" t="s">
        <v>1013</v>
      </c>
      <c r="C14" t="s">
        <v>745</v>
      </c>
      <c r="D14" t="s">
        <v>520</v>
      </c>
      <c r="E14" t="s">
        <v>739</v>
      </c>
      <c r="F14" t="s">
        <v>711</v>
      </c>
      <c r="G14">
        <v>1</v>
      </c>
      <c r="H14" t="s">
        <v>520</v>
      </c>
      <c r="I14" t="s">
        <v>1013</v>
      </c>
      <c r="J14" t="s">
        <v>745</v>
      </c>
      <c r="K14" t="str">
        <f t="shared" si="0"/>
        <v xml:space="preserve">Световой индикатор со светодиодной лампой, зеленый, AC/DC 24 В, 0,02 А / ALIL2L24_x000D_
</v>
      </c>
    </row>
    <row r="15" spans="1:11" x14ac:dyDescent="0.25">
      <c r="A15" t="s">
        <v>520</v>
      </c>
      <c r="B15" t="s">
        <v>1014</v>
      </c>
      <c r="C15" t="s">
        <v>747</v>
      </c>
      <c r="D15" t="s">
        <v>520</v>
      </c>
      <c r="E15" t="s">
        <v>739</v>
      </c>
      <c r="F15" t="s">
        <v>711</v>
      </c>
      <c r="G15">
        <v>1</v>
      </c>
      <c r="H15" t="s">
        <v>520</v>
      </c>
      <c r="I15" t="s">
        <v>1014</v>
      </c>
      <c r="J15" t="s">
        <v>747</v>
      </c>
      <c r="K15" t="str">
        <f t="shared" si="0"/>
        <v xml:space="preserve">Комплект маркировочный для кнопок/индикаторов под отверстие 22 мм. / MKPB22_x000D_
</v>
      </c>
    </row>
    <row r="16" spans="1:11" x14ac:dyDescent="0.25">
      <c r="A16" t="s">
        <v>748</v>
      </c>
      <c r="B16" t="s">
        <v>749</v>
      </c>
      <c r="C16">
        <v>282945</v>
      </c>
      <c r="D16" t="s">
        <v>520</v>
      </c>
      <c r="E16" t="s">
        <v>750</v>
      </c>
      <c r="F16" t="s">
        <v>711</v>
      </c>
      <c r="G16">
        <v>32</v>
      </c>
      <c r="H16" t="s">
        <v>520</v>
      </c>
      <c r="I16" t="s">
        <v>749</v>
      </c>
      <c r="J16" t="s">
        <v>1025</v>
      </c>
      <c r="K16" t="str">
        <f t="shared" si="0"/>
        <v>Релейный модуль OptiRel G RM38-51-220-240U-6-V-CO / 282945</v>
      </c>
    </row>
    <row r="17" spans="1:11" x14ac:dyDescent="0.25">
      <c r="A17" t="s">
        <v>751</v>
      </c>
      <c r="B17" t="s">
        <v>752</v>
      </c>
      <c r="C17">
        <v>332035</v>
      </c>
      <c r="D17" t="s">
        <v>520</v>
      </c>
      <c r="E17" t="s">
        <v>750</v>
      </c>
      <c r="F17" t="s">
        <v>711</v>
      </c>
      <c r="G17">
        <v>11</v>
      </c>
      <c r="H17" t="s">
        <v>520</v>
      </c>
      <c r="I17" t="s">
        <v>752</v>
      </c>
      <c r="J17" t="s">
        <v>1026</v>
      </c>
      <c r="K17" t="str">
        <f t="shared" si="0"/>
        <v>Реле промежуточное модульное OptiRel D GR-16-024U-1 / 332035</v>
      </c>
    </row>
    <row r="18" spans="1:11" x14ac:dyDescent="0.25">
      <c r="A18" t="s">
        <v>753</v>
      </c>
      <c r="B18" t="s">
        <v>754</v>
      </c>
      <c r="C18" t="s">
        <v>755</v>
      </c>
      <c r="D18" t="s">
        <v>520</v>
      </c>
      <c r="E18" t="s">
        <v>739</v>
      </c>
      <c r="F18" t="s">
        <v>711</v>
      </c>
      <c r="G18">
        <v>1</v>
      </c>
      <c r="H18" t="s">
        <v>520</v>
      </c>
      <c r="I18" t="s">
        <v>754</v>
      </c>
      <c r="J18" t="s">
        <v>755</v>
      </c>
      <c r="K18" t="str">
        <f t="shared" si="0"/>
        <v>Клемма заземляющая винтовая / TUR-4-PE</v>
      </c>
    </row>
    <row r="19" spans="1:11" x14ac:dyDescent="0.25">
      <c r="A19" t="s">
        <v>756</v>
      </c>
      <c r="B19" t="s">
        <v>757</v>
      </c>
      <c r="C19">
        <v>249252</v>
      </c>
      <c r="D19" t="s">
        <v>520</v>
      </c>
      <c r="E19" t="s">
        <v>750</v>
      </c>
      <c r="F19" t="s">
        <v>711</v>
      </c>
      <c r="G19">
        <v>1</v>
      </c>
      <c r="H19" t="s">
        <v>520</v>
      </c>
      <c r="I19" t="s">
        <v>757</v>
      </c>
      <c r="J19" t="s">
        <v>1027</v>
      </c>
      <c r="K19" t="str">
        <f t="shared" si="0"/>
        <v>Выключатель автоматический однополюсный OptiDin ВМ63-1C6-10-УХЛ3, 6А C / 249252</v>
      </c>
    </row>
    <row r="20" spans="1:11" x14ac:dyDescent="0.25">
      <c r="A20" t="s">
        <v>758</v>
      </c>
      <c r="B20" t="s">
        <v>759</v>
      </c>
      <c r="C20" t="s">
        <v>760</v>
      </c>
      <c r="D20" t="s">
        <v>520</v>
      </c>
      <c r="E20" t="s">
        <v>750</v>
      </c>
      <c r="F20" t="s">
        <v>711</v>
      </c>
      <c r="G20">
        <v>2</v>
      </c>
      <c r="H20" t="s">
        <v>520</v>
      </c>
      <c r="I20" t="s">
        <v>759</v>
      </c>
      <c r="J20" t="s">
        <v>760</v>
      </c>
      <c r="K20" t="str">
        <f t="shared" si="0"/>
        <v xml:space="preserve">Выключатель автоматический однополюсный OptiDin ВМ63-1C2-10-УХЛ3, 2А C / 249271_x000D_
</v>
      </c>
    </row>
    <row r="21" spans="1:11" x14ac:dyDescent="0.25">
      <c r="A21" t="s">
        <v>761</v>
      </c>
      <c r="B21" t="s">
        <v>762</v>
      </c>
      <c r="C21" t="s">
        <v>763</v>
      </c>
      <c r="D21" t="s">
        <v>520</v>
      </c>
      <c r="E21" t="s">
        <v>750</v>
      </c>
      <c r="F21" t="s">
        <v>711</v>
      </c>
      <c r="G21">
        <v>1</v>
      </c>
      <c r="H21" t="s">
        <v>520</v>
      </c>
      <c r="I21" t="s">
        <v>762</v>
      </c>
      <c r="J21" t="s">
        <v>763</v>
      </c>
      <c r="K21" t="str">
        <f t="shared" si="0"/>
        <v xml:space="preserve">Выключатель нагрузки 25А OptiSwitch DI-25-3_x000D_
 / 332065_x000D_
</v>
      </c>
    </row>
    <row r="22" spans="1:11" x14ac:dyDescent="0.25">
      <c r="A22" t="s">
        <v>764</v>
      </c>
      <c r="B22" t="s">
        <v>765</v>
      </c>
      <c r="C22" t="s">
        <v>766</v>
      </c>
      <c r="D22" t="s">
        <v>520</v>
      </c>
      <c r="E22" t="s">
        <v>739</v>
      </c>
      <c r="F22" t="s">
        <v>711</v>
      </c>
      <c r="G22">
        <v>1</v>
      </c>
      <c r="H22" t="s">
        <v>520</v>
      </c>
      <c r="I22" t="s">
        <v>765</v>
      </c>
      <c r="J22" t="s">
        <v>766</v>
      </c>
      <c r="K22" t="str">
        <f t="shared" si="0"/>
        <v xml:space="preserve">Концевой выключатель дверной _x000D_
 / R5MC01_x000D_
</v>
      </c>
    </row>
    <row r="23" spans="1:11" x14ac:dyDescent="0.25">
      <c r="A23" t="s">
        <v>767</v>
      </c>
      <c r="B23" t="s">
        <v>768</v>
      </c>
      <c r="C23" t="s">
        <v>769</v>
      </c>
      <c r="D23" t="s">
        <v>520</v>
      </c>
      <c r="E23" t="s">
        <v>733</v>
      </c>
      <c r="F23" t="s">
        <v>711</v>
      </c>
      <c r="G23">
        <v>1</v>
      </c>
      <c r="H23" t="s">
        <v>520</v>
      </c>
      <c r="I23" t="s">
        <v>768</v>
      </c>
      <c r="J23" t="s">
        <v>769</v>
      </c>
      <c r="K23" t="str">
        <f t="shared" si="0"/>
        <v>Источник вторичного электропитания резервированный БИРП-24/6,0М (DIN), 24 В, 6 А / БИРП-24/6,0М</v>
      </c>
    </row>
    <row r="24" spans="1:11" x14ac:dyDescent="0.25">
      <c r="A24" t="s">
        <v>770</v>
      </c>
      <c r="B24" t="s">
        <v>771</v>
      </c>
      <c r="C24" t="s">
        <v>772</v>
      </c>
      <c r="D24" t="s">
        <v>520</v>
      </c>
      <c r="E24" t="s">
        <v>750</v>
      </c>
      <c r="F24" t="s">
        <v>711</v>
      </c>
      <c r="G24">
        <v>1</v>
      </c>
      <c r="H24" t="s">
        <v>520</v>
      </c>
      <c r="I24" t="s">
        <v>771</v>
      </c>
      <c r="J24" t="s">
        <v>772</v>
      </c>
      <c r="K24" t="str">
        <f t="shared" si="0"/>
        <v xml:space="preserve">Розетка щитовая OptiDin РА10/16-502-Д-УХЛ4, 2Р+N 16A_x000D_
 / 111493_x000D_
</v>
      </c>
    </row>
    <row r="25" spans="1:11" x14ac:dyDescent="0.25">
      <c r="A25" t="s">
        <v>773</v>
      </c>
      <c r="B25" t="s">
        <v>774</v>
      </c>
      <c r="C25" t="s">
        <v>775</v>
      </c>
      <c r="D25" t="s">
        <v>520</v>
      </c>
      <c r="E25" t="s">
        <v>739</v>
      </c>
      <c r="F25" t="s">
        <v>711</v>
      </c>
      <c r="G25">
        <v>42</v>
      </c>
      <c r="H25" t="s">
        <v>520</v>
      </c>
      <c r="I25" t="s">
        <v>774</v>
      </c>
      <c r="J25" t="s">
        <v>775</v>
      </c>
      <c r="K25" t="str">
        <f t="shared" si="0"/>
        <v>Клемма проходная 4 кв.мм., 2 уровня, винт / TTURB-4</v>
      </c>
    </row>
    <row r="26" spans="1:11" x14ac:dyDescent="0.25">
      <c r="A26" t="s">
        <v>776</v>
      </c>
      <c r="B26" t="s">
        <v>777</v>
      </c>
      <c r="C26" t="s">
        <v>778</v>
      </c>
      <c r="D26" t="s">
        <v>520</v>
      </c>
      <c r="E26" t="s">
        <v>739</v>
      </c>
      <c r="F26" t="s">
        <v>711</v>
      </c>
      <c r="G26">
        <v>1</v>
      </c>
      <c r="H26" t="s">
        <v>520</v>
      </c>
      <c r="I26" t="s">
        <v>777</v>
      </c>
      <c r="J26" t="s">
        <v>778</v>
      </c>
      <c r="K26" t="str">
        <f t="shared" si="0"/>
        <v>Клемма проходная 4 кв.мм., винт / TUR-4</v>
      </c>
    </row>
    <row r="27" spans="1:11" x14ac:dyDescent="0.25">
      <c r="A27" t="s">
        <v>779</v>
      </c>
      <c r="B27" t="s">
        <v>777</v>
      </c>
      <c r="C27" t="s">
        <v>780</v>
      </c>
      <c r="D27" t="s">
        <v>520</v>
      </c>
      <c r="E27" t="s">
        <v>739</v>
      </c>
      <c r="F27" t="s">
        <v>711</v>
      </c>
      <c r="G27">
        <v>1</v>
      </c>
      <c r="H27" t="s">
        <v>520</v>
      </c>
      <c r="I27" t="s">
        <v>777</v>
      </c>
      <c r="J27" t="s">
        <v>780</v>
      </c>
      <c r="K27" t="str">
        <f t="shared" si="0"/>
        <v>Клемма проходная 4 кв.мм., винт / TUR-4-BU</v>
      </c>
    </row>
    <row r="28" spans="1:11" x14ac:dyDescent="0.25">
      <c r="A28" t="s">
        <v>709</v>
      </c>
      <c r="B28" t="s">
        <v>781</v>
      </c>
      <c r="C28" t="s">
        <v>782</v>
      </c>
      <c r="D28" t="s">
        <v>520</v>
      </c>
      <c r="E28" t="s">
        <v>739</v>
      </c>
      <c r="F28" t="s">
        <v>711</v>
      </c>
      <c r="G28">
        <v>1</v>
      </c>
      <c r="H28" t="s">
        <v>520</v>
      </c>
      <c r="I28" t="s">
        <v>781</v>
      </c>
      <c r="J28" t="s">
        <v>782</v>
      </c>
      <c r="K28" t="str">
        <f t="shared" si="0"/>
        <v>Корпус навесной CE c М/П, В=1200мм, Ш=800мм, Г=300мм_x000D_
 / R5STE1283</v>
      </c>
    </row>
    <row r="29" spans="1:11" x14ac:dyDescent="0.25">
      <c r="A29" t="s">
        <v>520</v>
      </c>
      <c r="B29" t="s">
        <v>783</v>
      </c>
      <c r="C29" t="s">
        <v>784</v>
      </c>
      <c r="D29" t="s">
        <v>520</v>
      </c>
      <c r="E29" t="s">
        <v>739</v>
      </c>
      <c r="F29" t="s">
        <v>486</v>
      </c>
      <c r="G29">
        <v>2</v>
      </c>
      <c r="H29" t="s">
        <v>520</v>
      </c>
      <c r="I29" t="s">
        <v>783</v>
      </c>
      <c r="J29" t="s">
        <v>784</v>
      </c>
      <c r="K29" t="str">
        <f t="shared" si="0"/>
        <v xml:space="preserve">Кабельный ввод - мембранный, 9х13мм, 1 упаковка - 20 шт._x000D_
 / R5MP09_x000D_
</v>
      </c>
    </row>
    <row r="30" spans="1:11" x14ac:dyDescent="0.25">
      <c r="A30" t="s">
        <v>520</v>
      </c>
      <c r="B30" t="s">
        <v>785</v>
      </c>
      <c r="C30" t="s">
        <v>786</v>
      </c>
      <c r="D30" t="s">
        <v>520</v>
      </c>
      <c r="E30" t="s">
        <v>739</v>
      </c>
      <c r="F30" t="s">
        <v>486</v>
      </c>
      <c r="G30">
        <v>1</v>
      </c>
      <c r="H30" t="s">
        <v>520</v>
      </c>
      <c r="I30" t="s">
        <v>785</v>
      </c>
      <c r="J30" t="s">
        <v>786</v>
      </c>
      <c r="K30" t="str">
        <f t="shared" si="0"/>
        <v xml:space="preserve">Кабельный ввод - мембранный, 4х21мм, 1 упаковка - 20 шт._x000D_
 / R5MP04_x000D_
</v>
      </c>
    </row>
    <row r="31" spans="1:11" x14ac:dyDescent="0.25">
      <c r="A31" t="s">
        <v>520</v>
      </c>
      <c r="B31" t="s">
        <v>787</v>
      </c>
      <c r="C31" t="s">
        <v>788</v>
      </c>
      <c r="D31" t="s">
        <v>520</v>
      </c>
      <c r="E31" t="s">
        <v>739</v>
      </c>
      <c r="F31" t="s">
        <v>711</v>
      </c>
      <c r="G31">
        <v>1</v>
      </c>
      <c r="H31" t="s">
        <v>520</v>
      </c>
      <c r="I31" t="s">
        <v>787</v>
      </c>
      <c r="J31" t="s">
        <v>788</v>
      </c>
      <c r="K31" t="str">
        <f t="shared" si="0"/>
        <v xml:space="preserve">Универсальный витой жгут белый d=3 мм_x000D_
 / 00981RL_x000D_
</v>
      </c>
    </row>
    <row r="32" spans="1:11" x14ac:dyDescent="0.25">
      <c r="A32" t="s">
        <v>520</v>
      </c>
      <c r="B32" t="s">
        <v>789</v>
      </c>
      <c r="C32" t="s">
        <v>790</v>
      </c>
      <c r="D32" t="s">
        <v>520</v>
      </c>
      <c r="E32" t="s">
        <v>739</v>
      </c>
      <c r="F32" t="s">
        <v>711</v>
      </c>
      <c r="G32">
        <v>21</v>
      </c>
      <c r="H32" t="s">
        <v>520</v>
      </c>
      <c r="I32" t="s">
        <v>789</v>
      </c>
      <c r="J32" t="s">
        <v>790</v>
      </c>
      <c r="K32" t="str">
        <f t="shared" si="0"/>
        <v>Торцевой упор, BT/3_x000D_
 / ZBT003</v>
      </c>
    </row>
    <row r="33" spans="1:11" x14ac:dyDescent="0.25">
      <c r="A33" t="s">
        <v>520</v>
      </c>
      <c r="B33" t="s">
        <v>791</v>
      </c>
      <c r="C33" t="s">
        <v>792</v>
      </c>
      <c r="D33" t="s">
        <v>520</v>
      </c>
      <c r="E33" t="s">
        <v>739</v>
      </c>
      <c r="F33" t="s">
        <v>711</v>
      </c>
      <c r="G33">
        <v>1</v>
      </c>
      <c r="H33" t="s">
        <v>520</v>
      </c>
      <c r="I33" t="s">
        <v>791</v>
      </c>
      <c r="J33" t="s">
        <v>792</v>
      </c>
      <c r="K33" t="str">
        <f t="shared" si="0"/>
        <v>Торцевой изолятор, серый на TUR-4-PE / D-TUR-2.5-10</v>
      </c>
    </row>
    <row r="34" spans="1:11" x14ac:dyDescent="0.25">
      <c r="A34" t="s">
        <v>520</v>
      </c>
      <c r="B34" t="s">
        <v>793</v>
      </c>
      <c r="C34" t="s">
        <v>794</v>
      </c>
      <c r="D34" t="s">
        <v>520</v>
      </c>
      <c r="E34" t="s">
        <v>739</v>
      </c>
      <c r="F34" t="s">
        <v>711</v>
      </c>
      <c r="G34">
        <v>4</v>
      </c>
      <c r="H34" t="s">
        <v>520</v>
      </c>
      <c r="I34" t="s">
        <v>793</v>
      </c>
      <c r="J34" t="s">
        <v>794</v>
      </c>
      <c r="K34" t="str">
        <f t="shared" si="0"/>
        <v>Торцевой изолятор, серый на TTURB-4 / D-TTURB-4</v>
      </c>
    </row>
    <row r="35" spans="1:11" x14ac:dyDescent="0.25">
      <c r="A35" t="s">
        <v>520</v>
      </c>
      <c r="B35" t="s">
        <v>795</v>
      </c>
      <c r="C35" t="s">
        <v>796</v>
      </c>
      <c r="D35" t="s">
        <v>520</v>
      </c>
      <c r="E35" t="s">
        <v>739</v>
      </c>
      <c r="F35" t="s">
        <v>711</v>
      </c>
      <c r="G35">
        <v>2</v>
      </c>
      <c r="H35" t="s">
        <v>520</v>
      </c>
      <c r="I35" t="s">
        <v>795</v>
      </c>
      <c r="J35" t="s">
        <v>796</v>
      </c>
      <c r="K35" t="str">
        <f t="shared" si="0"/>
        <v xml:space="preserve">DIN-рейка перфорированная 35х15, L=2м _x000D_
 / OMEGA 3AF_x000D_
</v>
      </c>
    </row>
    <row r="36" spans="1:11" x14ac:dyDescent="0.25">
      <c r="A36" t="s">
        <v>520</v>
      </c>
      <c r="B36" t="s">
        <v>797</v>
      </c>
      <c r="C36" t="s">
        <v>798</v>
      </c>
      <c r="D36" t="s">
        <v>520</v>
      </c>
      <c r="E36" t="s">
        <v>739</v>
      </c>
      <c r="F36" t="s">
        <v>711</v>
      </c>
      <c r="G36">
        <v>1</v>
      </c>
      <c r="H36" t="s">
        <v>520</v>
      </c>
      <c r="I36" t="s">
        <v>797</v>
      </c>
      <c r="J36" t="s">
        <v>798</v>
      </c>
      <c r="K36" t="str">
        <f t="shared" si="0"/>
        <v xml:space="preserve">Перфорированный короб серый RL12 100x80_x000D_
 / 00153RL_x000D_
</v>
      </c>
    </row>
    <row r="37" spans="1:11" x14ac:dyDescent="0.25">
      <c r="A37" t="s">
        <v>520</v>
      </c>
      <c r="B37" t="s">
        <v>799</v>
      </c>
      <c r="C37" t="s">
        <v>800</v>
      </c>
      <c r="D37" t="s">
        <v>520</v>
      </c>
      <c r="E37" t="s">
        <v>739</v>
      </c>
      <c r="F37" t="s">
        <v>711</v>
      </c>
      <c r="G37">
        <v>1</v>
      </c>
      <c r="H37" t="s">
        <v>520</v>
      </c>
      <c r="I37" t="s">
        <v>799</v>
      </c>
      <c r="J37" t="s">
        <v>800</v>
      </c>
      <c r="K37" t="str">
        <f t="shared" si="0"/>
        <v xml:space="preserve">Перфорированный короб серый RL12 80x80_x000D_
 / 00152RL_x000D_
</v>
      </c>
    </row>
    <row r="38" spans="1:11" s="161" customFormat="1" x14ac:dyDescent="0.25">
      <c r="A38" s="161" t="s">
        <v>520</v>
      </c>
      <c r="B38" s="161" t="s">
        <v>801</v>
      </c>
      <c r="C38" s="161" t="s">
        <v>802</v>
      </c>
      <c r="D38" s="161" t="s">
        <v>520</v>
      </c>
      <c r="E38" s="161" t="s">
        <v>739</v>
      </c>
      <c r="F38" s="161" t="s">
        <v>711</v>
      </c>
      <c r="G38" s="161">
        <v>1</v>
      </c>
      <c r="H38" s="161" t="s">
        <v>520</v>
      </c>
      <c r="I38" s="161" t="s">
        <v>801</v>
      </c>
      <c r="J38" s="161" t="s">
        <v>802</v>
      </c>
      <c r="K38" s="161" t="str">
        <f t="shared" si="0"/>
        <v xml:space="preserve">Перфорированный короб серый RL12 40x80_x000D_
 / 00149RL_x000D_
</v>
      </c>
    </row>
    <row r="39" spans="1:11" x14ac:dyDescent="0.25">
      <c r="A39" t="s">
        <v>520</v>
      </c>
      <c r="B39" t="s">
        <v>803</v>
      </c>
      <c r="C39" t="s">
        <v>804</v>
      </c>
      <c r="D39" t="s">
        <v>520</v>
      </c>
      <c r="E39" t="s">
        <v>739</v>
      </c>
      <c r="F39" t="s">
        <v>711</v>
      </c>
      <c r="G39">
        <v>1</v>
      </c>
      <c r="H39" t="s">
        <v>520</v>
      </c>
      <c r="I39" t="s">
        <v>803</v>
      </c>
      <c r="J39" t="s">
        <v>804</v>
      </c>
      <c r="K39" t="str">
        <f t="shared" si="0"/>
        <v xml:space="preserve">Перфорированный короб серый RL12 25x30_x000D_
 / 00127RL_x000D_
</v>
      </c>
    </row>
    <row r="40" spans="1:11" x14ac:dyDescent="0.25">
      <c r="A40" t="s">
        <v>520</v>
      </c>
      <c r="B40" t="s">
        <v>806</v>
      </c>
      <c r="C40" t="s">
        <v>807</v>
      </c>
      <c r="D40" t="s">
        <v>520</v>
      </c>
      <c r="E40" t="s">
        <v>739</v>
      </c>
      <c r="F40" t="s">
        <v>808</v>
      </c>
      <c r="G40">
        <v>2</v>
      </c>
      <c r="H40" t="s">
        <v>520</v>
      </c>
      <c r="I40" t="s">
        <v>806</v>
      </c>
      <c r="J40" t="s">
        <v>807</v>
      </c>
      <c r="K40" t="str">
        <f t="shared" si="0"/>
        <v xml:space="preserve">Хомут P6.6, черный, 3,5x200 (100 шт.) _x000D_
 / 25314CUV_x000D_
</v>
      </c>
    </row>
    <row r="41" spans="1:11" x14ac:dyDescent="0.25">
      <c r="A41" t="s">
        <v>520</v>
      </c>
      <c r="B41" t="s">
        <v>809</v>
      </c>
      <c r="C41" t="s">
        <v>810</v>
      </c>
      <c r="D41" t="s">
        <v>520</v>
      </c>
      <c r="E41" t="s">
        <v>739</v>
      </c>
      <c r="F41" t="s">
        <v>711</v>
      </c>
      <c r="G41">
        <v>6</v>
      </c>
      <c r="H41" t="s">
        <v>520</v>
      </c>
      <c r="I41" t="s">
        <v>809</v>
      </c>
      <c r="J41" t="s">
        <v>810</v>
      </c>
      <c r="K41" t="str">
        <f t="shared" si="0"/>
        <v xml:space="preserve">TIM идентификационная плата для групп зажимов_x000D_
 / ZTIM02_x000D_
</v>
      </c>
    </row>
    <row r="42" spans="1:11" x14ac:dyDescent="0.25">
      <c r="A42" t="s">
        <v>520</v>
      </c>
      <c r="B42" t="s">
        <v>811</v>
      </c>
      <c r="C42" t="s">
        <v>812</v>
      </c>
      <c r="D42" t="s">
        <v>520</v>
      </c>
      <c r="E42" t="s">
        <v>739</v>
      </c>
      <c r="F42" t="s">
        <v>808</v>
      </c>
      <c r="G42">
        <v>1</v>
      </c>
      <c r="H42" t="s">
        <v>520</v>
      </c>
      <c r="I42" t="s">
        <v>811</v>
      </c>
      <c r="J42" t="s">
        <v>812</v>
      </c>
      <c r="K42" t="str">
        <f t="shared" si="0"/>
        <v>Маркировка для клемм, ширина 6 мм, от 1 до 10, вертикальная ориентация, (100 шт.) / NUPUTUK-6-1-10V</v>
      </c>
    </row>
    <row r="43" spans="1:11" x14ac:dyDescent="0.25">
      <c r="A43" t="s">
        <v>520</v>
      </c>
      <c r="B43" t="s">
        <v>813</v>
      </c>
      <c r="C43" t="s">
        <v>814</v>
      </c>
      <c r="D43" t="s">
        <v>520</v>
      </c>
      <c r="E43" t="s">
        <v>739</v>
      </c>
      <c r="F43" t="s">
        <v>808</v>
      </c>
      <c r="G43">
        <v>1</v>
      </c>
      <c r="H43" t="s">
        <v>520</v>
      </c>
      <c r="I43" t="s">
        <v>1028</v>
      </c>
      <c r="J43" t="s">
        <v>814</v>
      </c>
      <c r="K43" t="str">
        <f t="shared" si="0"/>
        <v>Маркировка для клемм, ширина 6 мм, от 11 до 20, вертикальная ориентация, (100 шт.) / NUPUTUK-6-11-20V</v>
      </c>
    </row>
    <row r="44" spans="1:11" x14ac:dyDescent="0.25">
      <c r="A44" t="s">
        <v>520</v>
      </c>
      <c r="B44" t="s">
        <v>815</v>
      </c>
      <c r="C44" t="s">
        <v>816</v>
      </c>
      <c r="D44" t="s">
        <v>520</v>
      </c>
      <c r="E44" t="s">
        <v>739</v>
      </c>
      <c r="F44" t="s">
        <v>808</v>
      </c>
      <c r="G44">
        <v>1</v>
      </c>
      <c r="H44" t="s">
        <v>520</v>
      </c>
      <c r="I44" t="s">
        <v>1029</v>
      </c>
      <c r="J44" t="s">
        <v>816</v>
      </c>
      <c r="K44" t="str">
        <f t="shared" si="0"/>
        <v>Маркировка для клемм, ширина 6 мм, от 21 до 30, вертикальная ориентация, (100 шт.) / NUPUTUK-6-21-30V</v>
      </c>
    </row>
    <row r="45" spans="1:11" x14ac:dyDescent="0.25">
      <c r="A45" t="s">
        <v>520</v>
      </c>
      <c r="B45" t="s">
        <v>817</v>
      </c>
      <c r="C45" t="s">
        <v>818</v>
      </c>
      <c r="D45" t="s">
        <v>520</v>
      </c>
      <c r="E45" t="s">
        <v>739</v>
      </c>
      <c r="F45" t="s">
        <v>808</v>
      </c>
      <c r="G45">
        <v>1</v>
      </c>
      <c r="H45" t="s">
        <v>520</v>
      </c>
      <c r="I45" t="s">
        <v>1030</v>
      </c>
      <c r="J45" t="s">
        <v>818</v>
      </c>
      <c r="K45" t="str">
        <f t="shared" si="0"/>
        <v>Маркировка для клемм, ширина 6 мм, от 31 до 40, вертикальная ориентация, (100 шт.) / NUPUTUK-6-31-40V</v>
      </c>
    </row>
    <row r="46" spans="1:11" x14ac:dyDescent="0.25">
      <c r="A46" t="s">
        <v>520</v>
      </c>
      <c r="B46" t="s">
        <v>819</v>
      </c>
      <c r="C46" t="s">
        <v>820</v>
      </c>
      <c r="D46" t="s">
        <v>520</v>
      </c>
      <c r="E46" t="s">
        <v>739</v>
      </c>
      <c r="F46" t="s">
        <v>808</v>
      </c>
      <c r="G46">
        <v>1</v>
      </c>
      <c r="H46" t="s">
        <v>520</v>
      </c>
      <c r="I46" t="s">
        <v>819</v>
      </c>
      <c r="J46" t="s">
        <v>820</v>
      </c>
      <c r="K46" t="str">
        <f t="shared" si="0"/>
        <v xml:space="preserve">Маркер для кабеля сечением 0,5-1,5мм символ „0” (200 шт.)_x000D_
 / MKF0S1_x000D_
</v>
      </c>
    </row>
    <row r="47" spans="1:11" x14ac:dyDescent="0.25">
      <c r="A47" t="s">
        <v>520</v>
      </c>
      <c r="B47" t="s">
        <v>821</v>
      </c>
      <c r="C47" t="s">
        <v>822</v>
      </c>
      <c r="D47" t="s">
        <v>520</v>
      </c>
      <c r="E47" t="s">
        <v>739</v>
      </c>
      <c r="F47" t="s">
        <v>808</v>
      </c>
      <c r="G47">
        <v>1</v>
      </c>
      <c r="H47" t="s">
        <v>520</v>
      </c>
      <c r="I47" t="s">
        <v>821</v>
      </c>
      <c r="J47" t="s">
        <v>822</v>
      </c>
      <c r="K47" t="str">
        <f t="shared" si="0"/>
        <v xml:space="preserve">Маркер для кабеля сечением 0,5-1,5мм символ „1” (200 шт.)_x000D_
 / MKF1S1_x000D_
</v>
      </c>
    </row>
    <row r="48" spans="1:11" x14ac:dyDescent="0.25">
      <c r="A48" t="s">
        <v>520</v>
      </c>
      <c r="B48" t="s">
        <v>823</v>
      </c>
      <c r="C48" t="s">
        <v>824</v>
      </c>
      <c r="D48" t="s">
        <v>520</v>
      </c>
      <c r="E48" t="s">
        <v>739</v>
      </c>
      <c r="F48" t="s">
        <v>808</v>
      </c>
      <c r="G48">
        <v>1</v>
      </c>
      <c r="H48" t="s">
        <v>520</v>
      </c>
      <c r="I48" t="s">
        <v>1031</v>
      </c>
      <c r="J48" t="s">
        <v>824</v>
      </c>
      <c r="K48" t="str">
        <f t="shared" si="0"/>
        <v xml:space="preserve">Маркер для кабеля сечением 0,5-1,5мм символ „2” (200 шт.) / MKF2S1_x000D_
</v>
      </c>
    </row>
    <row r="49" spans="1:11" x14ac:dyDescent="0.25">
      <c r="A49" t="s">
        <v>520</v>
      </c>
      <c r="B49" t="s">
        <v>825</v>
      </c>
      <c r="C49" t="s">
        <v>826</v>
      </c>
      <c r="D49" t="s">
        <v>520</v>
      </c>
      <c r="E49" t="s">
        <v>739</v>
      </c>
      <c r="F49" t="s">
        <v>808</v>
      </c>
      <c r="G49">
        <v>1</v>
      </c>
      <c r="H49" t="s">
        <v>520</v>
      </c>
      <c r="I49" t="s">
        <v>825</v>
      </c>
      <c r="J49" t="s">
        <v>826</v>
      </c>
      <c r="K49" t="str">
        <f t="shared" si="0"/>
        <v xml:space="preserve">Маркер для кабеля сечением 0,5-1,5мм символ „3” (200 шт.) / MKF3S1_x000D_
</v>
      </c>
    </row>
    <row r="50" spans="1:11" x14ac:dyDescent="0.25">
      <c r="A50" t="s">
        <v>520</v>
      </c>
      <c r="B50" t="s">
        <v>827</v>
      </c>
      <c r="C50" t="s">
        <v>828</v>
      </c>
      <c r="D50" t="s">
        <v>520</v>
      </c>
      <c r="E50" t="s">
        <v>739</v>
      </c>
      <c r="F50" t="s">
        <v>808</v>
      </c>
      <c r="G50">
        <v>1</v>
      </c>
      <c r="H50" t="s">
        <v>520</v>
      </c>
      <c r="I50" t="s">
        <v>827</v>
      </c>
      <c r="J50" t="s">
        <v>828</v>
      </c>
      <c r="K50" t="str">
        <f t="shared" si="0"/>
        <v xml:space="preserve">Маркер для кабеля сечением 0,5-1,5мм символ „4” (200 шт.)_x000D_
 / MKF4S1_x000D_
</v>
      </c>
    </row>
    <row r="51" spans="1:11" x14ac:dyDescent="0.25">
      <c r="A51" t="s">
        <v>520</v>
      </c>
      <c r="B51" t="s">
        <v>829</v>
      </c>
      <c r="C51" t="s">
        <v>830</v>
      </c>
      <c r="D51" t="s">
        <v>520</v>
      </c>
      <c r="E51" t="s">
        <v>739</v>
      </c>
      <c r="F51" t="s">
        <v>808</v>
      </c>
      <c r="G51">
        <v>1</v>
      </c>
      <c r="H51" t="s">
        <v>520</v>
      </c>
      <c r="I51" t="s">
        <v>829</v>
      </c>
      <c r="J51" t="s">
        <v>830</v>
      </c>
      <c r="K51" t="str">
        <f t="shared" si="0"/>
        <v xml:space="preserve">Маркер для кабеля сечением 0,5-1,5мм символ „5” (200 шт.)_x000D_
 / MKF5S1_x000D_
</v>
      </c>
    </row>
    <row r="52" spans="1:11" x14ac:dyDescent="0.25">
      <c r="A52" t="s">
        <v>520</v>
      </c>
      <c r="B52" t="s">
        <v>831</v>
      </c>
      <c r="C52" t="s">
        <v>832</v>
      </c>
      <c r="D52" t="s">
        <v>520</v>
      </c>
      <c r="E52" t="s">
        <v>739</v>
      </c>
      <c r="F52" t="s">
        <v>808</v>
      </c>
      <c r="G52">
        <v>1</v>
      </c>
      <c r="H52" t="s">
        <v>520</v>
      </c>
      <c r="I52" t="s">
        <v>831</v>
      </c>
      <c r="J52" t="s">
        <v>832</v>
      </c>
      <c r="K52" t="str">
        <f t="shared" si="0"/>
        <v xml:space="preserve">Маркер для кабеля сечением 0,5-1,5мм символ „6” (200 шт.)_x000D_
 / MKF6S1_x000D_
</v>
      </c>
    </row>
    <row r="53" spans="1:11" x14ac:dyDescent="0.25">
      <c r="A53" t="s">
        <v>520</v>
      </c>
      <c r="B53" t="s">
        <v>833</v>
      </c>
      <c r="C53" t="s">
        <v>834</v>
      </c>
      <c r="D53" t="s">
        <v>520</v>
      </c>
      <c r="E53" t="s">
        <v>739</v>
      </c>
      <c r="F53" t="s">
        <v>808</v>
      </c>
      <c r="G53">
        <v>1</v>
      </c>
      <c r="H53" t="s">
        <v>520</v>
      </c>
      <c r="I53" t="s">
        <v>833</v>
      </c>
      <c r="J53" t="s">
        <v>834</v>
      </c>
      <c r="K53" t="str">
        <f t="shared" si="0"/>
        <v xml:space="preserve">Маркер для кабеля сечением 0,5-1,5мм символ „7” (200 шт.)_x000D_
 / MKF7S1_x000D_
</v>
      </c>
    </row>
    <row r="54" spans="1:11" x14ac:dyDescent="0.25">
      <c r="A54" t="s">
        <v>520</v>
      </c>
      <c r="B54" t="s">
        <v>835</v>
      </c>
      <c r="C54" t="s">
        <v>836</v>
      </c>
      <c r="D54" t="s">
        <v>520</v>
      </c>
      <c r="E54" t="s">
        <v>739</v>
      </c>
      <c r="F54" t="s">
        <v>808</v>
      </c>
      <c r="G54">
        <v>1</v>
      </c>
      <c r="H54" t="s">
        <v>520</v>
      </c>
      <c r="I54" t="s">
        <v>835</v>
      </c>
      <c r="J54" t="s">
        <v>836</v>
      </c>
      <c r="K54" t="str">
        <f t="shared" si="0"/>
        <v xml:space="preserve">Маркер для кабеля сечением 0,5-1,5мм символ „8” (200 шт.)_x000D_
 / MKF8S1_x000D_
</v>
      </c>
    </row>
    <row r="55" spans="1:11" x14ac:dyDescent="0.25">
      <c r="A55" t="s">
        <v>520</v>
      </c>
      <c r="B55" t="s">
        <v>837</v>
      </c>
      <c r="C55" t="s">
        <v>838</v>
      </c>
      <c r="D55" t="s">
        <v>520</v>
      </c>
      <c r="E55" t="s">
        <v>739</v>
      </c>
      <c r="F55" t="s">
        <v>808</v>
      </c>
      <c r="G55">
        <v>1</v>
      </c>
      <c r="H55" t="s">
        <v>520</v>
      </c>
      <c r="I55" t="s">
        <v>837</v>
      </c>
      <c r="J55" t="s">
        <v>838</v>
      </c>
      <c r="K55" t="str">
        <f t="shared" si="0"/>
        <v xml:space="preserve">Маркер для кабеля сечением 0,5-1,5мм символ „9” (200 шт.)_x000D_
 / MKF9S1_x000D_
</v>
      </c>
    </row>
    <row r="56" spans="1:11" x14ac:dyDescent="0.25">
      <c r="A56" t="s">
        <v>520</v>
      </c>
      <c r="B56" t="s">
        <v>839</v>
      </c>
      <c r="C56" t="s">
        <v>840</v>
      </c>
      <c r="D56" t="s">
        <v>520</v>
      </c>
      <c r="E56" t="s">
        <v>739</v>
      </c>
      <c r="F56" t="s">
        <v>808</v>
      </c>
      <c r="G56">
        <v>1</v>
      </c>
      <c r="H56" t="s">
        <v>520</v>
      </c>
      <c r="I56" t="s">
        <v>839</v>
      </c>
      <c r="J56" t="s">
        <v>840</v>
      </c>
      <c r="K56" t="str">
        <f t="shared" si="0"/>
        <v xml:space="preserve">Маркер для кабеля сечением 0,5-1,5мм символ „N” (200 шт.)_x000D_
 / MKCNS1_x000D_
</v>
      </c>
    </row>
    <row r="57" spans="1:11" x14ac:dyDescent="0.25">
      <c r="A57" t="s">
        <v>520</v>
      </c>
      <c r="B57" t="s">
        <v>841</v>
      </c>
      <c r="C57" t="s">
        <v>842</v>
      </c>
      <c r="D57" t="s">
        <v>520</v>
      </c>
      <c r="E57" t="s">
        <v>739</v>
      </c>
      <c r="F57" t="s">
        <v>808</v>
      </c>
      <c r="G57">
        <v>1</v>
      </c>
      <c r="H57" t="s">
        <v>520</v>
      </c>
      <c r="I57" t="s">
        <v>841</v>
      </c>
      <c r="J57" t="s">
        <v>842</v>
      </c>
      <c r="K57" t="str">
        <f t="shared" si="0"/>
        <v xml:space="preserve">Маркер для кабеля сечением 0,5-1,5мм символ „L” (200 шт.)_x000D_
 / MKCLS1_x000D_
</v>
      </c>
    </row>
    <row r="58" spans="1:11" x14ac:dyDescent="0.25">
      <c r="A58" t="s">
        <v>520</v>
      </c>
      <c r="B58" t="s">
        <v>843</v>
      </c>
      <c r="C58" t="s">
        <v>844</v>
      </c>
      <c r="D58" t="s">
        <v>520</v>
      </c>
      <c r="E58" t="s">
        <v>739</v>
      </c>
      <c r="F58" t="s">
        <v>808</v>
      </c>
      <c r="G58">
        <v>1</v>
      </c>
      <c r="H58" t="s">
        <v>520</v>
      </c>
      <c r="I58" t="s">
        <v>843</v>
      </c>
      <c r="J58" t="s">
        <v>844</v>
      </c>
      <c r="K58" t="str">
        <f t="shared" si="0"/>
        <v xml:space="preserve">Маркер для кабеля сечением 0,5-1,5мм символ „M” (200 шт.)_x000D_
 / MKCMS1_x000D_
</v>
      </c>
    </row>
    <row r="59" spans="1:11" x14ac:dyDescent="0.25">
      <c r="A59" t="s">
        <v>520</v>
      </c>
      <c r="B59" t="s">
        <v>845</v>
      </c>
      <c r="C59" t="s">
        <v>846</v>
      </c>
      <c r="D59" t="s">
        <v>520</v>
      </c>
      <c r="E59" t="s">
        <v>739</v>
      </c>
      <c r="F59" t="s">
        <v>808</v>
      </c>
      <c r="G59">
        <v>1</v>
      </c>
      <c r="H59" t="s">
        <v>520</v>
      </c>
      <c r="I59" t="s">
        <v>845</v>
      </c>
      <c r="J59" t="s">
        <v>846</v>
      </c>
      <c r="K59" t="str">
        <f t="shared" si="0"/>
        <v xml:space="preserve">Маркер для кабеля сечением 0,5-1,5мм символ „+” (200 шт.)_x000D_
 / MKSPS1_x000D_
</v>
      </c>
    </row>
    <row r="60" spans="1:11" x14ac:dyDescent="0.25">
      <c r="A60" t="s">
        <v>847</v>
      </c>
      <c r="B60" t="s">
        <v>848</v>
      </c>
      <c r="C60" t="s">
        <v>849</v>
      </c>
      <c r="D60" t="s">
        <v>520</v>
      </c>
      <c r="E60" t="s">
        <v>739</v>
      </c>
      <c r="F60" t="s">
        <v>808</v>
      </c>
      <c r="G60">
        <v>1</v>
      </c>
      <c r="H60" t="s">
        <v>520</v>
      </c>
      <c r="I60" t="s">
        <v>848</v>
      </c>
      <c r="J60" t="s">
        <v>849</v>
      </c>
      <c r="K60" t="str">
        <f t="shared" si="0"/>
        <v xml:space="preserve">Маркер для кабеля сечением 1,5-2,5мм символ „1” (200 шт.)_x000D_
 / MKF1S2_x000D_
</v>
      </c>
    </row>
    <row r="61" spans="1:11" x14ac:dyDescent="0.25">
      <c r="A61" t="s">
        <v>850</v>
      </c>
      <c r="B61" t="s">
        <v>851</v>
      </c>
      <c r="C61" t="s">
        <v>852</v>
      </c>
      <c r="D61" t="s">
        <v>520</v>
      </c>
      <c r="E61" t="s">
        <v>739</v>
      </c>
      <c r="F61" t="s">
        <v>808</v>
      </c>
      <c r="G61">
        <v>1</v>
      </c>
      <c r="H61" t="s">
        <v>520</v>
      </c>
      <c r="I61" t="s">
        <v>851</v>
      </c>
      <c r="J61" t="s">
        <v>852</v>
      </c>
      <c r="K61" t="str">
        <f t="shared" si="0"/>
        <v xml:space="preserve">Маркер для кабеля сечением 1,5-2,5мм символ „L” (200 шт.)_x000D_
 / MKCLS2_x000D_
</v>
      </c>
    </row>
    <row r="62" spans="1:11" x14ac:dyDescent="0.25">
      <c r="A62" t="s">
        <v>853</v>
      </c>
      <c r="B62" t="s">
        <v>854</v>
      </c>
      <c r="C62" t="s">
        <v>855</v>
      </c>
      <c r="D62" t="s">
        <v>520</v>
      </c>
      <c r="E62" t="s">
        <v>739</v>
      </c>
      <c r="F62" t="s">
        <v>808</v>
      </c>
      <c r="G62">
        <v>1</v>
      </c>
      <c r="H62" t="s">
        <v>520</v>
      </c>
      <c r="I62" t="s">
        <v>854</v>
      </c>
      <c r="J62" t="s">
        <v>855</v>
      </c>
      <c r="K62" t="str">
        <f t="shared" si="0"/>
        <v xml:space="preserve">Маркер для кабеля сечением 1,5-2,5мм символ „N” (200 шт.)_x000D_
 / MKCNS2_x000D_
</v>
      </c>
    </row>
    <row r="63" spans="1:11" x14ac:dyDescent="0.25">
      <c r="A63" t="s">
        <v>753</v>
      </c>
      <c r="B63" t="s">
        <v>856</v>
      </c>
      <c r="C63" t="s">
        <v>857</v>
      </c>
      <c r="D63" t="s">
        <v>520</v>
      </c>
      <c r="E63" t="s">
        <v>739</v>
      </c>
      <c r="F63" t="s">
        <v>808</v>
      </c>
      <c r="G63">
        <v>1</v>
      </c>
      <c r="H63" t="s">
        <v>520</v>
      </c>
      <c r="I63" t="s">
        <v>856</v>
      </c>
      <c r="J63" t="s">
        <v>857</v>
      </c>
      <c r="K63" t="str">
        <f t="shared" si="0"/>
        <v xml:space="preserve">Маркер для кабеля сечением 1,5-2,5мм символ „P” (200 шт.)_x000D_
 / MKCPS2_x000D_
</v>
      </c>
    </row>
    <row r="64" spans="1:11" x14ac:dyDescent="0.25">
      <c r="A64" t="s">
        <v>753</v>
      </c>
      <c r="B64" t="s">
        <v>858</v>
      </c>
      <c r="C64" t="s">
        <v>859</v>
      </c>
      <c r="D64" t="s">
        <v>520</v>
      </c>
      <c r="E64" t="s">
        <v>739</v>
      </c>
      <c r="F64" t="s">
        <v>808</v>
      </c>
      <c r="G64">
        <v>1</v>
      </c>
      <c r="H64" t="s">
        <v>520</v>
      </c>
      <c r="I64" t="s">
        <v>858</v>
      </c>
      <c r="J64" t="s">
        <v>859</v>
      </c>
      <c r="K64" t="str">
        <f t="shared" si="0"/>
        <v xml:space="preserve">Маркер для кабеля сечением 1,5-2,5мм символ „E” (200 шт.)_x000D_
 / MKCES2_x000D_
</v>
      </c>
    </row>
    <row r="65" spans="1:11" x14ac:dyDescent="0.25">
      <c r="A65" t="s">
        <v>520</v>
      </c>
      <c r="B65" t="s">
        <v>860</v>
      </c>
      <c r="C65" t="s">
        <v>861</v>
      </c>
      <c r="D65" t="s">
        <v>520</v>
      </c>
      <c r="E65" t="s">
        <v>739</v>
      </c>
      <c r="F65" t="s">
        <v>808</v>
      </c>
      <c r="G65">
        <v>1</v>
      </c>
      <c r="H65" t="s">
        <v>520</v>
      </c>
      <c r="I65" t="s">
        <v>860</v>
      </c>
      <c r="J65" t="s">
        <v>861</v>
      </c>
      <c r="K65" t="str">
        <f t="shared" si="0"/>
        <v xml:space="preserve">Хомут P6.6 маркировочный, белый, 2,5х100, табличка 8х25,4 (100 шт.) / 252100SR-M_x000D_
</v>
      </c>
    </row>
    <row r="66" spans="1:11" x14ac:dyDescent="0.25">
      <c r="A66" t="s">
        <v>520</v>
      </c>
      <c r="B66" t="s">
        <v>862</v>
      </c>
      <c r="C66" t="s">
        <v>863</v>
      </c>
      <c r="D66" t="s">
        <v>520</v>
      </c>
      <c r="E66" t="s">
        <v>864</v>
      </c>
      <c r="F66" t="s">
        <v>808</v>
      </c>
      <c r="G66">
        <v>1</v>
      </c>
      <c r="H66" t="s">
        <v>520</v>
      </c>
      <c r="I66" t="s">
        <v>862</v>
      </c>
      <c r="J66" t="s">
        <v>863</v>
      </c>
      <c r="K66" t="str">
        <f t="shared" si="0"/>
        <v xml:space="preserve">Наконечник штыревой НШВИ 1.0-12 (500 шт.)_x000D_
 / 79439_x000D_
</v>
      </c>
    </row>
    <row r="67" spans="1:11" x14ac:dyDescent="0.25">
      <c r="A67" t="s">
        <v>520</v>
      </c>
      <c r="B67" t="s">
        <v>865</v>
      </c>
      <c r="C67" t="s">
        <v>866</v>
      </c>
      <c r="D67" t="s">
        <v>520</v>
      </c>
      <c r="E67" t="s">
        <v>864</v>
      </c>
      <c r="F67" t="s">
        <v>808</v>
      </c>
      <c r="G67">
        <v>1</v>
      </c>
      <c r="H67" t="s">
        <v>520</v>
      </c>
      <c r="I67" t="s">
        <v>865</v>
      </c>
      <c r="J67" t="s">
        <v>866</v>
      </c>
      <c r="K67" t="str">
        <f t="shared" ref="K67:K130" si="1">CONCATENATE(I67," / ",J67)</f>
        <v xml:space="preserve">Наконечник штыревой НШВИ(2) 1.0-10 (500 шт.)_x000D_
 / 79465_x000D_
</v>
      </c>
    </row>
    <row r="68" spans="1:11" x14ac:dyDescent="0.25">
      <c r="A68" t="s">
        <v>520</v>
      </c>
      <c r="B68" t="s">
        <v>867</v>
      </c>
      <c r="C68" t="s">
        <v>868</v>
      </c>
      <c r="D68" t="s">
        <v>520</v>
      </c>
      <c r="E68" t="s">
        <v>864</v>
      </c>
      <c r="F68" t="s">
        <v>808</v>
      </c>
      <c r="G68">
        <v>1</v>
      </c>
      <c r="H68" t="s">
        <v>520</v>
      </c>
      <c r="I68" t="s">
        <v>867</v>
      </c>
      <c r="J68" t="s">
        <v>868</v>
      </c>
      <c r="K68" t="str">
        <f t="shared" si="1"/>
        <v xml:space="preserve">Наконечник штыревой НШВИ 2.5-12 (100 шт.)_x000D_
 / 56672_x000D_
</v>
      </c>
    </row>
    <row r="69" spans="1:11" x14ac:dyDescent="0.25">
      <c r="A69" t="s">
        <v>520</v>
      </c>
      <c r="B69" t="s">
        <v>869</v>
      </c>
      <c r="C69" t="s">
        <v>870</v>
      </c>
      <c r="D69" t="s">
        <v>520</v>
      </c>
      <c r="E69" t="s">
        <v>864</v>
      </c>
      <c r="F69" t="s">
        <v>808</v>
      </c>
      <c r="G69">
        <v>1</v>
      </c>
      <c r="H69" t="s">
        <v>520</v>
      </c>
      <c r="I69" t="s">
        <v>869</v>
      </c>
      <c r="J69" t="s">
        <v>870</v>
      </c>
      <c r="K69" t="str">
        <f t="shared" si="1"/>
        <v xml:space="preserve">Наконечник штыревой НШВИ(2) 2.5-10 (100 шт.)_x000D_
 / 79468_x000D_
</v>
      </c>
    </row>
    <row r="70" spans="1:11" x14ac:dyDescent="0.25">
      <c r="A70" t="s">
        <v>520</v>
      </c>
      <c r="B70" t="s">
        <v>871</v>
      </c>
      <c r="C70" t="s">
        <v>872</v>
      </c>
      <c r="D70" t="s">
        <v>520</v>
      </c>
      <c r="E70" t="s">
        <v>864</v>
      </c>
      <c r="F70" t="s">
        <v>808</v>
      </c>
      <c r="G70">
        <v>1</v>
      </c>
      <c r="H70" t="s">
        <v>520</v>
      </c>
      <c r="I70" t="s">
        <v>871</v>
      </c>
      <c r="J70" t="s">
        <v>872</v>
      </c>
      <c r="K70" t="str">
        <f t="shared" si="1"/>
        <v xml:space="preserve">Наконечник ТМЛ 2,5-6-2,6 луженый (100 шт.)_x000D_
 / 40824_x000D_
</v>
      </c>
    </row>
    <row r="71" spans="1:11" x14ac:dyDescent="0.25">
      <c r="A71" t="s">
        <v>850</v>
      </c>
      <c r="B71" t="s">
        <v>873</v>
      </c>
      <c r="C71" t="s">
        <v>874</v>
      </c>
      <c r="D71" t="s">
        <v>520</v>
      </c>
      <c r="E71" t="s">
        <v>875</v>
      </c>
      <c r="F71" t="s">
        <v>876</v>
      </c>
      <c r="G71">
        <v>10</v>
      </c>
      <c r="H71" t="s">
        <v>520</v>
      </c>
      <c r="I71" t="s">
        <v>873</v>
      </c>
      <c r="J71" t="s">
        <v>874</v>
      </c>
      <c r="K71" t="str">
        <f t="shared" si="1"/>
        <v xml:space="preserve">Провод медный установочный гибкий 1х2,5 коричневый_x000D_
 / ПуГВнг(А)-LS 1х2,5 коричневый_x000D_
</v>
      </c>
    </row>
    <row r="72" spans="1:11" x14ac:dyDescent="0.25">
      <c r="A72" t="s">
        <v>853</v>
      </c>
      <c r="B72" t="s">
        <v>877</v>
      </c>
      <c r="C72" t="s">
        <v>878</v>
      </c>
      <c r="D72" t="s">
        <v>520</v>
      </c>
      <c r="E72" t="s">
        <v>875</v>
      </c>
      <c r="F72" t="s">
        <v>876</v>
      </c>
      <c r="G72">
        <v>10</v>
      </c>
      <c r="H72" t="s">
        <v>520</v>
      </c>
      <c r="I72" t="s">
        <v>877</v>
      </c>
      <c r="J72" t="s">
        <v>878</v>
      </c>
      <c r="K72" t="str">
        <f t="shared" si="1"/>
        <v xml:space="preserve">Провод медный установочный гибкий 1х2,5 синий_x000D_
 / ПуГВнг(А)-LS 1х2,5 синий_x000D_
</v>
      </c>
    </row>
    <row r="73" spans="1:11" x14ac:dyDescent="0.25">
      <c r="A73" t="s">
        <v>753</v>
      </c>
      <c r="B73" t="s">
        <v>879</v>
      </c>
      <c r="C73" t="s">
        <v>880</v>
      </c>
      <c r="D73" t="s">
        <v>520</v>
      </c>
      <c r="E73" t="s">
        <v>875</v>
      </c>
      <c r="F73" t="s">
        <v>876</v>
      </c>
      <c r="G73">
        <v>10</v>
      </c>
      <c r="H73" t="s">
        <v>520</v>
      </c>
      <c r="I73" t="s">
        <v>879</v>
      </c>
      <c r="J73" t="s">
        <v>880</v>
      </c>
      <c r="K73" t="str">
        <f t="shared" si="1"/>
        <v xml:space="preserve">Провод медный установочный гибкий 1х2,5 ж/з_x000D_
 / ПуГВнг(А)-LS 1х2,5 ж/з_x000D_
</v>
      </c>
    </row>
    <row r="74" spans="1:11" x14ac:dyDescent="0.25">
      <c r="A74" t="s">
        <v>881</v>
      </c>
      <c r="B74" t="s">
        <v>882</v>
      </c>
      <c r="C74" t="s">
        <v>883</v>
      </c>
      <c r="D74" t="s">
        <v>520</v>
      </c>
      <c r="E74" t="s">
        <v>875</v>
      </c>
      <c r="F74" t="s">
        <v>876</v>
      </c>
      <c r="G74">
        <v>150</v>
      </c>
      <c r="H74" t="s">
        <v>520</v>
      </c>
      <c r="I74" t="s">
        <v>882</v>
      </c>
      <c r="J74" t="s">
        <v>883</v>
      </c>
      <c r="K74" t="str">
        <f t="shared" si="1"/>
        <v xml:space="preserve">Провод медный установочный гибкий 1х1,0 коричневый_x000D_
 / ПуГВнг(А)-LS 1х1,0 коричневый_x000D_
</v>
      </c>
    </row>
    <row r="75" spans="1:11" x14ac:dyDescent="0.25">
      <c r="A75" t="s">
        <v>884</v>
      </c>
      <c r="B75" t="s">
        <v>885</v>
      </c>
      <c r="C75" t="s">
        <v>886</v>
      </c>
      <c r="D75" t="s">
        <v>520</v>
      </c>
      <c r="E75" t="s">
        <v>875</v>
      </c>
      <c r="F75" t="s">
        <v>876</v>
      </c>
      <c r="G75">
        <v>150</v>
      </c>
      <c r="H75" t="s">
        <v>520</v>
      </c>
      <c r="I75" t="s">
        <v>885</v>
      </c>
      <c r="J75" t="s">
        <v>886</v>
      </c>
      <c r="K75" t="str">
        <f t="shared" si="1"/>
        <v xml:space="preserve">Провод медный установочный гибкий 1х1,0 синий_x000D_
 / ПуГВнг(А)-LS 1х1,0 синий_x000D_
</v>
      </c>
    </row>
    <row r="76" spans="1:11" x14ac:dyDescent="0.25">
      <c r="A76" t="s">
        <v>887</v>
      </c>
      <c r="B76" t="s">
        <v>888</v>
      </c>
      <c r="C76" t="s">
        <v>889</v>
      </c>
      <c r="D76" t="s">
        <v>520</v>
      </c>
      <c r="E76" t="s">
        <v>875</v>
      </c>
      <c r="F76" t="s">
        <v>876</v>
      </c>
      <c r="G76">
        <v>150</v>
      </c>
      <c r="H76" t="s">
        <v>520</v>
      </c>
      <c r="I76" t="s">
        <v>888</v>
      </c>
      <c r="J76" t="s">
        <v>889</v>
      </c>
      <c r="K76" t="str">
        <f t="shared" si="1"/>
        <v xml:space="preserve">Провод медный установочный гибкий 1х1,0 красный_x000D_
 / ПуГВнг(А)-LS 1х1,0 красный_x000D_
</v>
      </c>
    </row>
    <row r="77" spans="1:11" x14ac:dyDescent="0.25">
      <c r="A77" t="s">
        <v>890</v>
      </c>
      <c r="B77" t="s">
        <v>891</v>
      </c>
      <c r="C77" t="s">
        <v>892</v>
      </c>
      <c r="D77" t="s">
        <v>520</v>
      </c>
      <c r="E77" t="s">
        <v>875</v>
      </c>
      <c r="F77" t="s">
        <v>876</v>
      </c>
      <c r="G77">
        <v>150</v>
      </c>
      <c r="H77" t="s">
        <v>520</v>
      </c>
      <c r="I77" t="s">
        <v>891</v>
      </c>
      <c r="J77" t="s">
        <v>892</v>
      </c>
      <c r="K77" t="str">
        <f t="shared" si="1"/>
        <v xml:space="preserve">Провод медный установочный гибкий 1х1,0 белый_x000D_
 / ПуГВнг(А)-LS 1х1,0 белый_x000D_
</v>
      </c>
    </row>
    <row r="78" spans="1:11" x14ac:dyDescent="0.25">
      <c r="A78" t="s">
        <v>520</v>
      </c>
      <c r="B78" t="s">
        <v>893</v>
      </c>
      <c r="C78" t="s">
        <v>894</v>
      </c>
      <c r="D78" t="s">
        <v>520</v>
      </c>
      <c r="E78" t="s">
        <v>895</v>
      </c>
      <c r="F78" t="s">
        <v>711</v>
      </c>
      <c r="G78">
        <v>1</v>
      </c>
      <c r="H78" t="s">
        <v>520</v>
      </c>
      <c r="I78" t="s">
        <v>893</v>
      </c>
      <c r="J78" t="s">
        <v>894</v>
      </c>
      <c r="K78" t="str">
        <f t="shared" si="1"/>
        <v xml:space="preserve">Знак электробезопасности наклейка «Молния» (150х150х150мм)_x000D_
 / an-1-00_x000D_
</v>
      </c>
    </row>
    <row r="79" spans="1:11" x14ac:dyDescent="0.25">
      <c r="A79" t="s">
        <v>520</v>
      </c>
      <c r="B79" t="s">
        <v>975</v>
      </c>
      <c r="C79" t="s">
        <v>897</v>
      </c>
      <c r="D79" t="s">
        <v>520</v>
      </c>
      <c r="E79" t="s">
        <v>739</v>
      </c>
      <c r="F79" t="s">
        <v>711</v>
      </c>
      <c r="G79">
        <v>1</v>
      </c>
      <c r="H79" t="s">
        <v>520</v>
      </c>
      <c r="I79" t="s">
        <v>975</v>
      </c>
      <c r="J79" t="s">
        <v>897</v>
      </c>
      <c r="K79" t="str">
        <f t="shared" si="1"/>
        <v xml:space="preserve">Табличка полужесткая для маркировки оболочек. Клейкое основание. ПВХ. Белая 40х90 мм / TASE4090AW_x000D_
</v>
      </c>
    </row>
    <row r="80" spans="1:11" x14ac:dyDescent="0.25">
      <c r="A80" t="s">
        <v>520</v>
      </c>
      <c r="B80" t="s">
        <v>899</v>
      </c>
      <c r="C80" t="s">
        <v>900</v>
      </c>
      <c r="D80" t="s">
        <v>520</v>
      </c>
      <c r="E80" t="s">
        <v>901</v>
      </c>
      <c r="F80" t="s">
        <v>808</v>
      </c>
      <c r="G80">
        <v>1</v>
      </c>
      <c r="H80" t="s">
        <v>520</v>
      </c>
      <c r="I80" t="s">
        <v>899</v>
      </c>
      <c r="J80" t="s">
        <v>900</v>
      </c>
      <c r="K80" t="str">
        <f t="shared" si="1"/>
        <v xml:space="preserve">Площадка самоклеящаяся 20х20 под хомуты белая (100 шт.) _x000D_
 / UHP30-20-100_x000D_
</v>
      </c>
    </row>
    <row r="81" spans="1:11" x14ac:dyDescent="0.25">
      <c r="A81" t="s">
        <v>520</v>
      </c>
      <c r="B81" t="s">
        <v>902</v>
      </c>
      <c r="C81" t="s">
        <v>903</v>
      </c>
      <c r="D81" t="s">
        <v>520</v>
      </c>
      <c r="E81" t="s">
        <v>904</v>
      </c>
      <c r="F81" t="s">
        <v>808</v>
      </c>
      <c r="G81">
        <v>1</v>
      </c>
      <c r="H81" t="s">
        <v>520</v>
      </c>
      <c r="I81" t="s">
        <v>902</v>
      </c>
      <c r="J81" t="s">
        <v>903</v>
      </c>
      <c r="K81" t="str">
        <f t="shared" si="1"/>
        <v xml:space="preserve">Саморез по металлу 4,2х16 сверлоконечный (100 шт.)_x000D_
 / 22779-0_x000D_
</v>
      </c>
    </row>
    <row r="82" spans="1:11" x14ac:dyDescent="0.25">
      <c r="A82" t="s">
        <v>905</v>
      </c>
      <c r="B82" t="s">
        <v>906</v>
      </c>
      <c r="C82" t="s">
        <v>907</v>
      </c>
      <c r="D82" t="s">
        <v>520</v>
      </c>
      <c r="E82" t="s">
        <v>908</v>
      </c>
      <c r="F82" t="s">
        <v>711</v>
      </c>
      <c r="G82">
        <v>4</v>
      </c>
      <c r="H82" t="s">
        <v>520</v>
      </c>
      <c r="I82" t="s">
        <v>906</v>
      </c>
      <c r="J82" t="s">
        <v>907</v>
      </c>
      <c r="K82" t="str">
        <f t="shared" si="1"/>
        <v xml:space="preserve">Кабельный прижим с контактом ЭМС D=4…15 мм_x000D_
 / CL 15 EMC_x000D_
</v>
      </c>
    </row>
    <row r="83" spans="1:11" x14ac:dyDescent="0.25">
      <c r="A83" t="s">
        <v>520</v>
      </c>
      <c r="B83" t="s">
        <v>909</v>
      </c>
      <c r="C83" t="s">
        <v>910</v>
      </c>
      <c r="D83" t="s">
        <v>520</v>
      </c>
      <c r="E83" t="s">
        <v>739</v>
      </c>
      <c r="F83" t="s">
        <v>711</v>
      </c>
      <c r="G83">
        <v>2</v>
      </c>
      <c r="H83" t="s">
        <v>520</v>
      </c>
      <c r="I83" t="s">
        <v>909</v>
      </c>
      <c r="J83" t="s">
        <v>910</v>
      </c>
      <c r="K83" t="str">
        <f t="shared" si="1"/>
        <v xml:space="preserve">Стойка для шины заземления_x000D_
 / ZBS1L_x000D_
</v>
      </c>
    </row>
    <row r="84" spans="1:11" x14ac:dyDescent="0.25">
      <c r="A84" t="s">
        <v>520</v>
      </c>
      <c r="B84" t="s">
        <v>911</v>
      </c>
      <c r="C84" t="s">
        <v>912</v>
      </c>
      <c r="D84" t="s">
        <v>520</v>
      </c>
      <c r="E84" t="s">
        <v>913</v>
      </c>
      <c r="F84" t="s">
        <v>711</v>
      </c>
      <c r="G84" s="150">
        <v>1</v>
      </c>
      <c r="H84" t="s">
        <v>520</v>
      </c>
      <c r="I84" t="s">
        <v>911</v>
      </c>
      <c r="J84" t="s">
        <v>912</v>
      </c>
      <c r="K84" t="str">
        <f t="shared" si="1"/>
        <v xml:space="preserve">Шина (полоса) медная 3х10 мм. М1М_x000D_
 / ГОСТ 434-78_x000D_
</v>
      </c>
    </row>
    <row r="85" spans="1:11" x14ac:dyDescent="0.25">
      <c r="A85" t="s">
        <v>520</v>
      </c>
      <c r="B85" t="s">
        <v>520</v>
      </c>
      <c r="C85" t="s">
        <v>914</v>
      </c>
      <c r="D85" t="s">
        <v>520</v>
      </c>
      <c r="E85" t="s">
        <v>338</v>
      </c>
      <c r="F85" t="s">
        <v>711</v>
      </c>
      <c r="G85">
        <v>1</v>
      </c>
      <c r="H85" t="s">
        <v>520</v>
      </c>
      <c r="I85" t="s">
        <v>698</v>
      </c>
      <c r="J85" t="s">
        <v>914</v>
      </c>
      <c r="K85" t="str">
        <f t="shared" si="1"/>
        <v xml:space="preserve"> / Keystone, UTP/STP</v>
      </c>
    </row>
    <row r="86" spans="1:11" x14ac:dyDescent="0.25">
      <c r="A86" t="s">
        <v>520</v>
      </c>
      <c r="B86" t="s">
        <v>915</v>
      </c>
      <c r="C86" t="s">
        <v>520</v>
      </c>
      <c r="D86" t="s">
        <v>520</v>
      </c>
      <c r="E86" t="s">
        <v>338</v>
      </c>
      <c r="F86" t="s">
        <v>119</v>
      </c>
      <c r="G86">
        <v>16</v>
      </c>
      <c r="H86" t="s">
        <v>520</v>
      </c>
      <c r="I86" t="s">
        <v>915</v>
      </c>
      <c r="J86" t="s">
        <v>698</v>
      </c>
      <c r="K86" t="str">
        <f t="shared" si="1"/>
        <v xml:space="preserve">Коннектор RJ-45 CAT6 не экранированный / </v>
      </c>
    </row>
    <row r="87" spans="1:11" x14ac:dyDescent="0.25">
      <c r="A87" t="s">
        <v>520</v>
      </c>
      <c r="B87" t="s">
        <v>520</v>
      </c>
      <c r="C87" t="s">
        <v>916</v>
      </c>
      <c r="D87" t="s">
        <v>520</v>
      </c>
      <c r="E87" t="s">
        <v>338</v>
      </c>
      <c r="F87" t="s">
        <v>119</v>
      </c>
      <c r="G87">
        <v>10</v>
      </c>
      <c r="H87" t="s">
        <v>520</v>
      </c>
      <c r="I87" t="s">
        <v>698</v>
      </c>
      <c r="J87" t="s">
        <v>916</v>
      </c>
      <c r="K87" t="str">
        <f t="shared" si="1"/>
        <v xml:space="preserve"> / Keystone RJ45 CAT6a</v>
      </c>
    </row>
    <row r="88" spans="1:11" x14ac:dyDescent="0.25">
      <c r="A88" t="s">
        <v>520</v>
      </c>
      <c r="B88" t="s">
        <v>520</v>
      </c>
      <c r="C88" t="s">
        <v>520</v>
      </c>
      <c r="D88" t="s">
        <v>520</v>
      </c>
      <c r="E88" t="s">
        <v>520</v>
      </c>
      <c r="F88" t="s">
        <v>520</v>
      </c>
      <c r="H88" t="s">
        <v>520</v>
      </c>
      <c r="I88" t="s">
        <v>698</v>
      </c>
      <c r="J88" t="s">
        <v>698</v>
      </c>
      <c r="K88" t="str">
        <f t="shared" si="1"/>
        <v xml:space="preserve"> / </v>
      </c>
    </row>
    <row r="89" spans="1:11" x14ac:dyDescent="0.25">
      <c r="A89" t="s">
        <v>520</v>
      </c>
      <c r="B89" t="s">
        <v>917</v>
      </c>
      <c r="C89" t="s">
        <v>918</v>
      </c>
      <c r="D89" t="s">
        <v>520</v>
      </c>
      <c r="E89" t="s">
        <v>710</v>
      </c>
      <c r="F89" t="s">
        <v>711</v>
      </c>
      <c r="G89">
        <v>1</v>
      </c>
      <c r="H89" t="s">
        <v>520</v>
      </c>
      <c r="I89" t="s">
        <v>917</v>
      </c>
      <c r="J89" t="s">
        <v>918</v>
      </c>
      <c r="K89" t="str">
        <f t="shared" si="1"/>
        <v>Щит диспетчеризации ЩД2 / ЩД2</v>
      </c>
    </row>
    <row r="90" spans="1:11" x14ac:dyDescent="0.25">
      <c r="A90" t="s">
        <v>712</v>
      </c>
      <c r="B90" t="s">
        <v>713</v>
      </c>
      <c r="C90" t="s">
        <v>714</v>
      </c>
      <c r="D90" t="s">
        <v>520</v>
      </c>
      <c r="E90" t="s">
        <v>715</v>
      </c>
      <c r="F90" t="s">
        <v>711</v>
      </c>
      <c r="G90">
        <v>1</v>
      </c>
      <c r="H90" t="s">
        <v>520</v>
      </c>
      <c r="I90" t="s">
        <v>713</v>
      </c>
      <c r="J90" t="s">
        <v>714</v>
      </c>
      <c r="K90" t="str">
        <f t="shared" si="1"/>
        <v>Контроллер программируемый логический Siemens S7-1500 CPU 1511-1 PN / 6ES7511-1AK02-0AB0</v>
      </c>
    </row>
    <row r="91" spans="1:11" x14ac:dyDescent="0.25">
      <c r="A91" t="s">
        <v>919</v>
      </c>
      <c r="B91" t="s">
        <v>717</v>
      </c>
      <c r="C91" t="s">
        <v>718</v>
      </c>
      <c r="D91" t="s">
        <v>520</v>
      </c>
      <c r="E91" t="s">
        <v>715</v>
      </c>
      <c r="F91" t="s">
        <v>711</v>
      </c>
      <c r="G91">
        <v>1</v>
      </c>
      <c r="H91" t="s">
        <v>520</v>
      </c>
      <c r="I91" t="s">
        <v>717</v>
      </c>
      <c r="J91" t="s">
        <v>718</v>
      </c>
      <c r="K91" t="str">
        <f t="shared" si="1"/>
        <v>Модуль расширения Siemens SM521, DI 16 / 6ES7521-1BH10-0AA0</v>
      </c>
    </row>
    <row r="92" spans="1:11" x14ac:dyDescent="0.25">
      <c r="A92" t="s">
        <v>920</v>
      </c>
      <c r="B92" t="s">
        <v>720</v>
      </c>
      <c r="C92" t="s">
        <v>721</v>
      </c>
      <c r="D92" t="s">
        <v>520</v>
      </c>
      <c r="E92" t="s">
        <v>715</v>
      </c>
      <c r="F92" t="s">
        <v>711</v>
      </c>
      <c r="G92">
        <v>1</v>
      </c>
      <c r="H92" t="s">
        <v>520</v>
      </c>
      <c r="I92" t="s">
        <v>720</v>
      </c>
      <c r="J92" t="s">
        <v>721</v>
      </c>
      <c r="K92" t="str">
        <f t="shared" si="1"/>
        <v>Модуль расширения Siemens SM523, DI16/DO 16 / 6ES7523-1BL00-0AA0</v>
      </c>
    </row>
    <row r="93" spans="1:11" x14ac:dyDescent="0.25">
      <c r="A93" t="s">
        <v>722</v>
      </c>
      <c r="B93" t="s">
        <v>723</v>
      </c>
      <c r="C93">
        <v>6043088</v>
      </c>
      <c r="D93" t="s">
        <v>520</v>
      </c>
      <c r="E93" t="s">
        <v>724</v>
      </c>
      <c r="F93" t="s">
        <v>711</v>
      </c>
      <c r="G93">
        <v>1</v>
      </c>
      <c r="H93" t="s">
        <v>520</v>
      </c>
      <c r="I93" t="s">
        <v>723</v>
      </c>
      <c r="J93" t="s">
        <v>1022</v>
      </c>
      <c r="K93" t="str">
        <f t="shared" si="1"/>
        <v>Преобразователь RS-232/422/485 в Ethernet, NPORT IA5450A / 6043088</v>
      </c>
    </row>
    <row r="94" spans="1:11" x14ac:dyDescent="0.25">
      <c r="A94" t="s">
        <v>921</v>
      </c>
      <c r="B94" t="s">
        <v>922</v>
      </c>
      <c r="C94" t="s">
        <v>923</v>
      </c>
      <c r="D94" t="s">
        <v>520</v>
      </c>
      <c r="E94" t="s">
        <v>924</v>
      </c>
      <c r="F94" t="s">
        <v>711</v>
      </c>
      <c r="G94">
        <v>1</v>
      </c>
      <c r="H94" t="s">
        <v>520</v>
      </c>
      <c r="I94" t="s">
        <v>1032</v>
      </c>
      <c r="J94" t="s">
        <v>923</v>
      </c>
      <c r="K94" t="str">
        <f t="shared" si="1"/>
        <v>Шлюз M-Net в Modbus TCP, для VRF Mitsubishi Electric City Multi / INMBSMIT050C000</v>
      </c>
    </row>
    <row r="95" spans="1:11" x14ac:dyDescent="0.25">
      <c r="A95" t="s">
        <v>520</v>
      </c>
      <c r="B95" t="s">
        <v>726</v>
      </c>
      <c r="C95" t="s">
        <v>727</v>
      </c>
      <c r="D95" t="s">
        <v>520</v>
      </c>
      <c r="E95" t="s">
        <v>715</v>
      </c>
      <c r="F95" t="s">
        <v>711</v>
      </c>
      <c r="G95">
        <v>1</v>
      </c>
      <c r="H95" t="s">
        <v>520</v>
      </c>
      <c r="I95" t="s">
        <v>726</v>
      </c>
      <c r="J95" t="s">
        <v>727</v>
      </c>
      <c r="K95" t="str">
        <f t="shared" si="1"/>
        <v>Съемная карта памяти SIMATIC Memory Card / 6ES7 954-8LE03-0AA0</v>
      </c>
    </row>
    <row r="96" spans="1:11" x14ac:dyDescent="0.25">
      <c r="A96" t="s">
        <v>520</v>
      </c>
      <c r="B96" t="s">
        <v>728</v>
      </c>
      <c r="C96" t="s">
        <v>729</v>
      </c>
      <c r="D96" t="s">
        <v>520</v>
      </c>
      <c r="E96" t="s">
        <v>715</v>
      </c>
      <c r="F96" t="s">
        <v>711</v>
      </c>
      <c r="G96">
        <v>1</v>
      </c>
      <c r="H96" t="s">
        <v>520</v>
      </c>
      <c r="I96" t="s">
        <v>728</v>
      </c>
      <c r="J96" t="s">
        <v>729</v>
      </c>
      <c r="K96" t="str">
        <f t="shared" si="1"/>
        <v>Профильная шина S7-1500 / 6ES7 590-1AF30-0AA0</v>
      </c>
    </row>
    <row r="97" spans="1:11" x14ac:dyDescent="0.25">
      <c r="A97" t="s">
        <v>520</v>
      </c>
      <c r="B97" t="s">
        <v>725</v>
      </c>
      <c r="C97">
        <v>1181667</v>
      </c>
      <c r="D97" t="s">
        <v>520</v>
      </c>
      <c r="E97" t="s">
        <v>724</v>
      </c>
      <c r="F97" t="s">
        <v>711</v>
      </c>
      <c r="G97">
        <v>4</v>
      </c>
      <c r="H97" t="s">
        <v>520</v>
      </c>
      <c r="I97" t="s">
        <v>725</v>
      </c>
      <c r="J97" t="s">
        <v>1023</v>
      </c>
      <c r="K97" t="str">
        <f t="shared" si="1"/>
        <v>Переходник Mini DB9F-to-TB / 1181667</v>
      </c>
    </row>
    <row r="98" spans="1:11" x14ac:dyDescent="0.25">
      <c r="A98" t="s">
        <v>730</v>
      </c>
      <c r="B98" t="s">
        <v>731</v>
      </c>
      <c r="C98" t="s">
        <v>732</v>
      </c>
      <c r="D98" t="s">
        <v>520</v>
      </c>
      <c r="E98" t="s">
        <v>733</v>
      </c>
      <c r="F98" t="s">
        <v>711</v>
      </c>
      <c r="G98">
        <v>2</v>
      </c>
      <c r="H98" t="s">
        <v>520</v>
      </c>
      <c r="I98" t="s">
        <v>731</v>
      </c>
      <c r="J98" t="s">
        <v>732</v>
      </c>
      <c r="K98" t="str">
        <f t="shared" si="1"/>
        <v xml:space="preserve">Аккумулятор герметичный свинцово–кислотный, 12В-7А*ч_x000D_
 / SKAT SB 1207L_x000D_
</v>
      </c>
    </row>
    <row r="99" spans="1:11" x14ac:dyDescent="0.25">
      <c r="A99" t="s">
        <v>520</v>
      </c>
      <c r="B99" t="s">
        <v>734</v>
      </c>
      <c r="C99" t="s">
        <v>735</v>
      </c>
      <c r="D99" t="s">
        <v>520</v>
      </c>
      <c r="E99" t="s">
        <v>733</v>
      </c>
      <c r="F99" t="s">
        <v>711</v>
      </c>
      <c r="G99">
        <v>2</v>
      </c>
      <c r="H99" t="s">
        <v>520</v>
      </c>
      <c r="I99" t="s">
        <v>734</v>
      </c>
      <c r="J99" t="s">
        <v>735</v>
      </c>
      <c r="K99" t="str">
        <f t="shared" si="1"/>
        <v xml:space="preserve">Аккумуляторный отсек для размещения АКБ _x000D_
 / АО-1/7 DIN_x000D_
</v>
      </c>
    </row>
    <row r="100" spans="1:11" x14ac:dyDescent="0.25">
      <c r="A100" t="s">
        <v>736</v>
      </c>
      <c r="B100" t="s">
        <v>737</v>
      </c>
      <c r="C100" t="s">
        <v>738</v>
      </c>
      <c r="D100" t="s">
        <v>520</v>
      </c>
      <c r="E100" t="s">
        <v>739</v>
      </c>
      <c r="F100" t="s">
        <v>711</v>
      </c>
      <c r="G100">
        <v>1</v>
      </c>
      <c r="H100" t="s">
        <v>520</v>
      </c>
      <c r="I100" t="s">
        <v>737</v>
      </c>
      <c r="J100" t="s">
        <v>738</v>
      </c>
      <c r="K100" t="str">
        <f t="shared" si="1"/>
        <v xml:space="preserve">Светодиодный светильник AC 220 В, 6 Вт_x000D_
 / R5LA03_x000D_
</v>
      </c>
    </row>
    <row r="101" spans="1:11" x14ac:dyDescent="0.25">
      <c r="A101" t="s">
        <v>520</v>
      </c>
      <c r="B101" t="s">
        <v>741</v>
      </c>
      <c r="C101" t="s">
        <v>742</v>
      </c>
      <c r="D101" t="s">
        <v>520</v>
      </c>
      <c r="E101" t="s">
        <v>739</v>
      </c>
      <c r="F101" t="s">
        <v>711</v>
      </c>
      <c r="G101">
        <v>1</v>
      </c>
      <c r="H101" t="s">
        <v>520</v>
      </c>
      <c r="I101" t="s">
        <v>741</v>
      </c>
      <c r="J101" t="s">
        <v>742</v>
      </c>
      <c r="K101" t="str">
        <f t="shared" si="1"/>
        <v>Магнитная площадка для светильника_x000D_
 / R5MAG01N</v>
      </c>
    </row>
    <row r="102" spans="1:11" x14ac:dyDescent="0.25">
      <c r="A102" t="s">
        <v>743</v>
      </c>
      <c r="B102" t="s">
        <v>744</v>
      </c>
      <c r="C102" t="s">
        <v>745</v>
      </c>
      <c r="D102" t="s">
        <v>520</v>
      </c>
      <c r="E102" t="s">
        <v>739</v>
      </c>
      <c r="F102" t="s">
        <v>711</v>
      </c>
      <c r="G102">
        <v>1</v>
      </c>
      <c r="H102" t="s">
        <v>520</v>
      </c>
      <c r="I102" t="s">
        <v>744</v>
      </c>
      <c r="J102" t="s">
        <v>745</v>
      </c>
      <c r="K102" t="str">
        <f t="shared" si="1"/>
        <v xml:space="preserve">Световой индикатор со светодиодной лампой, зеленый, AC/DC 24 В, 0,02 А_x000D_
 / ALIL2L24_x000D_
</v>
      </c>
    </row>
    <row r="103" spans="1:11" x14ac:dyDescent="0.25">
      <c r="A103" t="s">
        <v>520</v>
      </c>
      <c r="B103" t="s">
        <v>746</v>
      </c>
      <c r="C103" t="s">
        <v>747</v>
      </c>
      <c r="D103" t="s">
        <v>520</v>
      </c>
      <c r="E103" t="s">
        <v>739</v>
      </c>
      <c r="F103" t="s">
        <v>711</v>
      </c>
      <c r="G103">
        <v>1</v>
      </c>
      <c r="H103" t="s">
        <v>520</v>
      </c>
      <c r="I103" t="s">
        <v>746</v>
      </c>
      <c r="J103" t="s">
        <v>747</v>
      </c>
      <c r="K103" t="str">
        <f t="shared" si="1"/>
        <v xml:space="preserve">Комплект маркировочный для кнопок/индикаторов под отверстие 22 мм._x000D_
 / MKPB22_x000D_
</v>
      </c>
    </row>
    <row r="104" spans="1:11" x14ac:dyDescent="0.25">
      <c r="A104" t="s">
        <v>925</v>
      </c>
      <c r="B104" t="s">
        <v>749</v>
      </c>
      <c r="C104">
        <v>282945</v>
      </c>
      <c r="D104" t="s">
        <v>520</v>
      </c>
      <c r="E104" t="s">
        <v>750</v>
      </c>
      <c r="F104" t="s">
        <v>711</v>
      </c>
      <c r="G104">
        <v>17</v>
      </c>
      <c r="H104" t="s">
        <v>520</v>
      </c>
      <c r="I104" t="s">
        <v>749</v>
      </c>
      <c r="J104" t="s">
        <v>1025</v>
      </c>
      <c r="K104" t="str">
        <f t="shared" si="1"/>
        <v>Релейный модуль OptiRel G RM38-51-220-240U-6-V-CO / 282945</v>
      </c>
    </row>
    <row r="105" spans="1:11" x14ac:dyDescent="0.25">
      <c r="A105" t="s">
        <v>926</v>
      </c>
      <c r="B105" t="s">
        <v>752</v>
      </c>
      <c r="C105">
        <v>332035</v>
      </c>
      <c r="D105" t="s">
        <v>520</v>
      </c>
      <c r="E105" t="s">
        <v>750</v>
      </c>
      <c r="F105" t="s">
        <v>711</v>
      </c>
      <c r="G105">
        <v>6</v>
      </c>
      <c r="H105" t="s">
        <v>520</v>
      </c>
      <c r="I105" t="s">
        <v>752</v>
      </c>
      <c r="J105" t="s">
        <v>1026</v>
      </c>
      <c r="K105" t="str">
        <f t="shared" si="1"/>
        <v>Реле промежуточное модульное OptiRel D GR-16-024U-1 / 332035</v>
      </c>
    </row>
    <row r="106" spans="1:11" x14ac:dyDescent="0.25">
      <c r="A106" t="s">
        <v>753</v>
      </c>
      <c r="B106" t="s">
        <v>754</v>
      </c>
      <c r="C106" t="s">
        <v>927</v>
      </c>
      <c r="D106" t="s">
        <v>520</v>
      </c>
      <c r="E106" t="s">
        <v>739</v>
      </c>
      <c r="F106" t="s">
        <v>711</v>
      </c>
      <c r="G106">
        <v>1</v>
      </c>
      <c r="H106" t="s">
        <v>520</v>
      </c>
      <c r="I106" t="s">
        <v>754</v>
      </c>
      <c r="J106" t="s">
        <v>927</v>
      </c>
      <c r="K106" t="str">
        <f t="shared" si="1"/>
        <v>Клемма заземляющая винтовая / ZTR200</v>
      </c>
    </row>
    <row r="107" spans="1:11" x14ac:dyDescent="0.25">
      <c r="A107" t="s">
        <v>756</v>
      </c>
      <c r="B107" t="s">
        <v>757</v>
      </c>
      <c r="C107">
        <v>249252</v>
      </c>
      <c r="D107" t="s">
        <v>520</v>
      </c>
      <c r="E107" t="s">
        <v>750</v>
      </c>
      <c r="F107" t="s">
        <v>711</v>
      </c>
      <c r="G107">
        <v>1</v>
      </c>
      <c r="H107" t="s">
        <v>520</v>
      </c>
      <c r="I107" t="s">
        <v>757</v>
      </c>
      <c r="J107" t="s">
        <v>1027</v>
      </c>
      <c r="K107" t="str">
        <f t="shared" si="1"/>
        <v>Выключатель автоматический однополюсный OptiDin ВМ63-1C6-10-УХЛ3, 6А C / 249252</v>
      </c>
    </row>
    <row r="108" spans="1:11" x14ac:dyDescent="0.25">
      <c r="A108" t="s">
        <v>758</v>
      </c>
      <c r="B108" t="s">
        <v>759</v>
      </c>
      <c r="C108" t="s">
        <v>760</v>
      </c>
      <c r="D108" t="s">
        <v>520</v>
      </c>
      <c r="E108" t="s">
        <v>750</v>
      </c>
      <c r="F108" t="s">
        <v>711</v>
      </c>
      <c r="G108">
        <v>2</v>
      </c>
      <c r="H108" t="s">
        <v>520</v>
      </c>
      <c r="I108" t="s">
        <v>759</v>
      </c>
      <c r="J108" t="s">
        <v>760</v>
      </c>
      <c r="K108" t="str">
        <f t="shared" si="1"/>
        <v xml:space="preserve">Выключатель автоматический однополюсный OptiDin ВМ63-1C2-10-УХЛ3, 2А C / 249271_x000D_
</v>
      </c>
    </row>
    <row r="109" spans="1:11" x14ac:dyDescent="0.25">
      <c r="A109" t="s">
        <v>761</v>
      </c>
      <c r="B109" t="s">
        <v>762</v>
      </c>
      <c r="C109" t="s">
        <v>763</v>
      </c>
      <c r="D109" t="s">
        <v>520</v>
      </c>
      <c r="E109" t="s">
        <v>750</v>
      </c>
      <c r="F109" t="s">
        <v>711</v>
      </c>
      <c r="G109">
        <v>1</v>
      </c>
      <c r="H109" t="s">
        <v>520</v>
      </c>
      <c r="I109" t="s">
        <v>762</v>
      </c>
      <c r="J109" t="s">
        <v>763</v>
      </c>
      <c r="K109" t="str">
        <f t="shared" si="1"/>
        <v xml:space="preserve">Выключатель нагрузки 25А OptiSwitch DI-25-3_x000D_
 / 332065_x000D_
</v>
      </c>
    </row>
    <row r="110" spans="1:11" x14ac:dyDescent="0.25">
      <c r="A110" t="s">
        <v>764</v>
      </c>
      <c r="B110" t="s">
        <v>765</v>
      </c>
      <c r="C110" t="s">
        <v>766</v>
      </c>
      <c r="D110" t="s">
        <v>520</v>
      </c>
      <c r="E110" t="s">
        <v>739</v>
      </c>
      <c r="F110" t="s">
        <v>711</v>
      </c>
      <c r="G110">
        <v>1</v>
      </c>
      <c r="H110" t="s">
        <v>520</v>
      </c>
      <c r="I110" t="s">
        <v>765</v>
      </c>
      <c r="J110" t="s">
        <v>766</v>
      </c>
      <c r="K110" t="str">
        <f t="shared" si="1"/>
        <v xml:space="preserve">Концевой выключатель дверной _x000D_
 / R5MC01_x000D_
</v>
      </c>
    </row>
    <row r="111" spans="1:11" x14ac:dyDescent="0.25">
      <c r="A111" t="s">
        <v>767</v>
      </c>
      <c r="B111" t="s">
        <v>768</v>
      </c>
      <c r="C111" t="s">
        <v>769</v>
      </c>
      <c r="D111" t="s">
        <v>520</v>
      </c>
      <c r="E111" t="s">
        <v>733</v>
      </c>
      <c r="F111" t="s">
        <v>711</v>
      </c>
      <c r="G111" s="150">
        <v>1</v>
      </c>
      <c r="H111" t="s">
        <v>520</v>
      </c>
      <c r="I111" t="s">
        <v>768</v>
      </c>
      <c r="J111" t="s">
        <v>769</v>
      </c>
      <c r="K111" t="str">
        <f t="shared" si="1"/>
        <v>Источник вторичного электропитания резервированный БИРП-24/6,0М (DIN), 24 В, 6 А / БИРП-24/6,0М</v>
      </c>
    </row>
    <row r="112" spans="1:11" x14ac:dyDescent="0.25">
      <c r="A112" t="s">
        <v>770</v>
      </c>
      <c r="B112" t="s">
        <v>771</v>
      </c>
      <c r="C112" t="s">
        <v>772</v>
      </c>
      <c r="D112" t="s">
        <v>520</v>
      </c>
      <c r="E112" t="s">
        <v>750</v>
      </c>
      <c r="F112" t="s">
        <v>711</v>
      </c>
      <c r="G112">
        <v>1</v>
      </c>
      <c r="H112" t="s">
        <v>520</v>
      </c>
      <c r="I112" t="s">
        <v>771</v>
      </c>
      <c r="J112" t="s">
        <v>772</v>
      </c>
      <c r="K112" t="str">
        <f t="shared" si="1"/>
        <v xml:space="preserve">Розетка щитовая OptiDin РА10/16-502-Д-УХЛ4, 2Р+N 16A_x000D_
 / 111493_x000D_
</v>
      </c>
    </row>
    <row r="113" spans="1:11" x14ac:dyDescent="0.25">
      <c r="A113" t="s">
        <v>928</v>
      </c>
      <c r="B113" t="s">
        <v>774</v>
      </c>
      <c r="C113" t="s">
        <v>775</v>
      </c>
      <c r="D113" t="s">
        <v>520</v>
      </c>
      <c r="E113" t="s">
        <v>739</v>
      </c>
      <c r="F113" t="s">
        <v>711</v>
      </c>
      <c r="G113">
        <v>22</v>
      </c>
      <c r="H113" t="s">
        <v>520</v>
      </c>
      <c r="I113" t="s">
        <v>774</v>
      </c>
      <c r="J113" t="s">
        <v>775</v>
      </c>
      <c r="K113" t="str">
        <f t="shared" si="1"/>
        <v>Клемма проходная 4 кв.мм., 2 уровня, винт / TTURB-4</v>
      </c>
    </row>
    <row r="114" spans="1:11" x14ac:dyDescent="0.25">
      <c r="A114" t="s">
        <v>929</v>
      </c>
      <c r="B114" t="s">
        <v>777</v>
      </c>
      <c r="C114" t="s">
        <v>778</v>
      </c>
      <c r="D114" t="s">
        <v>520</v>
      </c>
      <c r="E114" t="s">
        <v>739</v>
      </c>
      <c r="F114" t="s">
        <v>711</v>
      </c>
      <c r="G114">
        <v>1</v>
      </c>
      <c r="H114" t="s">
        <v>520</v>
      </c>
      <c r="I114" t="s">
        <v>777</v>
      </c>
      <c r="J114" t="s">
        <v>778</v>
      </c>
      <c r="K114" t="str">
        <f t="shared" si="1"/>
        <v>Клемма проходная 4 кв.мм., винт / TUR-4</v>
      </c>
    </row>
    <row r="115" spans="1:11" x14ac:dyDescent="0.25">
      <c r="A115" t="s">
        <v>779</v>
      </c>
      <c r="B115" t="s">
        <v>777</v>
      </c>
      <c r="C115" t="s">
        <v>780</v>
      </c>
      <c r="D115" t="s">
        <v>520</v>
      </c>
      <c r="E115" t="s">
        <v>739</v>
      </c>
      <c r="F115" t="s">
        <v>711</v>
      </c>
      <c r="G115">
        <v>1</v>
      </c>
      <c r="H115" t="s">
        <v>520</v>
      </c>
      <c r="I115" t="s">
        <v>777</v>
      </c>
      <c r="J115" t="s">
        <v>780</v>
      </c>
      <c r="K115" t="str">
        <f t="shared" si="1"/>
        <v>Клемма проходная 4 кв.мм., винт / TUR-4-BU</v>
      </c>
    </row>
    <row r="116" spans="1:11" x14ac:dyDescent="0.25">
      <c r="A116" t="s">
        <v>918</v>
      </c>
      <c r="B116" t="s">
        <v>781</v>
      </c>
      <c r="C116" t="s">
        <v>782</v>
      </c>
      <c r="D116" t="s">
        <v>520</v>
      </c>
      <c r="E116" t="s">
        <v>739</v>
      </c>
      <c r="F116" t="s">
        <v>711</v>
      </c>
      <c r="G116">
        <v>1</v>
      </c>
      <c r="H116" t="s">
        <v>520</v>
      </c>
      <c r="I116" t="s">
        <v>781</v>
      </c>
      <c r="J116" t="s">
        <v>782</v>
      </c>
      <c r="K116" t="str">
        <f t="shared" si="1"/>
        <v>Корпус навесной CE c М/П, В=1200мм, Ш=800мм, Г=300мм_x000D_
 / R5STE1283</v>
      </c>
    </row>
    <row r="117" spans="1:11" x14ac:dyDescent="0.25">
      <c r="A117" t="s">
        <v>520</v>
      </c>
      <c r="B117" t="s">
        <v>783</v>
      </c>
      <c r="C117" t="s">
        <v>784</v>
      </c>
      <c r="D117" t="s">
        <v>520</v>
      </c>
      <c r="E117" t="s">
        <v>739</v>
      </c>
      <c r="F117" t="s">
        <v>486</v>
      </c>
      <c r="G117">
        <v>1</v>
      </c>
      <c r="H117" t="s">
        <v>520</v>
      </c>
      <c r="I117" t="s">
        <v>783</v>
      </c>
      <c r="J117" t="s">
        <v>784</v>
      </c>
      <c r="K117" t="str">
        <f t="shared" si="1"/>
        <v xml:space="preserve">Кабельный ввод - мембранный, 9х13мм, 1 упаковка - 20 шт._x000D_
 / R5MP09_x000D_
</v>
      </c>
    </row>
    <row r="118" spans="1:11" x14ac:dyDescent="0.25">
      <c r="A118" t="s">
        <v>520</v>
      </c>
      <c r="B118" t="s">
        <v>785</v>
      </c>
      <c r="C118" t="s">
        <v>786</v>
      </c>
      <c r="D118" t="s">
        <v>520</v>
      </c>
      <c r="E118" t="s">
        <v>739</v>
      </c>
      <c r="F118" t="s">
        <v>486</v>
      </c>
      <c r="G118" s="150">
        <v>1</v>
      </c>
      <c r="H118" t="s">
        <v>520</v>
      </c>
      <c r="I118" t="s">
        <v>785</v>
      </c>
      <c r="J118" t="s">
        <v>786</v>
      </c>
      <c r="K118" t="str">
        <f t="shared" si="1"/>
        <v xml:space="preserve">Кабельный ввод - мембранный, 4х21мм, 1 упаковка - 20 шт._x000D_
 / R5MP04_x000D_
</v>
      </c>
    </row>
    <row r="119" spans="1:11" x14ac:dyDescent="0.25">
      <c r="A119" t="s">
        <v>520</v>
      </c>
      <c r="B119" t="s">
        <v>787</v>
      </c>
      <c r="C119" t="s">
        <v>788</v>
      </c>
      <c r="D119" t="s">
        <v>520</v>
      </c>
      <c r="E119" t="s">
        <v>739</v>
      </c>
      <c r="F119" t="s">
        <v>711</v>
      </c>
      <c r="G119">
        <v>1</v>
      </c>
      <c r="H119" t="s">
        <v>520</v>
      </c>
      <c r="I119" t="s">
        <v>787</v>
      </c>
      <c r="J119" t="s">
        <v>788</v>
      </c>
      <c r="K119" t="str">
        <f t="shared" si="1"/>
        <v xml:space="preserve">Универсальный витой жгут белый d=3 мм_x000D_
 / 00981RL_x000D_
</v>
      </c>
    </row>
    <row r="120" spans="1:11" x14ac:dyDescent="0.25">
      <c r="A120" t="s">
        <v>520</v>
      </c>
      <c r="B120" t="s">
        <v>789</v>
      </c>
      <c r="C120" t="s">
        <v>790</v>
      </c>
      <c r="D120" t="s">
        <v>520</v>
      </c>
      <c r="E120" t="s">
        <v>739</v>
      </c>
      <c r="F120" t="s">
        <v>711</v>
      </c>
      <c r="G120">
        <v>20</v>
      </c>
      <c r="H120" t="s">
        <v>520</v>
      </c>
      <c r="I120" t="s">
        <v>789</v>
      </c>
      <c r="J120" t="s">
        <v>790</v>
      </c>
      <c r="K120" t="str">
        <f t="shared" si="1"/>
        <v>Торцевой упор, BT/3_x000D_
 / ZBT003</v>
      </c>
    </row>
    <row r="121" spans="1:11" x14ac:dyDescent="0.25">
      <c r="A121" t="s">
        <v>520</v>
      </c>
      <c r="B121" t="s">
        <v>791</v>
      </c>
      <c r="C121" t="s">
        <v>792</v>
      </c>
      <c r="D121" t="s">
        <v>520</v>
      </c>
      <c r="E121" t="s">
        <v>739</v>
      </c>
      <c r="F121" t="s">
        <v>711</v>
      </c>
      <c r="G121">
        <v>1</v>
      </c>
      <c r="H121" t="s">
        <v>520</v>
      </c>
      <c r="I121" t="s">
        <v>791</v>
      </c>
      <c r="J121" t="s">
        <v>792</v>
      </c>
      <c r="K121" t="str">
        <f t="shared" si="1"/>
        <v>Торцевой изолятор, серый на TUR-4-PE / D-TUR-2.5-10</v>
      </c>
    </row>
    <row r="122" spans="1:11" x14ac:dyDescent="0.25">
      <c r="A122" t="s">
        <v>520</v>
      </c>
      <c r="B122" t="s">
        <v>793</v>
      </c>
      <c r="C122" t="s">
        <v>794</v>
      </c>
      <c r="D122" t="s">
        <v>520</v>
      </c>
      <c r="E122" t="s">
        <v>739</v>
      </c>
      <c r="F122" t="s">
        <v>711</v>
      </c>
      <c r="G122">
        <v>2</v>
      </c>
      <c r="H122" t="s">
        <v>520</v>
      </c>
      <c r="I122" t="s">
        <v>793</v>
      </c>
      <c r="J122" t="s">
        <v>794</v>
      </c>
      <c r="K122" t="str">
        <f t="shared" si="1"/>
        <v>Торцевой изолятор, серый на TTURB-4 / D-TTURB-4</v>
      </c>
    </row>
    <row r="123" spans="1:11" x14ac:dyDescent="0.25">
      <c r="A123" t="s">
        <v>520</v>
      </c>
      <c r="B123" t="s">
        <v>795</v>
      </c>
      <c r="C123" t="s">
        <v>796</v>
      </c>
      <c r="D123" t="s">
        <v>520</v>
      </c>
      <c r="E123" t="s">
        <v>739</v>
      </c>
      <c r="F123" t="s">
        <v>711</v>
      </c>
      <c r="G123">
        <v>2</v>
      </c>
      <c r="H123" t="s">
        <v>520</v>
      </c>
      <c r="I123" t="s">
        <v>795</v>
      </c>
      <c r="J123" t="s">
        <v>796</v>
      </c>
      <c r="K123" t="str">
        <f t="shared" si="1"/>
        <v xml:space="preserve">DIN-рейка перфорированная 35х15, L=2м _x000D_
 / OMEGA 3AF_x000D_
</v>
      </c>
    </row>
    <row r="124" spans="1:11" x14ac:dyDescent="0.25">
      <c r="A124" t="s">
        <v>520</v>
      </c>
      <c r="B124" t="s">
        <v>797</v>
      </c>
      <c r="C124" t="s">
        <v>798</v>
      </c>
      <c r="D124" t="s">
        <v>520</v>
      </c>
      <c r="E124" t="s">
        <v>739</v>
      </c>
      <c r="F124" t="s">
        <v>711</v>
      </c>
      <c r="G124">
        <v>1</v>
      </c>
      <c r="H124" t="s">
        <v>520</v>
      </c>
      <c r="I124" t="s">
        <v>797</v>
      </c>
      <c r="J124" t="s">
        <v>798</v>
      </c>
      <c r="K124" t="str">
        <f t="shared" si="1"/>
        <v xml:space="preserve">Перфорированный короб серый RL12 100x80_x000D_
 / 00153RL_x000D_
</v>
      </c>
    </row>
    <row r="125" spans="1:11" x14ac:dyDescent="0.25">
      <c r="A125" t="s">
        <v>520</v>
      </c>
      <c r="B125" t="s">
        <v>799</v>
      </c>
      <c r="C125" t="s">
        <v>800</v>
      </c>
      <c r="D125" t="s">
        <v>520</v>
      </c>
      <c r="E125" t="s">
        <v>739</v>
      </c>
      <c r="F125" t="s">
        <v>711</v>
      </c>
      <c r="G125">
        <v>1</v>
      </c>
      <c r="H125" t="s">
        <v>520</v>
      </c>
      <c r="I125" t="s">
        <v>799</v>
      </c>
      <c r="J125" t="s">
        <v>800</v>
      </c>
      <c r="K125" t="str">
        <f t="shared" si="1"/>
        <v xml:space="preserve">Перфорированный короб серый RL12 80x80_x000D_
 / 00152RL_x000D_
</v>
      </c>
    </row>
    <row r="126" spans="1:11" x14ac:dyDescent="0.25">
      <c r="A126" t="s">
        <v>520</v>
      </c>
      <c r="B126" t="s">
        <v>801</v>
      </c>
      <c r="C126" t="s">
        <v>802</v>
      </c>
      <c r="D126" t="s">
        <v>520</v>
      </c>
      <c r="E126" t="s">
        <v>739</v>
      </c>
      <c r="F126" t="s">
        <v>711</v>
      </c>
      <c r="G126">
        <v>1</v>
      </c>
      <c r="H126" t="s">
        <v>520</v>
      </c>
      <c r="I126" t="s">
        <v>801</v>
      </c>
      <c r="J126" t="s">
        <v>802</v>
      </c>
      <c r="K126" t="str">
        <f t="shared" si="1"/>
        <v xml:space="preserve">Перфорированный короб серый RL12 40x80_x000D_
 / 00149RL_x000D_
</v>
      </c>
    </row>
    <row r="127" spans="1:11" x14ac:dyDescent="0.25">
      <c r="A127" t="s">
        <v>520</v>
      </c>
      <c r="B127" t="s">
        <v>803</v>
      </c>
      <c r="C127" t="s">
        <v>804</v>
      </c>
      <c r="D127" t="s">
        <v>520</v>
      </c>
      <c r="E127" t="s">
        <v>739</v>
      </c>
      <c r="F127" t="s">
        <v>711</v>
      </c>
      <c r="G127">
        <v>1</v>
      </c>
      <c r="H127" t="s">
        <v>520</v>
      </c>
      <c r="I127" t="s">
        <v>803</v>
      </c>
      <c r="J127" t="s">
        <v>804</v>
      </c>
      <c r="K127" t="str">
        <f t="shared" si="1"/>
        <v xml:space="preserve">Перфорированный короб серый RL12 25x30_x000D_
 / 00127RL_x000D_
</v>
      </c>
    </row>
    <row r="128" spans="1:11" x14ac:dyDescent="0.25">
      <c r="A128" t="s">
        <v>520</v>
      </c>
      <c r="B128" t="s">
        <v>806</v>
      </c>
      <c r="C128" t="s">
        <v>807</v>
      </c>
      <c r="D128" t="s">
        <v>520</v>
      </c>
      <c r="E128" t="s">
        <v>739</v>
      </c>
      <c r="F128" t="s">
        <v>808</v>
      </c>
      <c r="G128">
        <v>2</v>
      </c>
      <c r="H128" t="s">
        <v>520</v>
      </c>
      <c r="I128" t="s">
        <v>806</v>
      </c>
      <c r="J128" t="s">
        <v>807</v>
      </c>
      <c r="K128" t="str">
        <f t="shared" si="1"/>
        <v xml:space="preserve">Хомут P6.6, черный, 3,5x200 (100 шт.) _x000D_
 / 25314CUV_x000D_
</v>
      </c>
    </row>
    <row r="129" spans="1:11" x14ac:dyDescent="0.25">
      <c r="A129" t="s">
        <v>520</v>
      </c>
      <c r="B129" t="s">
        <v>809</v>
      </c>
      <c r="C129" t="s">
        <v>810</v>
      </c>
      <c r="D129" t="s">
        <v>520</v>
      </c>
      <c r="E129" t="s">
        <v>739</v>
      </c>
      <c r="F129" t="s">
        <v>711</v>
      </c>
      <c r="G129">
        <v>4</v>
      </c>
      <c r="H129" t="s">
        <v>520</v>
      </c>
      <c r="I129" t="s">
        <v>809</v>
      </c>
      <c r="J129" t="s">
        <v>810</v>
      </c>
      <c r="K129" t="str">
        <f t="shared" si="1"/>
        <v xml:space="preserve">TIM идентификационная плата для групп зажимов_x000D_
 / ZTIM02_x000D_
</v>
      </c>
    </row>
    <row r="130" spans="1:11" x14ac:dyDescent="0.25">
      <c r="A130" t="s">
        <v>520</v>
      </c>
      <c r="B130" t="s">
        <v>811</v>
      </c>
      <c r="C130" t="s">
        <v>812</v>
      </c>
      <c r="D130" t="s">
        <v>520</v>
      </c>
      <c r="E130" t="s">
        <v>739</v>
      </c>
      <c r="F130" t="s">
        <v>808</v>
      </c>
      <c r="G130">
        <v>1</v>
      </c>
      <c r="H130" t="s">
        <v>520</v>
      </c>
      <c r="I130" t="s">
        <v>811</v>
      </c>
      <c r="J130" t="s">
        <v>812</v>
      </c>
      <c r="K130" t="str">
        <f t="shared" si="1"/>
        <v>Маркировка для клемм, ширина 6 мм, от 1 до 10, вертикальная ориентация, (100 шт.) / NUPUTUK-6-1-10V</v>
      </c>
    </row>
    <row r="131" spans="1:11" x14ac:dyDescent="0.25">
      <c r="A131" t="s">
        <v>520</v>
      </c>
      <c r="B131" t="s">
        <v>813</v>
      </c>
      <c r="C131" t="s">
        <v>814</v>
      </c>
      <c r="D131" t="s">
        <v>520</v>
      </c>
      <c r="E131" t="s">
        <v>739</v>
      </c>
      <c r="F131" t="s">
        <v>808</v>
      </c>
      <c r="G131">
        <v>1</v>
      </c>
      <c r="H131" t="s">
        <v>520</v>
      </c>
      <c r="I131" t="s">
        <v>1028</v>
      </c>
      <c r="J131" t="s">
        <v>814</v>
      </c>
      <c r="K131" t="str">
        <f t="shared" ref="K131:K194" si="2">CONCATENATE(I131," / ",J131)</f>
        <v>Маркировка для клемм, ширина 6 мм, от 11 до 20, вертикальная ориентация, (100 шт.) / NUPUTUK-6-11-20V</v>
      </c>
    </row>
    <row r="132" spans="1:11" x14ac:dyDescent="0.25">
      <c r="A132" t="s">
        <v>520</v>
      </c>
      <c r="B132" t="s">
        <v>815</v>
      </c>
      <c r="C132" t="s">
        <v>816</v>
      </c>
      <c r="D132" t="s">
        <v>520</v>
      </c>
      <c r="E132" t="s">
        <v>739</v>
      </c>
      <c r="F132" t="s">
        <v>808</v>
      </c>
      <c r="G132">
        <v>1</v>
      </c>
      <c r="H132" t="s">
        <v>520</v>
      </c>
      <c r="I132" t="s">
        <v>1029</v>
      </c>
      <c r="J132" t="s">
        <v>816</v>
      </c>
      <c r="K132" t="str">
        <f t="shared" si="2"/>
        <v>Маркировка для клемм, ширина 6 мм, от 21 до 30, вертикальная ориентация, (100 шт.) / NUPUTUK-6-21-30V</v>
      </c>
    </row>
    <row r="133" spans="1:11" x14ac:dyDescent="0.25">
      <c r="A133" t="s">
        <v>520</v>
      </c>
      <c r="B133" t="s">
        <v>817</v>
      </c>
      <c r="C133" t="s">
        <v>818</v>
      </c>
      <c r="D133" t="s">
        <v>520</v>
      </c>
      <c r="E133" t="s">
        <v>739</v>
      </c>
      <c r="F133" t="s">
        <v>808</v>
      </c>
      <c r="G133">
        <v>1</v>
      </c>
      <c r="H133" t="s">
        <v>520</v>
      </c>
      <c r="I133" t="s">
        <v>1030</v>
      </c>
      <c r="J133" t="s">
        <v>818</v>
      </c>
      <c r="K133" t="str">
        <f t="shared" si="2"/>
        <v>Маркировка для клемм, ширина 6 мм, от 31 до 40, вертикальная ориентация, (100 шт.) / NUPUTUK-6-31-40V</v>
      </c>
    </row>
    <row r="134" spans="1:11" x14ac:dyDescent="0.25">
      <c r="A134" t="s">
        <v>520</v>
      </c>
      <c r="B134" t="s">
        <v>819</v>
      </c>
      <c r="C134" t="s">
        <v>820</v>
      </c>
      <c r="D134" t="s">
        <v>520</v>
      </c>
      <c r="E134" t="s">
        <v>739</v>
      </c>
      <c r="F134" t="s">
        <v>808</v>
      </c>
      <c r="G134">
        <v>1</v>
      </c>
      <c r="H134" t="s">
        <v>520</v>
      </c>
      <c r="I134" t="s">
        <v>819</v>
      </c>
      <c r="J134" t="s">
        <v>820</v>
      </c>
      <c r="K134" t="str">
        <f t="shared" si="2"/>
        <v xml:space="preserve">Маркер для кабеля сечением 0,5-1,5мм символ „0” (200 шт.)_x000D_
 / MKF0S1_x000D_
</v>
      </c>
    </row>
    <row r="135" spans="1:11" x14ac:dyDescent="0.25">
      <c r="A135" t="s">
        <v>520</v>
      </c>
      <c r="B135" t="s">
        <v>821</v>
      </c>
      <c r="C135" t="s">
        <v>822</v>
      </c>
      <c r="D135" t="s">
        <v>520</v>
      </c>
      <c r="E135" t="s">
        <v>739</v>
      </c>
      <c r="F135" t="s">
        <v>808</v>
      </c>
      <c r="G135">
        <v>1</v>
      </c>
      <c r="H135" t="s">
        <v>520</v>
      </c>
      <c r="I135" t="s">
        <v>821</v>
      </c>
      <c r="J135" t="s">
        <v>822</v>
      </c>
      <c r="K135" t="str">
        <f t="shared" si="2"/>
        <v xml:space="preserve">Маркер для кабеля сечением 0,5-1,5мм символ „1” (200 шт.)_x000D_
 / MKF1S1_x000D_
</v>
      </c>
    </row>
    <row r="136" spans="1:11" x14ac:dyDescent="0.25">
      <c r="A136" t="s">
        <v>520</v>
      </c>
      <c r="B136" t="s">
        <v>823</v>
      </c>
      <c r="C136" t="s">
        <v>824</v>
      </c>
      <c r="D136" t="s">
        <v>520</v>
      </c>
      <c r="E136" t="s">
        <v>739</v>
      </c>
      <c r="F136" t="s">
        <v>808</v>
      </c>
      <c r="G136">
        <v>1</v>
      </c>
      <c r="H136" t="s">
        <v>520</v>
      </c>
      <c r="I136" t="s">
        <v>1031</v>
      </c>
      <c r="J136" t="s">
        <v>824</v>
      </c>
      <c r="K136" t="str">
        <f t="shared" si="2"/>
        <v xml:space="preserve">Маркер для кабеля сечением 0,5-1,5мм символ „2” (200 шт.) / MKF2S1_x000D_
</v>
      </c>
    </row>
    <row r="137" spans="1:11" x14ac:dyDescent="0.25">
      <c r="A137" t="s">
        <v>520</v>
      </c>
      <c r="B137" t="s">
        <v>825</v>
      </c>
      <c r="C137" t="s">
        <v>826</v>
      </c>
      <c r="D137" t="s">
        <v>520</v>
      </c>
      <c r="E137" t="s">
        <v>739</v>
      </c>
      <c r="F137" t="s">
        <v>808</v>
      </c>
      <c r="G137">
        <v>1</v>
      </c>
      <c r="H137" t="s">
        <v>520</v>
      </c>
      <c r="I137" t="s">
        <v>825</v>
      </c>
      <c r="J137" t="s">
        <v>826</v>
      </c>
      <c r="K137" t="str">
        <f t="shared" si="2"/>
        <v xml:space="preserve">Маркер для кабеля сечением 0,5-1,5мм символ „3” (200 шт.) / MKF3S1_x000D_
</v>
      </c>
    </row>
    <row r="138" spans="1:11" x14ac:dyDescent="0.25">
      <c r="A138" t="s">
        <v>520</v>
      </c>
      <c r="B138" t="s">
        <v>827</v>
      </c>
      <c r="C138" t="s">
        <v>828</v>
      </c>
      <c r="D138" t="s">
        <v>520</v>
      </c>
      <c r="E138" t="s">
        <v>739</v>
      </c>
      <c r="F138" t="s">
        <v>808</v>
      </c>
      <c r="G138">
        <v>1</v>
      </c>
      <c r="H138" t="s">
        <v>520</v>
      </c>
      <c r="I138" t="s">
        <v>827</v>
      </c>
      <c r="J138" t="s">
        <v>828</v>
      </c>
      <c r="K138" t="str">
        <f t="shared" si="2"/>
        <v xml:space="preserve">Маркер для кабеля сечением 0,5-1,5мм символ „4” (200 шт.)_x000D_
 / MKF4S1_x000D_
</v>
      </c>
    </row>
    <row r="139" spans="1:11" x14ac:dyDescent="0.25">
      <c r="A139" t="s">
        <v>520</v>
      </c>
      <c r="B139" t="s">
        <v>829</v>
      </c>
      <c r="C139" t="s">
        <v>830</v>
      </c>
      <c r="D139" t="s">
        <v>520</v>
      </c>
      <c r="E139" t="s">
        <v>739</v>
      </c>
      <c r="F139" t="s">
        <v>808</v>
      </c>
      <c r="G139">
        <v>1</v>
      </c>
      <c r="H139" t="s">
        <v>520</v>
      </c>
      <c r="I139" t="s">
        <v>829</v>
      </c>
      <c r="J139" t="s">
        <v>830</v>
      </c>
      <c r="K139" t="str">
        <f t="shared" si="2"/>
        <v xml:space="preserve">Маркер для кабеля сечением 0,5-1,5мм символ „5” (200 шт.)_x000D_
 / MKF5S1_x000D_
</v>
      </c>
    </row>
    <row r="140" spans="1:11" x14ac:dyDescent="0.25">
      <c r="A140" t="s">
        <v>520</v>
      </c>
      <c r="B140" t="s">
        <v>831</v>
      </c>
      <c r="C140" t="s">
        <v>832</v>
      </c>
      <c r="D140" t="s">
        <v>520</v>
      </c>
      <c r="E140" t="s">
        <v>739</v>
      </c>
      <c r="F140" t="s">
        <v>808</v>
      </c>
      <c r="G140">
        <v>1</v>
      </c>
      <c r="H140" t="s">
        <v>520</v>
      </c>
      <c r="I140" t="s">
        <v>831</v>
      </c>
      <c r="J140" t="s">
        <v>832</v>
      </c>
      <c r="K140" t="str">
        <f t="shared" si="2"/>
        <v xml:space="preserve">Маркер для кабеля сечением 0,5-1,5мм символ „6” (200 шт.)_x000D_
 / MKF6S1_x000D_
</v>
      </c>
    </row>
    <row r="141" spans="1:11" x14ac:dyDescent="0.25">
      <c r="A141" t="s">
        <v>520</v>
      </c>
      <c r="B141" t="s">
        <v>833</v>
      </c>
      <c r="C141" t="s">
        <v>834</v>
      </c>
      <c r="D141" t="s">
        <v>520</v>
      </c>
      <c r="E141" t="s">
        <v>739</v>
      </c>
      <c r="F141" t="s">
        <v>808</v>
      </c>
      <c r="G141">
        <v>1</v>
      </c>
      <c r="H141" t="s">
        <v>520</v>
      </c>
      <c r="I141" t="s">
        <v>833</v>
      </c>
      <c r="J141" t="s">
        <v>834</v>
      </c>
      <c r="K141" t="str">
        <f t="shared" si="2"/>
        <v xml:space="preserve">Маркер для кабеля сечением 0,5-1,5мм символ „7” (200 шт.)_x000D_
 / MKF7S1_x000D_
</v>
      </c>
    </row>
    <row r="142" spans="1:11" x14ac:dyDescent="0.25">
      <c r="A142" t="s">
        <v>520</v>
      </c>
      <c r="B142" t="s">
        <v>835</v>
      </c>
      <c r="C142" t="s">
        <v>836</v>
      </c>
      <c r="D142" t="s">
        <v>520</v>
      </c>
      <c r="E142" t="s">
        <v>739</v>
      </c>
      <c r="F142" t="s">
        <v>808</v>
      </c>
      <c r="G142">
        <v>1</v>
      </c>
      <c r="H142" t="s">
        <v>520</v>
      </c>
      <c r="I142" t="s">
        <v>835</v>
      </c>
      <c r="J142" t="s">
        <v>836</v>
      </c>
      <c r="K142" t="str">
        <f t="shared" si="2"/>
        <v xml:space="preserve">Маркер для кабеля сечением 0,5-1,5мм символ „8” (200 шт.)_x000D_
 / MKF8S1_x000D_
</v>
      </c>
    </row>
    <row r="143" spans="1:11" x14ac:dyDescent="0.25">
      <c r="A143" t="s">
        <v>520</v>
      </c>
      <c r="B143" t="s">
        <v>837</v>
      </c>
      <c r="C143" t="s">
        <v>838</v>
      </c>
      <c r="D143" t="s">
        <v>520</v>
      </c>
      <c r="E143" t="s">
        <v>739</v>
      </c>
      <c r="F143" t="s">
        <v>808</v>
      </c>
      <c r="G143">
        <v>1</v>
      </c>
      <c r="H143" t="s">
        <v>520</v>
      </c>
      <c r="I143" t="s">
        <v>837</v>
      </c>
      <c r="J143" t="s">
        <v>838</v>
      </c>
      <c r="K143" t="str">
        <f t="shared" si="2"/>
        <v xml:space="preserve">Маркер для кабеля сечением 0,5-1,5мм символ „9” (200 шт.)_x000D_
 / MKF9S1_x000D_
</v>
      </c>
    </row>
    <row r="144" spans="1:11" x14ac:dyDescent="0.25">
      <c r="A144" t="s">
        <v>520</v>
      </c>
      <c r="B144" t="s">
        <v>839</v>
      </c>
      <c r="C144" t="s">
        <v>840</v>
      </c>
      <c r="D144" t="s">
        <v>520</v>
      </c>
      <c r="E144" t="s">
        <v>739</v>
      </c>
      <c r="F144" t="s">
        <v>808</v>
      </c>
      <c r="G144">
        <v>1</v>
      </c>
      <c r="H144" t="s">
        <v>520</v>
      </c>
      <c r="I144" t="s">
        <v>839</v>
      </c>
      <c r="J144" t="s">
        <v>840</v>
      </c>
      <c r="K144" t="str">
        <f t="shared" si="2"/>
        <v xml:space="preserve">Маркер для кабеля сечением 0,5-1,5мм символ „N” (200 шт.)_x000D_
 / MKCNS1_x000D_
</v>
      </c>
    </row>
    <row r="145" spans="1:11" x14ac:dyDescent="0.25">
      <c r="A145" t="s">
        <v>520</v>
      </c>
      <c r="B145" t="s">
        <v>841</v>
      </c>
      <c r="C145" t="s">
        <v>842</v>
      </c>
      <c r="D145" t="s">
        <v>520</v>
      </c>
      <c r="E145" t="s">
        <v>739</v>
      </c>
      <c r="F145" t="s">
        <v>808</v>
      </c>
      <c r="G145">
        <v>1</v>
      </c>
      <c r="H145" t="s">
        <v>520</v>
      </c>
      <c r="I145" t="s">
        <v>841</v>
      </c>
      <c r="J145" t="s">
        <v>842</v>
      </c>
      <c r="K145" t="str">
        <f t="shared" si="2"/>
        <v xml:space="preserve">Маркер для кабеля сечением 0,5-1,5мм символ „L” (200 шт.)_x000D_
 / MKCLS1_x000D_
</v>
      </c>
    </row>
    <row r="146" spans="1:11" x14ac:dyDescent="0.25">
      <c r="A146" t="s">
        <v>520</v>
      </c>
      <c r="B146" t="s">
        <v>843</v>
      </c>
      <c r="C146" t="s">
        <v>844</v>
      </c>
      <c r="D146" t="s">
        <v>520</v>
      </c>
      <c r="E146" t="s">
        <v>739</v>
      </c>
      <c r="F146" t="s">
        <v>808</v>
      </c>
      <c r="G146">
        <v>1</v>
      </c>
      <c r="H146" t="s">
        <v>520</v>
      </c>
      <c r="I146" t="s">
        <v>843</v>
      </c>
      <c r="J146" t="s">
        <v>844</v>
      </c>
      <c r="K146" t="str">
        <f t="shared" si="2"/>
        <v xml:space="preserve">Маркер для кабеля сечением 0,5-1,5мм символ „M” (200 шт.)_x000D_
 / MKCMS1_x000D_
</v>
      </c>
    </row>
    <row r="147" spans="1:11" x14ac:dyDescent="0.25">
      <c r="A147" t="s">
        <v>520</v>
      </c>
      <c r="B147" t="s">
        <v>845</v>
      </c>
      <c r="C147" t="s">
        <v>846</v>
      </c>
      <c r="D147" t="s">
        <v>520</v>
      </c>
      <c r="E147" t="s">
        <v>739</v>
      </c>
      <c r="F147" t="s">
        <v>808</v>
      </c>
      <c r="G147">
        <v>1</v>
      </c>
      <c r="H147" t="s">
        <v>520</v>
      </c>
      <c r="I147" t="s">
        <v>845</v>
      </c>
      <c r="J147" t="s">
        <v>846</v>
      </c>
      <c r="K147" t="str">
        <f t="shared" si="2"/>
        <v xml:space="preserve">Маркер для кабеля сечением 0,5-1,5мм символ „+” (200 шт.)_x000D_
 / MKSPS1_x000D_
</v>
      </c>
    </row>
    <row r="148" spans="1:11" x14ac:dyDescent="0.25">
      <c r="A148" t="s">
        <v>847</v>
      </c>
      <c r="B148" t="s">
        <v>848</v>
      </c>
      <c r="C148" t="s">
        <v>849</v>
      </c>
      <c r="D148" t="s">
        <v>520</v>
      </c>
      <c r="E148" t="s">
        <v>739</v>
      </c>
      <c r="F148" t="s">
        <v>808</v>
      </c>
      <c r="G148">
        <v>1</v>
      </c>
      <c r="H148" t="s">
        <v>520</v>
      </c>
      <c r="I148" t="s">
        <v>848</v>
      </c>
      <c r="J148" t="s">
        <v>849</v>
      </c>
      <c r="K148" t="str">
        <f t="shared" si="2"/>
        <v xml:space="preserve">Маркер для кабеля сечением 1,5-2,5мм символ „1” (200 шт.)_x000D_
 / MKF1S2_x000D_
</v>
      </c>
    </row>
    <row r="149" spans="1:11" x14ac:dyDescent="0.25">
      <c r="A149" t="s">
        <v>850</v>
      </c>
      <c r="B149" t="s">
        <v>851</v>
      </c>
      <c r="C149" t="s">
        <v>852</v>
      </c>
      <c r="D149" t="s">
        <v>520</v>
      </c>
      <c r="E149" t="s">
        <v>739</v>
      </c>
      <c r="F149" t="s">
        <v>808</v>
      </c>
      <c r="G149">
        <v>1</v>
      </c>
      <c r="H149" t="s">
        <v>520</v>
      </c>
      <c r="I149" t="s">
        <v>851</v>
      </c>
      <c r="J149" t="s">
        <v>852</v>
      </c>
      <c r="K149" t="str">
        <f t="shared" si="2"/>
        <v xml:space="preserve">Маркер для кабеля сечением 1,5-2,5мм символ „L” (200 шт.)_x000D_
 / MKCLS2_x000D_
</v>
      </c>
    </row>
    <row r="150" spans="1:11" x14ac:dyDescent="0.25">
      <c r="A150" t="s">
        <v>853</v>
      </c>
      <c r="B150" t="s">
        <v>854</v>
      </c>
      <c r="C150" t="s">
        <v>855</v>
      </c>
      <c r="D150" t="s">
        <v>520</v>
      </c>
      <c r="E150" t="s">
        <v>739</v>
      </c>
      <c r="F150" t="s">
        <v>808</v>
      </c>
      <c r="G150">
        <v>1</v>
      </c>
      <c r="H150" t="s">
        <v>520</v>
      </c>
      <c r="I150" t="s">
        <v>854</v>
      </c>
      <c r="J150" t="s">
        <v>855</v>
      </c>
      <c r="K150" t="str">
        <f t="shared" si="2"/>
        <v xml:space="preserve">Маркер для кабеля сечением 1,5-2,5мм символ „N” (200 шт.)_x000D_
 / MKCNS2_x000D_
</v>
      </c>
    </row>
    <row r="151" spans="1:11" x14ac:dyDescent="0.25">
      <c r="A151" t="s">
        <v>753</v>
      </c>
      <c r="B151" t="s">
        <v>856</v>
      </c>
      <c r="C151" t="s">
        <v>857</v>
      </c>
      <c r="D151" t="s">
        <v>520</v>
      </c>
      <c r="E151" t="s">
        <v>739</v>
      </c>
      <c r="F151" t="s">
        <v>808</v>
      </c>
      <c r="G151">
        <v>1</v>
      </c>
      <c r="H151" t="s">
        <v>520</v>
      </c>
      <c r="I151" t="s">
        <v>856</v>
      </c>
      <c r="J151" t="s">
        <v>857</v>
      </c>
      <c r="K151" t="str">
        <f t="shared" si="2"/>
        <v xml:space="preserve">Маркер для кабеля сечением 1,5-2,5мм символ „P” (200 шт.)_x000D_
 / MKCPS2_x000D_
</v>
      </c>
    </row>
    <row r="152" spans="1:11" x14ac:dyDescent="0.25">
      <c r="A152" t="s">
        <v>753</v>
      </c>
      <c r="B152" t="s">
        <v>858</v>
      </c>
      <c r="C152" t="s">
        <v>859</v>
      </c>
      <c r="D152" t="s">
        <v>520</v>
      </c>
      <c r="E152" t="s">
        <v>739</v>
      </c>
      <c r="F152" t="s">
        <v>808</v>
      </c>
      <c r="G152">
        <v>1</v>
      </c>
      <c r="H152" t="s">
        <v>520</v>
      </c>
      <c r="I152" t="s">
        <v>858</v>
      </c>
      <c r="J152" t="s">
        <v>859</v>
      </c>
      <c r="K152" t="str">
        <f t="shared" si="2"/>
        <v xml:space="preserve">Маркер для кабеля сечением 1,5-2,5мм символ „E” (200 шт.)_x000D_
 / MKCES2_x000D_
</v>
      </c>
    </row>
    <row r="153" spans="1:11" x14ac:dyDescent="0.25">
      <c r="A153" t="s">
        <v>520</v>
      </c>
      <c r="B153" t="s">
        <v>860</v>
      </c>
      <c r="C153" t="s">
        <v>861</v>
      </c>
      <c r="D153" t="s">
        <v>520</v>
      </c>
      <c r="E153" t="s">
        <v>739</v>
      </c>
      <c r="F153" t="s">
        <v>808</v>
      </c>
      <c r="G153">
        <v>1</v>
      </c>
      <c r="H153" t="s">
        <v>520</v>
      </c>
      <c r="I153" t="s">
        <v>860</v>
      </c>
      <c r="J153" t="s">
        <v>861</v>
      </c>
      <c r="K153" t="str">
        <f t="shared" si="2"/>
        <v xml:space="preserve">Хомут P6.6 маркировочный, белый, 2,5х100, табличка 8х25,4 (100 шт.) / 252100SR-M_x000D_
</v>
      </c>
    </row>
    <row r="154" spans="1:11" x14ac:dyDescent="0.25">
      <c r="A154" t="s">
        <v>520</v>
      </c>
      <c r="B154" t="s">
        <v>862</v>
      </c>
      <c r="C154" t="s">
        <v>863</v>
      </c>
      <c r="D154" t="s">
        <v>520</v>
      </c>
      <c r="E154" t="s">
        <v>864</v>
      </c>
      <c r="F154" t="s">
        <v>808</v>
      </c>
      <c r="G154">
        <v>1</v>
      </c>
      <c r="H154" t="s">
        <v>520</v>
      </c>
      <c r="I154" t="s">
        <v>862</v>
      </c>
      <c r="J154" t="s">
        <v>863</v>
      </c>
      <c r="K154" t="str">
        <f t="shared" si="2"/>
        <v xml:space="preserve">Наконечник штыревой НШВИ 1.0-12 (500 шт.)_x000D_
 / 79439_x000D_
</v>
      </c>
    </row>
    <row r="155" spans="1:11" x14ac:dyDescent="0.25">
      <c r="A155" t="s">
        <v>520</v>
      </c>
      <c r="B155" t="s">
        <v>865</v>
      </c>
      <c r="C155" t="s">
        <v>866</v>
      </c>
      <c r="D155" t="s">
        <v>520</v>
      </c>
      <c r="E155" t="s">
        <v>864</v>
      </c>
      <c r="F155" t="s">
        <v>808</v>
      </c>
      <c r="G155">
        <v>1</v>
      </c>
      <c r="H155" t="s">
        <v>520</v>
      </c>
      <c r="I155" t="s">
        <v>865</v>
      </c>
      <c r="J155" t="s">
        <v>866</v>
      </c>
      <c r="K155" t="str">
        <f t="shared" si="2"/>
        <v xml:space="preserve">Наконечник штыревой НШВИ(2) 1.0-10 (500 шт.)_x000D_
 / 79465_x000D_
</v>
      </c>
    </row>
    <row r="156" spans="1:11" x14ac:dyDescent="0.25">
      <c r="A156" t="s">
        <v>520</v>
      </c>
      <c r="B156" t="s">
        <v>867</v>
      </c>
      <c r="C156" t="s">
        <v>868</v>
      </c>
      <c r="D156" t="s">
        <v>520</v>
      </c>
      <c r="E156" t="s">
        <v>864</v>
      </c>
      <c r="F156" t="s">
        <v>808</v>
      </c>
      <c r="G156">
        <v>1</v>
      </c>
      <c r="H156" t="s">
        <v>520</v>
      </c>
      <c r="I156" t="s">
        <v>867</v>
      </c>
      <c r="J156" t="s">
        <v>868</v>
      </c>
      <c r="K156" t="str">
        <f t="shared" si="2"/>
        <v xml:space="preserve">Наконечник штыревой НШВИ 2.5-12 (100 шт.)_x000D_
 / 56672_x000D_
</v>
      </c>
    </row>
    <row r="157" spans="1:11" x14ac:dyDescent="0.25">
      <c r="A157" t="s">
        <v>520</v>
      </c>
      <c r="B157" t="s">
        <v>869</v>
      </c>
      <c r="C157" t="s">
        <v>870</v>
      </c>
      <c r="D157" t="s">
        <v>520</v>
      </c>
      <c r="E157" t="s">
        <v>864</v>
      </c>
      <c r="F157" t="s">
        <v>808</v>
      </c>
      <c r="G157">
        <v>1</v>
      </c>
      <c r="H157" t="s">
        <v>520</v>
      </c>
      <c r="I157" t="s">
        <v>869</v>
      </c>
      <c r="J157" t="s">
        <v>870</v>
      </c>
      <c r="K157" t="str">
        <f t="shared" si="2"/>
        <v xml:space="preserve">Наконечник штыревой НШВИ(2) 2.5-10 (100 шт.)_x000D_
 / 79468_x000D_
</v>
      </c>
    </row>
    <row r="158" spans="1:11" x14ac:dyDescent="0.25">
      <c r="A158" t="s">
        <v>520</v>
      </c>
      <c r="B158" t="s">
        <v>871</v>
      </c>
      <c r="C158" t="s">
        <v>872</v>
      </c>
      <c r="D158" t="s">
        <v>520</v>
      </c>
      <c r="E158" t="s">
        <v>864</v>
      </c>
      <c r="F158" t="s">
        <v>808</v>
      </c>
      <c r="G158">
        <v>1</v>
      </c>
      <c r="H158" t="s">
        <v>520</v>
      </c>
      <c r="I158" t="s">
        <v>871</v>
      </c>
      <c r="J158" t="s">
        <v>872</v>
      </c>
      <c r="K158" t="str">
        <f t="shared" si="2"/>
        <v xml:space="preserve">Наконечник ТМЛ 2,5-6-2,6 луженый (100 шт.)_x000D_
 / 40824_x000D_
</v>
      </c>
    </row>
    <row r="159" spans="1:11" x14ac:dyDescent="0.25">
      <c r="A159" t="s">
        <v>850</v>
      </c>
      <c r="B159" t="s">
        <v>873</v>
      </c>
      <c r="C159" t="s">
        <v>874</v>
      </c>
      <c r="D159" t="s">
        <v>520</v>
      </c>
      <c r="E159" t="s">
        <v>875</v>
      </c>
      <c r="F159" t="s">
        <v>876</v>
      </c>
      <c r="G159">
        <v>10</v>
      </c>
      <c r="H159" t="s">
        <v>520</v>
      </c>
      <c r="I159" t="s">
        <v>873</v>
      </c>
      <c r="J159" t="s">
        <v>874</v>
      </c>
      <c r="K159" t="str">
        <f t="shared" si="2"/>
        <v xml:space="preserve">Провод медный установочный гибкий 1х2,5 коричневый_x000D_
 / ПуГВнг(А)-LS 1х2,5 коричневый_x000D_
</v>
      </c>
    </row>
    <row r="160" spans="1:11" x14ac:dyDescent="0.25">
      <c r="A160" t="s">
        <v>853</v>
      </c>
      <c r="B160" t="s">
        <v>877</v>
      </c>
      <c r="C160" t="s">
        <v>878</v>
      </c>
      <c r="D160" t="s">
        <v>520</v>
      </c>
      <c r="E160" t="s">
        <v>875</v>
      </c>
      <c r="F160" t="s">
        <v>876</v>
      </c>
      <c r="G160">
        <v>10</v>
      </c>
      <c r="H160" t="s">
        <v>520</v>
      </c>
      <c r="I160" t="s">
        <v>877</v>
      </c>
      <c r="J160" t="s">
        <v>878</v>
      </c>
      <c r="K160" t="str">
        <f t="shared" si="2"/>
        <v xml:space="preserve">Провод медный установочный гибкий 1х2,5 синий_x000D_
 / ПуГВнг(А)-LS 1х2,5 синий_x000D_
</v>
      </c>
    </row>
    <row r="161" spans="1:11" x14ac:dyDescent="0.25">
      <c r="A161" t="s">
        <v>753</v>
      </c>
      <c r="B161" t="s">
        <v>879</v>
      </c>
      <c r="C161" t="s">
        <v>880</v>
      </c>
      <c r="D161" t="s">
        <v>520</v>
      </c>
      <c r="E161" t="s">
        <v>875</v>
      </c>
      <c r="F161" t="s">
        <v>876</v>
      </c>
      <c r="G161">
        <v>10</v>
      </c>
      <c r="H161" t="s">
        <v>520</v>
      </c>
      <c r="I161" t="s">
        <v>879</v>
      </c>
      <c r="J161" t="s">
        <v>880</v>
      </c>
      <c r="K161" t="str">
        <f t="shared" si="2"/>
        <v xml:space="preserve">Провод медный установочный гибкий 1х2,5 ж/з_x000D_
 / ПуГВнг(А)-LS 1х2,5 ж/з_x000D_
</v>
      </c>
    </row>
    <row r="162" spans="1:11" x14ac:dyDescent="0.25">
      <c r="A162" t="s">
        <v>881</v>
      </c>
      <c r="B162" t="s">
        <v>882</v>
      </c>
      <c r="C162" t="s">
        <v>883</v>
      </c>
      <c r="D162" t="s">
        <v>520</v>
      </c>
      <c r="E162" t="s">
        <v>875</v>
      </c>
      <c r="F162" t="s">
        <v>876</v>
      </c>
      <c r="G162">
        <v>100</v>
      </c>
      <c r="H162" t="s">
        <v>520</v>
      </c>
      <c r="I162" t="s">
        <v>882</v>
      </c>
      <c r="J162" t="s">
        <v>883</v>
      </c>
      <c r="K162" t="str">
        <f t="shared" si="2"/>
        <v xml:space="preserve">Провод медный установочный гибкий 1х1,0 коричневый_x000D_
 / ПуГВнг(А)-LS 1х1,0 коричневый_x000D_
</v>
      </c>
    </row>
    <row r="163" spans="1:11" x14ac:dyDescent="0.25">
      <c r="A163" t="s">
        <v>884</v>
      </c>
      <c r="B163" t="s">
        <v>885</v>
      </c>
      <c r="C163" t="s">
        <v>886</v>
      </c>
      <c r="D163" t="s">
        <v>520</v>
      </c>
      <c r="E163" t="s">
        <v>875</v>
      </c>
      <c r="F163" t="s">
        <v>876</v>
      </c>
      <c r="G163">
        <v>100</v>
      </c>
      <c r="H163" t="s">
        <v>520</v>
      </c>
      <c r="I163" t="s">
        <v>885</v>
      </c>
      <c r="J163" t="s">
        <v>886</v>
      </c>
      <c r="K163" t="str">
        <f t="shared" si="2"/>
        <v xml:space="preserve">Провод медный установочный гибкий 1х1,0 синий_x000D_
 / ПуГВнг(А)-LS 1х1,0 синий_x000D_
</v>
      </c>
    </row>
    <row r="164" spans="1:11" x14ac:dyDescent="0.25">
      <c r="A164" t="s">
        <v>887</v>
      </c>
      <c r="B164" t="s">
        <v>888</v>
      </c>
      <c r="C164" t="s">
        <v>889</v>
      </c>
      <c r="D164" t="s">
        <v>520</v>
      </c>
      <c r="E164" t="s">
        <v>875</v>
      </c>
      <c r="F164" t="s">
        <v>876</v>
      </c>
      <c r="G164">
        <v>100</v>
      </c>
      <c r="H164" t="s">
        <v>520</v>
      </c>
      <c r="I164" t="s">
        <v>888</v>
      </c>
      <c r="J164" t="s">
        <v>889</v>
      </c>
      <c r="K164" t="str">
        <f t="shared" si="2"/>
        <v xml:space="preserve">Провод медный установочный гибкий 1х1,0 красный_x000D_
 / ПуГВнг(А)-LS 1х1,0 красный_x000D_
</v>
      </c>
    </row>
    <row r="165" spans="1:11" x14ac:dyDescent="0.25">
      <c r="A165" t="s">
        <v>890</v>
      </c>
      <c r="B165" t="s">
        <v>891</v>
      </c>
      <c r="C165" t="s">
        <v>892</v>
      </c>
      <c r="D165" t="s">
        <v>520</v>
      </c>
      <c r="E165" t="s">
        <v>875</v>
      </c>
      <c r="F165" t="s">
        <v>876</v>
      </c>
      <c r="G165">
        <v>100</v>
      </c>
      <c r="H165" t="s">
        <v>520</v>
      </c>
      <c r="I165" t="s">
        <v>891</v>
      </c>
      <c r="J165" t="s">
        <v>892</v>
      </c>
      <c r="K165" t="str">
        <f t="shared" si="2"/>
        <v xml:space="preserve">Провод медный установочный гибкий 1х1,0 белый_x000D_
 / ПуГВнг(А)-LS 1х1,0 белый_x000D_
</v>
      </c>
    </row>
    <row r="166" spans="1:11" x14ac:dyDescent="0.25">
      <c r="A166" t="s">
        <v>520</v>
      </c>
      <c r="B166" t="s">
        <v>893</v>
      </c>
      <c r="C166" t="s">
        <v>894</v>
      </c>
      <c r="D166" t="s">
        <v>520</v>
      </c>
      <c r="E166" t="s">
        <v>895</v>
      </c>
      <c r="F166" t="s">
        <v>711</v>
      </c>
      <c r="G166">
        <v>1</v>
      </c>
      <c r="H166" t="s">
        <v>520</v>
      </c>
      <c r="I166" t="s">
        <v>893</v>
      </c>
      <c r="J166" t="s">
        <v>894</v>
      </c>
      <c r="K166" t="str">
        <f t="shared" si="2"/>
        <v xml:space="preserve">Знак электробезопасности наклейка «Молния» (150х150х150мм)_x000D_
 / an-1-00_x000D_
</v>
      </c>
    </row>
    <row r="167" spans="1:11" x14ac:dyDescent="0.25">
      <c r="A167" t="s">
        <v>520</v>
      </c>
      <c r="B167" t="s">
        <v>975</v>
      </c>
      <c r="C167" t="s">
        <v>897</v>
      </c>
      <c r="D167" t="s">
        <v>520</v>
      </c>
      <c r="E167" t="s">
        <v>739</v>
      </c>
      <c r="F167" t="s">
        <v>711</v>
      </c>
      <c r="G167">
        <v>1</v>
      </c>
      <c r="H167" t="s">
        <v>520</v>
      </c>
      <c r="I167" t="s">
        <v>975</v>
      </c>
      <c r="J167" t="s">
        <v>897</v>
      </c>
      <c r="K167" t="str">
        <f t="shared" si="2"/>
        <v xml:space="preserve">Табличка полужесткая для маркировки оболочек. Клейкое основание. ПВХ. Белая 40х90 мм / TASE4090AW_x000D_
</v>
      </c>
    </row>
    <row r="168" spans="1:11" x14ac:dyDescent="0.25">
      <c r="A168" t="s">
        <v>520</v>
      </c>
      <c r="B168" t="s">
        <v>899</v>
      </c>
      <c r="C168" t="s">
        <v>900</v>
      </c>
      <c r="D168" t="s">
        <v>520</v>
      </c>
      <c r="E168" t="s">
        <v>901</v>
      </c>
      <c r="F168" t="s">
        <v>808</v>
      </c>
      <c r="G168">
        <v>1</v>
      </c>
      <c r="H168" t="s">
        <v>520</v>
      </c>
      <c r="I168" t="s">
        <v>899</v>
      </c>
      <c r="J168" t="s">
        <v>900</v>
      </c>
      <c r="K168" t="str">
        <f t="shared" si="2"/>
        <v xml:space="preserve">Площадка самоклеящаяся 20х20 под хомуты белая (100 шт.) _x000D_
 / UHP30-20-100_x000D_
</v>
      </c>
    </row>
    <row r="169" spans="1:11" x14ac:dyDescent="0.25">
      <c r="A169" t="s">
        <v>520</v>
      </c>
      <c r="B169" t="s">
        <v>902</v>
      </c>
      <c r="C169" t="s">
        <v>903</v>
      </c>
      <c r="D169" t="s">
        <v>520</v>
      </c>
      <c r="E169" t="s">
        <v>904</v>
      </c>
      <c r="F169" t="s">
        <v>808</v>
      </c>
      <c r="G169">
        <v>1</v>
      </c>
      <c r="H169" t="s">
        <v>520</v>
      </c>
      <c r="I169" t="s">
        <v>902</v>
      </c>
      <c r="J169" t="s">
        <v>903</v>
      </c>
      <c r="K169" t="str">
        <f t="shared" si="2"/>
        <v xml:space="preserve">Саморез по металлу 4,2х16 сверлоконечный (100 шт.)_x000D_
 / 22779-0_x000D_
</v>
      </c>
    </row>
    <row r="170" spans="1:11" x14ac:dyDescent="0.25">
      <c r="A170" t="s">
        <v>905</v>
      </c>
      <c r="B170" t="s">
        <v>906</v>
      </c>
      <c r="C170" t="s">
        <v>907</v>
      </c>
      <c r="D170" t="s">
        <v>520</v>
      </c>
      <c r="E170" t="s">
        <v>908</v>
      </c>
      <c r="F170" t="s">
        <v>711</v>
      </c>
      <c r="G170">
        <v>4</v>
      </c>
      <c r="H170" t="s">
        <v>520</v>
      </c>
      <c r="I170" t="s">
        <v>906</v>
      </c>
      <c r="J170" t="s">
        <v>907</v>
      </c>
      <c r="K170" t="str">
        <f t="shared" si="2"/>
        <v xml:space="preserve">Кабельный прижим с контактом ЭМС D=4…15 мм_x000D_
 / CL 15 EMC_x000D_
</v>
      </c>
    </row>
    <row r="171" spans="1:11" x14ac:dyDescent="0.25">
      <c r="A171" t="s">
        <v>520</v>
      </c>
      <c r="B171" t="s">
        <v>909</v>
      </c>
      <c r="C171" t="s">
        <v>910</v>
      </c>
      <c r="D171" t="s">
        <v>520</v>
      </c>
      <c r="E171" t="s">
        <v>739</v>
      </c>
      <c r="F171" t="s">
        <v>711</v>
      </c>
      <c r="G171">
        <v>2</v>
      </c>
      <c r="H171" t="s">
        <v>520</v>
      </c>
      <c r="I171" t="s">
        <v>909</v>
      </c>
      <c r="J171" t="s">
        <v>910</v>
      </c>
      <c r="K171" t="str">
        <f t="shared" si="2"/>
        <v xml:space="preserve">Стойка для шины заземления_x000D_
 / ZBS1L_x000D_
</v>
      </c>
    </row>
    <row r="172" spans="1:11" x14ac:dyDescent="0.25">
      <c r="A172" t="s">
        <v>520</v>
      </c>
      <c r="B172" t="s">
        <v>911</v>
      </c>
      <c r="C172" t="s">
        <v>912</v>
      </c>
      <c r="D172" t="s">
        <v>520</v>
      </c>
      <c r="E172" t="s">
        <v>913</v>
      </c>
      <c r="F172" t="s">
        <v>711</v>
      </c>
      <c r="G172">
        <v>1</v>
      </c>
      <c r="H172" t="s">
        <v>520</v>
      </c>
      <c r="I172" t="s">
        <v>911</v>
      </c>
      <c r="J172" t="s">
        <v>912</v>
      </c>
      <c r="K172" t="str">
        <f t="shared" si="2"/>
        <v xml:space="preserve">Шина (полоса) медная 3х10 мм. М1М_x000D_
 / ГОСТ 434-78_x000D_
</v>
      </c>
    </row>
    <row r="173" spans="1:11" x14ac:dyDescent="0.25">
      <c r="A173" t="s">
        <v>520</v>
      </c>
      <c r="B173" t="s">
        <v>930</v>
      </c>
      <c r="C173" t="s">
        <v>914</v>
      </c>
      <c r="D173" t="s">
        <v>520</v>
      </c>
      <c r="E173" t="s">
        <v>338</v>
      </c>
      <c r="F173" t="s">
        <v>711</v>
      </c>
      <c r="G173">
        <v>1</v>
      </c>
      <c r="H173" t="s">
        <v>520</v>
      </c>
      <c r="I173" t="s">
        <v>930</v>
      </c>
      <c r="J173" t="s">
        <v>914</v>
      </c>
      <c r="K173" t="str">
        <f t="shared" si="2"/>
        <v>Патч-панель наборная 19",1U, под 24 модуля / Keystone, UTP/STP</v>
      </c>
    </row>
    <row r="174" spans="1:11" x14ac:dyDescent="0.25">
      <c r="A174" t="s">
        <v>520</v>
      </c>
      <c r="B174" t="s">
        <v>931</v>
      </c>
      <c r="C174" t="s">
        <v>932</v>
      </c>
      <c r="D174" t="s">
        <v>520</v>
      </c>
      <c r="E174" t="s">
        <v>933</v>
      </c>
      <c r="F174" t="s">
        <v>711</v>
      </c>
      <c r="G174">
        <v>4</v>
      </c>
      <c r="H174" t="s">
        <v>520</v>
      </c>
      <c r="I174" t="s">
        <v>931</v>
      </c>
      <c r="J174" t="s">
        <v>932</v>
      </c>
      <c r="K174" t="str">
        <f t="shared" si="2"/>
        <v>Патч-корд U/UTP, RJ-45, Cat. 5e, 0,25 м / PP10-0.25M</v>
      </c>
    </row>
    <row r="175" spans="1:11" x14ac:dyDescent="0.25">
      <c r="A175" t="s">
        <v>520</v>
      </c>
      <c r="B175" t="s">
        <v>915</v>
      </c>
      <c r="C175" t="s">
        <v>520</v>
      </c>
      <c r="D175" t="s">
        <v>520</v>
      </c>
      <c r="E175" t="s">
        <v>338</v>
      </c>
      <c r="F175" t="s">
        <v>119</v>
      </c>
      <c r="G175">
        <v>16</v>
      </c>
      <c r="H175" t="s">
        <v>520</v>
      </c>
      <c r="I175" t="s">
        <v>915</v>
      </c>
      <c r="J175" t="s">
        <v>698</v>
      </c>
      <c r="K175" t="str">
        <f t="shared" si="2"/>
        <v xml:space="preserve">Коннектор RJ-45 CAT6 не экранированный / </v>
      </c>
    </row>
    <row r="176" spans="1:11" x14ac:dyDescent="0.25">
      <c r="A176" t="s">
        <v>520</v>
      </c>
      <c r="B176" t="s">
        <v>934</v>
      </c>
      <c r="C176" t="s">
        <v>916</v>
      </c>
      <c r="D176" t="s">
        <v>520</v>
      </c>
      <c r="E176" t="s">
        <v>338</v>
      </c>
      <c r="F176" t="s">
        <v>119</v>
      </c>
      <c r="G176">
        <v>10</v>
      </c>
      <c r="H176" t="s">
        <v>520</v>
      </c>
      <c r="I176" t="s">
        <v>934</v>
      </c>
      <c r="J176" t="s">
        <v>916</v>
      </c>
      <c r="K176" t="str">
        <f t="shared" si="2"/>
        <v>Модуль неэкранированный, белый cat6a / Keystone RJ45 CAT6a</v>
      </c>
    </row>
    <row r="177" spans="1:11" x14ac:dyDescent="0.25">
      <c r="A177" t="s">
        <v>520</v>
      </c>
      <c r="B177" t="s">
        <v>935</v>
      </c>
      <c r="C177" t="s">
        <v>520</v>
      </c>
      <c r="D177" t="s">
        <v>520</v>
      </c>
      <c r="E177" t="s">
        <v>520</v>
      </c>
      <c r="F177" t="s">
        <v>520</v>
      </c>
      <c r="H177" t="s">
        <v>520</v>
      </c>
      <c r="I177" t="s">
        <v>935</v>
      </c>
      <c r="J177" t="s">
        <v>698</v>
      </c>
      <c r="K177" t="str">
        <f t="shared" si="2"/>
        <v xml:space="preserve">Кабельная продукция, монтажные изделия / </v>
      </c>
    </row>
    <row r="178" spans="1:11" x14ac:dyDescent="0.25">
      <c r="A178" t="s">
        <v>520</v>
      </c>
      <c r="B178" t="s">
        <v>936</v>
      </c>
      <c r="C178" t="s">
        <v>937</v>
      </c>
      <c r="D178" t="s">
        <v>520</v>
      </c>
      <c r="E178" t="s">
        <v>875</v>
      </c>
      <c r="F178" t="s">
        <v>876</v>
      </c>
      <c r="G178">
        <v>2093</v>
      </c>
      <c r="H178" t="s">
        <v>520</v>
      </c>
      <c r="I178" t="s">
        <v>936</v>
      </c>
      <c r="J178" t="s">
        <v>937</v>
      </c>
      <c r="K178" t="str">
        <f t="shared" si="2"/>
        <v xml:space="preserve">Кабель медный монтажный 1х2х1_x000D_
 / МКШВнг(А)-HF 1х2х1_x000D_
</v>
      </c>
    </row>
    <row r="179" spans="1:11" x14ac:dyDescent="0.25">
      <c r="A179" t="s">
        <v>520</v>
      </c>
      <c r="B179" t="s">
        <v>938</v>
      </c>
      <c r="C179" t="s">
        <v>939</v>
      </c>
      <c r="D179" t="s">
        <v>520</v>
      </c>
      <c r="E179" t="s">
        <v>875</v>
      </c>
      <c r="F179" t="s">
        <v>876</v>
      </c>
      <c r="G179">
        <v>66</v>
      </c>
      <c r="H179" t="s">
        <v>520</v>
      </c>
      <c r="I179" t="s">
        <v>938</v>
      </c>
      <c r="J179" t="s">
        <v>939</v>
      </c>
      <c r="K179" t="str">
        <f t="shared" si="2"/>
        <v xml:space="preserve">Кабель медный монтажный 2х2х1_x000D_
 / МКШВнг(А)-HF 2х2х1_x000D_
</v>
      </c>
    </row>
    <row r="180" spans="1:11" x14ac:dyDescent="0.25">
      <c r="A180" t="s">
        <v>520</v>
      </c>
      <c r="B180" t="s">
        <v>940</v>
      </c>
      <c r="C180" t="s">
        <v>941</v>
      </c>
      <c r="D180" t="s">
        <v>520</v>
      </c>
      <c r="E180" t="s">
        <v>875</v>
      </c>
      <c r="F180" t="s">
        <v>876</v>
      </c>
      <c r="G180">
        <v>48</v>
      </c>
      <c r="H180" t="s">
        <v>520</v>
      </c>
      <c r="I180" t="s">
        <v>940</v>
      </c>
      <c r="J180" t="s">
        <v>941</v>
      </c>
      <c r="K180" t="str">
        <f t="shared" si="2"/>
        <v xml:space="preserve">Кабель медный монтажный 3х2х1_x000D_
 / МКШВнг(А)-HF 3х2х1_x000D_
</v>
      </c>
    </row>
    <row r="181" spans="1:11" x14ac:dyDescent="0.25">
      <c r="A181" t="s">
        <v>520</v>
      </c>
      <c r="B181" t="s">
        <v>942</v>
      </c>
      <c r="C181" t="s">
        <v>943</v>
      </c>
      <c r="D181" t="s">
        <v>520</v>
      </c>
      <c r="E181" t="s">
        <v>875</v>
      </c>
      <c r="F181" t="s">
        <v>876</v>
      </c>
      <c r="G181">
        <v>66</v>
      </c>
      <c r="H181" t="s">
        <v>520</v>
      </c>
      <c r="I181" t="s">
        <v>942</v>
      </c>
      <c r="J181" t="s">
        <v>943</v>
      </c>
      <c r="K181" t="str">
        <f t="shared" si="2"/>
        <v>Кабель медный монтажный 1х2х1,5 / МКШВнг(А)-HF 1х2х1,5</v>
      </c>
    </row>
    <row r="182" spans="1:11" x14ac:dyDescent="0.25">
      <c r="A182" t="s">
        <v>520</v>
      </c>
      <c r="B182" t="s">
        <v>944</v>
      </c>
      <c r="C182" t="s">
        <v>945</v>
      </c>
      <c r="D182" t="s">
        <v>520</v>
      </c>
      <c r="E182" t="s">
        <v>946</v>
      </c>
      <c r="F182" t="s">
        <v>876</v>
      </c>
      <c r="G182">
        <v>138</v>
      </c>
      <c r="H182" t="s">
        <v>520</v>
      </c>
      <c r="I182" t="s">
        <v>944</v>
      </c>
      <c r="J182" t="s">
        <v>945</v>
      </c>
      <c r="K182" t="str">
        <f t="shared" si="2"/>
        <v xml:space="preserve">Кабель симметричный, для промышленного интерфейса RS-485._x000D_
 / СегментКИ-485-ПсЭнг(А)-HF 2x2x0,78_x000D_
</v>
      </c>
    </row>
    <row r="183" spans="1:11" x14ac:dyDescent="0.25">
      <c r="A183" t="s">
        <v>520</v>
      </c>
      <c r="B183" t="s">
        <v>947</v>
      </c>
      <c r="C183" t="s">
        <v>948</v>
      </c>
      <c r="D183" t="s">
        <v>520</v>
      </c>
      <c r="E183" t="s">
        <v>338</v>
      </c>
      <c r="F183" t="s">
        <v>158</v>
      </c>
      <c r="G183">
        <v>2226</v>
      </c>
      <c r="H183" t="s">
        <v>520</v>
      </c>
      <c r="I183" t="s">
        <v>1033</v>
      </c>
      <c r="J183" t="s">
        <v>948</v>
      </c>
      <c r="K183" t="str">
        <f t="shared" si="2"/>
        <v>Кабель витая пара с ПВХ пониженной горючести не токсичный, 6 категории, цвет белый / CAT 6 U/UTP нг(А)-LSLTx 4х2х0,52</v>
      </c>
    </row>
    <row r="184" spans="1:11" x14ac:dyDescent="0.25">
      <c r="A184" t="s">
        <v>520</v>
      </c>
      <c r="B184" t="s">
        <v>949</v>
      </c>
      <c r="C184" t="s">
        <v>950</v>
      </c>
      <c r="D184" t="s">
        <v>520</v>
      </c>
      <c r="E184" t="s">
        <v>933</v>
      </c>
      <c r="F184" t="s">
        <v>711</v>
      </c>
      <c r="G184">
        <v>31</v>
      </c>
      <c r="H184" t="s">
        <v>520</v>
      </c>
      <c r="I184" t="s">
        <v>949</v>
      </c>
      <c r="J184" t="s">
        <v>950</v>
      </c>
      <c r="K184" t="str">
        <f t="shared" si="2"/>
        <v>Патч-корд U/UTP, RJ-45, Cat. 5e, 5 м / PP10-5M</v>
      </c>
    </row>
    <row r="185" spans="1:11" x14ac:dyDescent="0.25">
      <c r="A185" t="s">
        <v>520</v>
      </c>
      <c r="B185" t="s">
        <v>951</v>
      </c>
      <c r="C185" t="s">
        <v>952</v>
      </c>
      <c r="D185" t="s">
        <v>520</v>
      </c>
      <c r="E185" t="s">
        <v>739</v>
      </c>
      <c r="F185" t="s">
        <v>808</v>
      </c>
      <c r="G185">
        <v>24</v>
      </c>
      <c r="H185" t="s">
        <v>520</v>
      </c>
      <c r="I185" t="s">
        <v>951</v>
      </c>
      <c r="J185" t="s">
        <v>952</v>
      </c>
      <c r="K185" t="str">
        <f t="shared" si="2"/>
        <v xml:space="preserve">Гофрированная легкая труба из ПВХ, Ф20 мм (бухта 100 метров)_x000D_
 / 91920_x000D_
</v>
      </c>
    </row>
    <row r="186" spans="1:11" x14ac:dyDescent="0.25">
      <c r="A186" t="s">
        <v>520</v>
      </c>
      <c r="B186" t="s">
        <v>953</v>
      </c>
      <c r="C186">
        <v>53332</v>
      </c>
      <c r="D186" t="s">
        <v>520</v>
      </c>
      <c r="E186" t="s">
        <v>739</v>
      </c>
      <c r="F186" t="s">
        <v>808</v>
      </c>
      <c r="G186">
        <v>72</v>
      </c>
      <c r="H186" t="s">
        <v>520</v>
      </c>
      <c r="I186" t="s">
        <v>953</v>
      </c>
      <c r="J186" t="s">
        <v>1034</v>
      </c>
      <c r="K186" t="str">
        <f t="shared" si="2"/>
        <v>Держатель оцинкованный односторонний, д.20мм с крепежным отверстием 8.5х6 мм (100 шт.) / 53332</v>
      </c>
    </row>
    <row r="187" spans="1:11" x14ac:dyDescent="0.25">
      <c r="A187" t="s">
        <v>520</v>
      </c>
      <c r="B187" t="s">
        <v>954</v>
      </c>
      <c r="C187" t="s">
        <v>955</v>
      </c>
      <c r="D187" t="s">
        <v>520</v>
      </c>
      <c r="E187" t="s">
        <v>739</v>
      </c>
      <c r="F187" t="s">
        <v>486</v>
      </c>
      <c r="G187">
        <v>52</v>
      </c>
      <c r="H187" t="s">
        <v>520</v>
      </c>
      <c r="I187" t="s">
        <v>954</v>
      </c>
      <c r="J187" t="s">
        <v>955</v>
      </c>
      <c r="K187" t="str">
        <f t="shared" si="2"/>
        <v>Саморез с дюбелем 4х30 мм (100 шт.) / СМ06521</v>
      </c>
    </row>
    <row r="188" spans="1:11" x14ac:dyDescent="0.25">
      <c r="A188" t="s">
        <v>520</v>
      </c>
      <c r="B188" t="s">
        <v>956</v>
      </c>
      <c r="C188" t="s">
        <v>957</v>
      </c>
      <c r="D188" t="s">
        <v>520</v>
      </c>
      <c r="E188" t="s">
        <v>739</v>
      </c>
      <c r="F188" t="s">
        <v>486</v>
      </c>
      <c r="G188">
        <v>30</v>
      </c>
      <c r="H188" t="s">
        <v>520</v>
      </c>
      <c r="I188" t="s">
        <v>956</v>
      </c>
      <c r="J188" t="s">
        <v>957</v>
      </c>
      <c r="K188" t="str">
        <f t="shared" si="2"/>
        <v>Металлический дюбель 5х30 мм (50 шт.) / СМ280530</v>
      </c>
    </row>
    <row r="189" spans="1:11" x14ac:dyDescent="0.25">
      <c r="A189" t="s">
        <v>520</v>
      </c>
      <c r="B189" t="s">
        <v>958</v>
      </c>
      <c r="C189" t="s">
        <v>959</v>
      </c>
      <c r="D189" t="s">
        <v>520</v>
      </c>
      <c r="E189" t="s">
        <v>739</v>
      </c>
      <c r="F189" t="s">
        <v>486</v>
      </c>
      <c r="G189">
        <v>10</v>
      </c>
      <c r="H189" t="s">
        <v>520</v>
      </c>
      <c r="I189" t="s">
        <v>958</v>
      </c>
      <c r="J189" t="s">
        <v>959</v>
      </c>
      <c r="K189" t="str">
        <f t="shared" si="2"/>
        <v>Металлический дюбель М4х20 (200 шт.) / СМ560420</v>
      </c>
    </row>
    <row r="190" spans="1:11" x14ac:dyDescent="0.25">
      <c r="A190" t="s">
        <v>520</v>
      </c>
      <c r="B190" t="s">
        <v>960</v>
      </c>
      <c r="C190" t="s">
        <v>961</v>
      </c>
      <c r="D190" t="s">
        <v>520</v>
      </c>
      <c r="E190" t="s">
        <v>962</v>
      </c>
      <c r="F190" t="s">
        <v>486</v>
      </c>
      <c r="G190">
        <v>8</v>
      </c>
      <c r="H190" t="s">
        <v>520</v>
      </c>
      <c r="I190" t="s">
        <v>960</v>
      </c>
      <c r="J190" t="s">
        <v>961</v>
      </c>
      <c r="K190" t="str">
        <f t="shared" si="2"/>
        <v>Резьбовые заклепки с насечками стальные, стандартный бортик, М8 (250 шт.) / 31317-08</v>
      </c>
    </row>
    <row r="191" spans="1:11" x14ac:dyDescent="0.25">
      <c r="A191" t="s">
        <v>520</v>
      </c>
      <c r="B191" t="s">
        <v>963</v>
      </c>
      <c r="C191" t="s">
        <v>964</v>
      </c>
      <c r="D191" t="s">
        <v>520</v>
      </c>
      <c r="E191" t="s">
        <v>965</v>
      </c>
      <c r="F191" t="s">
        <v>486</v>
      </c>
      <c r="G191">
        <v>10</v>
      </c>
      <c r="H191" t="s">
        <v>520</v>
      </c>
      <c r="I191" t="s">
        <v>963</v>
      </c>
      <c r="J191" t="s">
        <v>964</v>
      </c>
      <c r="K191" t="str">
        <f t="shared" si="2"/>
        <v>Винт М8х20 полукруг. гол., DIN 7985, оц. (200 шт.) / ZA513113</v>
      </c>
    </row>
    <row r="192" spans="1:11" x14ac:dyDescent="0.25">
      <c r="A192" t="s">
        <v>520</v>
      </c>
      <c r="B192" t="s">
        <v>966</v>
      </c>
      <c r="C192" t="s">
        <v>967</v>
      </c>
      <c r="D192" t="s">
        <v>520</v>
      </c>
      <c r="E192" t="s">
        <v>968</v>
      </c>
      <c r="F192" t="s">
        <v>876</v>
      </c>
      <c r="G192">
        <v>24</v>
      </c>
      <c r="H192" t="s">
        <v>520</v>
      </c>
      <c r="I192" t="s">
        <v>966</v>
      </c>
      <c r="J192" t="s">
        <v>967</v>
      </c>
      <c r="K192" t="str">
        <f t="shared" si="2"/>
        <v>Труба стальная ВГП 32х3,2 / Труба 32х3,2</v>
      </c>
    </row>
    <row r="193" spans="1:11" x14ac:dyDescent="0.25">
      <c r="A193" t="s">
        <v>520</v>
      </c>
      <c r="B193" t="s">
        <v>969</v>
      </c>
      <c r="C193">
        <v>105040</v>
      </c>
      <c r="D193" t="s">
        <v>520</v>
      </c>
      <c r="E193" t="s">
        <v>970</v>
      </c>
      <c r="F193" t="s">
        <v>119</v>
      </c>
      <c r="G193">
        <v>2</v>
      </c>
      <c r="H193" t="s">
        <v>520</v>
      </c>
      <c r="I193" t="s">
        <v>1035</v>
      </c>
      <c r="J193" t="s">
        <v>1036</v>
      </c>
      <c r="K193" t="str">
        <f t="shared" si="2"/>
        <v>Огнезащитная мастика ОГНЕЗА-ГТ (Объем 20 кг) / 105040</v>
      </c>
    </row>
    <row r="194" spans="1:11" x14ac:dyDescent="0.25">
      <c r="A194" t="s">
        <v>520</v>
      </c>
      <c r="B194" t="s">
        <v>971</v>
      </c>
      <c r="C194" t="s">
        <v>972</v>
      </c>
      <c r="D194" t="s">
        <v>520</v>
      </c>
      <c r="E194" t="s">
        <v>973</v>
      </c>
      <c r="F194" t="s">
        <v>711</v>
      </c>
      <c r="G194">
        <v>1</v>
      </c>
      <c r="H194" t="s">
        <v>520</v>
      </c>
      <c r="I194" t="s">
        <v>971</v>
      </c>
      <c r="J194" t="s">
        <v>972</v>
      </c>
      <c r="K194" t="str">
        <f t="shared" si="2"/>
        <v xml:space="preserve">Минеральная вата (не менее 100 г/см)_x000D_
 / ФЛОР БАТТС_x000D_
</v>
      </c>
    </row>
    <row r="195" spans="1:11" x14ac:dyDescent="0.25">
      <c r="A195" t="s">
        <v>520</v>
      </c>
      <c r="B195" t="s">
        <v>520</v>
      </c>
      <c r="C195" t="s">
        <v>520</v>
      </c>
      <c r="D195" t="s">
        <v>520</v>
      </c>
      <c r="E195" t="s">
        <v>520</v>
      </c>
      <c r="F195" t="s">
        <v>520</v>
      </c>
      <c r="H195" t="s">
        <v>520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4EFF5-3480-43F1-9285-214377C7953F}">
  <dimension ref="A1:I58"/>
  <sheetViews>
    <sheetView tabSelected="1" workbookViewId="0">
      <selection activeCell="E2" sqref="E2"/>
    </sheetView>
  </sheetViews>
  <sheetFormatPr defaultRowHeight="15" x14ac:dyDescent="0.25"/>
  <cols>
    <col min="2" max="2" width="91.28515625" customWidth="1"/>
  </cols>
  <sheetData>
    <row r="1" spans="1:9" ht="172.5" x14ac:dyDescent="0.25">
      <c r="A1" s="162" t="s">
        <v>1195</v>
      </c>
      <c r="B1" s="162" t="s">
        <v>1196</v>
      </c>
      <c r="C1" s="162" t="s">
        <v>1197</v>
      </c>
      <c r="D1" s="162" t="s">
        <v>1198</v>
      </c>
      <c r="E1" s="162" t="s">
        <v>1199</v>
      </c>
      <c r="F1" s="162" t="s">
        <v>1200</v>
      </c>
      <c r="G1" s="162" t="s">
        <v>1201</v>
      </c>
      <c r="H1" s="162" t="s">
        <v>1202</v>
      </c>
      <c r="I1" s="162" t="s">
        <v>159</v>
      </c>
    </row>
    <row r="2" spans="1:9" ht="327.75" x14ac:dyDescent="0.25">
      <c r="A2" s="163">
        <v>1</v>
      </c>
      <c r="B2" s="163" t="s">
        <v>1203</v>
      </c>
      <c r="C2" s="163" t="s">
        <v>1204</v>
      </c>
      <c r="D2" s="163"/>
      <c r="E2" s="163"/>
      <c r="F2" s="163" t="s">
        <v>165</v>
      </c>
      <c r="G2" s="163">
        <v>2</v>
      </c>
      <c r="H2" s="163">
        <v>21.78</v>
      </c>
      <c r="I2" s="163"/>
    </row>
    <row r="3" spans="1:9" ht="103.5" x14ac:dyDescent="0.25">
      <c r="A3" s="163">
        <v>2</v>
      </c>
      <c r="B3" s="163" t="s">
        <v>1205</v>
      </c>
      <c r="C3" s="163" t="s">
        <v>1206</v>
      </c>
      <c r="D3" s="163"/>
      <c r="E3" s="163"/>
      <c r="F3" s="163" t="s">
        <v>165</v>
      </c>
      <c r="G3" s="163">
        <v>35</v>
      </c>
      <c r="H3" s="163"/>
      <c r="I3" s="163"/>
    </row>
    <row r="4" spans="1:9" ht="120.75" x14ac:dyDescent="0.25">
      <c r="A4" s="163">
        <v>3</v>
      </c>
      <c r="B4" s="163" t="s">
        <v>1207</v>
      </c>
      <c r="C4" s="163"/>
      <c r="D4" s="163"/>
      <c r="E4" s="163"/>
      <c r="F4" s="163" t="s">
        <v>165</v>
      </c>
      <c r="G4" s="163">
        <v>2</v>
      </c>
      <c r="H4" s="163"/>
      <c r="I4" s="163"/>
    </row>
    <row r="5" spans="1:9" ht="276" x14ac:dyDescent="0.25">
      <c r="A5" s="163">
        <v>4</v>
      </c>
      <c r="B5" s="163" t="s">
        <v>1208</v>
      </c>
      <c r="C5" s="163" t="s">
        <v>1209</v>
      </c>
      <c r="D5" s="163"/>
      <c r="E5" s="163"/>
      <c r="F5" s="163" t="s">
        <v>165</v>
      </c>
      <c r="G5" s="163">
        <v>3</v>
      </c>
      <c r="H5" s="163">
        <v>40.96</v>
      </c>
      <c r="I5" s="163"/>
    </row>
    <row r="6" spans="1:9" ht="51.75" x14ac:dyDescent="0.25">
      <c r="A6" s="164">
        <v>45661</v>
      </c>
      <c r="B6" s="163" t="s">
        <v>1210</v>
      </c>
      <c r="C6" s="163"/>
      <c r="D6" s="163"/>
      <c r="E6" s="163"/>
      <c r="F6" s="163" t="s">
        <v>165</v>
      </c>
      <c r="G6" s="163">
        <v>3</v>
      </c>
      <c r="H6" s="163">
        <v>40.96</v>
      </c>
      <c r="I6" s="163"/>
    </row>
    <row r="7" spans="1:9" ht="51.75" x14ac:dyDescent="0.25">
      <c r="A7" s="164">
        <v>45692</v>
      </c>
      <c r="B7" s="163" t="s">
        <v>1211</v>
      </c>
      <c r="C7" s="163"/>
      <c r="D7" s="163"/>
      <c r="E7" s="163"/>
      <c r="F7" s="163" t="s">
        <v>165</v>
      </c>
      <c r="G7" s="163">
        <v>4</v>
      </c>
      <c r="H7" s="163">
        <v>61.44</v>
      </c>
      <c r="I7" s="163"/>
    </row>
    <row r="8" spans="1:9" ht="51.75" x14ac:dyDescent="0.25">
      <c r="A8" s="164">
        <v>45720</v>
      </c>
      <c r="B8" s="163" t="s">
        <v>1212</v>
      </c>
      <c r="C8" s="163"/>
      <c r="D8" s="163"/>
      <c r="E8" s="163"/>
      <c r="F8" s="163" t="s">
        <v>165</v>
      </c>
      <c r="G8" s="163">
        <v>4</v>
      </c>
      <c r="H8" s="163">
        <v>81.92</v>
      </c>
      <c r="I8" s="163"/>
    </row>
    <row r="9" spans="1:9" ht="120.75" x14ac:dyDescent="0.25">
      <c r="A9" s="163">
        <v>5</v>
      </c>
      <c r="B9" s="163" t="s">
        <v>1213</v>
      </c>
      <c r="C9" s="163"/>
      <c r="D9" s="163"/>
      <c r="E9" s="163"/>
      <c r="F9" s="163" t="s">
        <v>165</v>
      </c>
      <c r="G9" s="163">
        <v>11</v>
      </c>
      <c r="H9" s="163"/>
      <c r="I9" s="163"/>
    </row>
    <row r="10" spans="1:9" ht="224.25" x14ac:dyDescent="0.25">
      <c r="A10" s="163">
        <v>6</v>
      </c>
      <c r="B10" s="163" t="s">
        <v>1214</v>
      </c>
      <c r="C10" s="163" t="s">
        <v>1215</v>
      </c>
      <c r="D10" s="163"/>
      <c r="E10" s="163" t="s">
        <v>1216</v>
      </c>
      <c r="F10" s="163" t="s">
        <v>165</v>
      </c>
      <c r="G10" s="163">
        <v>1</v>
      </c>
      <c r="H10" s="163">
        <v>12.8</v>
      </c>
      <c r="I10" s="163"/>
    </row>
    <row r="11" spans="1:9" ht="51.75" x14ac:dyDescent="0.25">
      <c r="A11" s="164">
        <v>45663</v>
      </c>
      <c r="B11" s="163" t="s">
        <v>1217</v>
      </c>
      <c r="C11" s="163"/>
      <c r="D11" s="163"/>
      <c r="E11" s="163"/>
      <c r="F11" s="163" t="s">
        <v>165</v>
      </c>
      <c r="G11" s="163">
        <v>1</v>
      </c>
      <c r="H11" s="163">
        <v>12.8</v>
      </c>
      <c r="I11" s="163"/>
    </row>
    <row r="12" spans="1:9" ht="51.75" x14ac:dyDescent="0.25">
      <c r="A12" s="164">
        <v>45694</v>
      </c>
      <c r="B12" s="163" t="s">
        <v>1218</v>
      </c>
      <c r="C12" s="163"/>
      <c r="D12" s="163"/>
      <c r="E12" s="163"/>
      <c r="F12" s="163" t="s">
        <v>165</v>
      </c>
      <c r="G12" s="163">
        <v>2</v>
      </c>
      <c r="H12" s="163">
        <v>19.2</v>
      </c>
      <c r="I12" s="163"/>
    </row>
    <row r="13" spans="1:9" ht="51.75" x14ac:dyDescent="0.25">
      <c r="A13" s="164">
        <v>45722</v>
      </c>
      <c r="B13" s="163" t="s">
        <v>1219</v>
      </c>
      <c r="C13" s="163"/>
      <c r="D13" s="163"/>
      <c r="E13" s="163"/>
      <c r="F13" s="163" t="s">
        <v>165</v>
      </c>
      <c r="G13" s="163">
        <v>2</v>
      </c>
      <c r="H13" s="163">
        <v>25.6</v>
      </c>
      <c r="I13" s="163"/>
    </row>
    <row r="14" spans="1:9" ht="51.75" x14ac:dyDescent="0.25">
      <c r="A14" s="164">
        <v>45753</v>
      </c>
      <c r="B14" s="163" t="s">
        <v>1220</v>
      </c>
      <c r="C14" s="163"/>
      <c r="D14" s="163"/>
      <c r="E14" s="163"/>
      <c r="F14" s="163" t="s">
        <v>165</v>
      </c>
      <c r="G14" s="163">
        <v>3</v>
      </c>
      <c r="H14" s="163">
        <v>32</v>
      </c>
      <c r="I14" s="163"/>
    </row>
    <row r="15" spans="1:9" ht="51.75" x14ac:dyDescent="0.25">
      <c r="A15" s="164">
        <v>45783</v>
      </c>
      <c r="B15" s="163" t="s">
        <v>1221</v>
      </c>
      <c r="C15" s="163"/>
      <c r="D15" s="163"/>
      <c r="E15" s="163"/>
      <c r="F15" s="163" t="s">
        <v>165</v>
      </c>
      <c r="G15" s="163">
        <v>5</v>
      </c>
      <c r="H15" s="163">
        <v>38.4</v>
      </c>
      <c r="I15" s="163"/>
    </row>
    <row r="16" spans="1:9" ht="51.75" x14ac:dyDescent="0.25">
      <c r="A16" s="164">
        <v>45814</v>
      </c>
      <c r="B16" s="163" t="s">
        <v>1222</v>
      </c>
      <c r="C16" s="163"/>
      <c r="D16" s="163"/>
      <c r="E16" s="163"/>
      <c r="F16" s="163" t="s">
        <v>165</v>
      </c>
      <c r="G16" s="163">
        <v>5</v>
      </c>
      <c r="H16" s="163">
        <v>44.8</v>
      </c>
      <c r="I16" s="163"/>
    </row>
    <row r="17" spans="1:9" ht="51.75" x14ac:dyDescent="0.25">
      <c r="A17" s="164">
        <v>45844</v>
      </c>
      <c r="B17" s="163" t="s">
        <v>1223</v>
      </c>
      <c r="C17" s="163"/>
      <c r="D17" s="163"/>
      <c r="E17" s="163"/>
      <c r="F17" s="163" t="s">
        <v>165</v>
      </c>
      <c r="G17" s="163">
        <v>4</v>
      </c>
      <c r="H17" s="163">
        <v>51.2</v>
      </c>
      <c r="I17" s="163"/>
    </row>
    <row r="18" spans="1:9" ht="138" x14ac:dyDescent="0.25">
      <c r="A18" s="163">
        <v>7</v>
      </c>
      <c r="B18" s="163" t="s">
        <v>1224</v>
      </c>
      <c r="C18" s="163"/>
      <c r="D18" s="163"/>
      <c r="E18" s="163" t="s">
        <v>1216</v>
      </c>
      <c r="F18" s="163" t="s">
        <v>165</v>
      </c>
      <c r="G18" s="163">
        <v>22</v>
      </c>
      <c r="H18" s="163"/>
      <c r="I18" s="163"/>
    </row>
    <row r="19" spans="1:9" ht="258.75" x14ac:dyDescent="0.25">
      <c r="A19" s="163">
        <v>8</v>
      </c>
      <c r="B19" s="163" t="s">
        <v>1225</v>
      </c>
      <c r="C19" s="163" t="s">
        <v>1226</v>
      </c>
      <c r="D19" s="163" t="s">
        <v>1227</v>
      </c>
      <c r="E19" s="163" t="s">
        <v>1228</v>
      </c>
      <c r="F19" s="163" t="s">
        <v>165</v>
      </c>
      <c r="G19" s="163">
        <v>35</v>
      </c>
      <c r="H19" s="163"/>
      <c r="I19" s="163"/>
    </row>
    <row r="20" spans="1:9" ht="224.25" x14ac:dyDescent="0.25">
      <c r="A20" s="163">
        <v>9</v>
      </c>
      <c r="B20" s="163" t="s">
        <v>1229</v>
      </c>
      <c r="C20" s="163" t="s">
        <v>1230</v>
      </c>
      <c r="D20" s="163"/>
      <c r="E20" s="163" t="s">
        <v>1228</v>
      </c>
      <c r="F20" s="163" t="s">
        <v>165</v>
      </c>
      <c r="G20" s="163">
        <v>35</v>
      </c>
      <c r="H20" s="163"/>
      <c r="I20" s="163"/>
    </row>
    <row r="21" spans="1:9" ht="327.75" x14ac:dyDescent="0.25">
      <c r="A21" s="163">
        <v>10</v>
      </c>
      <c r="B21" s="163" t="s">
        <v>1231</v>
      </c>
      <c r="C21" s="163" t="s">
        <v>1232</v>
      </c>
      <c r="D21" s="163" t="s">
        <v>1233</v>
      </c>
      <c r="E21" s="163" t="s">
        <v>1228</v>
      </c>
      <c r="F21" s="163" t="s">
        <v>165</v>
      </c>
      <c r="G21" s="163">
        <v>35</v>
      </c>
      <c r="H21" s="163"/>
      <c r="I21" s="163"/>
    </row>
    <row r="22" spans="1:9" ht="293.25" x14ac:dyDescent="0.25">
      <c r="A22" s="163">
        <v>11</v>
      </c>
      <c r="B22" s="163" t="s">
        <v>1234</v>
      </c>
      <c r="C22" s="163" t="s">
        <v>1235</v>
      </c>
      <c r="D22" s="163"/>
      <c r="E22" s="163" t="s">
        <v>1228</v>
      </c>
      <c r="F22" s="163" t="s">
        <v>165</v>
      </c>
      <c r="G22" s="163">
        <v>2</v>
      </c>
      <c r="H22" s="163">
        <v>0.33</v>
      </c>
      <c r="I22" s="163"/>
    </row>
    <row r="23" spans="1:9" ht="34.5" x14ac:dyDescent="0.25">
      <c r="A23" s="164">
        <v>45668</v>
      </c>
      <c r="B23" s="163" t="s">
        <v>1236</v>
      </c>
      <c r="C23" s="163" t="s">
        <v>1237</v>
      </c>
      <c r="D23" s="163"/>
      <c r="E23" s="163"/>
      <c r="F23" s="163" t="s">
        <v>165</v>
      </c>
      <c r="G23" s="163">
        <v>2</v>
      </c>
      <c r="H23" s="163">
        <v>0.33</v>
      </c>
      <c r="I23" s="163"/>
    </row>
    <row r="24" spans="1:9" ht="34.5" x14ac:dyDescent="0.25">
      <c r="A24" s="164">
        <v>45699</v>
      </c>
      <c r="B24" s="163" t="s">
        <v>1238</v>
      </c>
      <c r="C24" s="163" t="s">
        <v>1239</v>
      </c>
      <c r="D24" s="163"/>
      <c r="E24" s="163"/>
      <c r="F24" s="163" t="s">
        <v>165</v>
      </c>
      <c r="G24" s="163">
        <v>1</v>
      </c>
      <c r="H24" s="163">
        <v>0.68</v>
      </c>
      <c r="I24" s="163"/>
    </row>
    <row r="25" spans="1:9" ht="34.5" x14ac:dyDescent="0.25">
      <c r="A25" s="164">
        <v>45727</v>
      </c>
      <c r="B25" s="163" t="s">
        <v>1240</v>
      </c>
      <c r="C25" s="163" t="s">
        <v>1241</v>
      </c>
      <c r="D25" s="163"/>
      <c r="E25" s="163"/>
      <c r="F25" s="163" t="s">
        <v>165</v>
      </c>
      <c r="G25" s="163">
        <v>1</v>
      </c>
      <c r="H25" s="163">
        <v>0.7</v>
      </c>
      <c r="I25" s="163"/>
    </row>
    <row r="26" spans="1:9" ht="34.5" x14ac:dyDescent="0.25">
      <c r="A26" s="164">
        <v>45758</v>
      </c>
      <c r="B26" s="163" t="s">
        <v>1242</v>
      </c>
      <c r="C26" s="163" t="s">
        <v>1243</v>
      </c>
      <c r="D26" s="163"/>
      <c r="E26" s="163"/>
      <c r="F26" s="163" t="s">
        <v>165</v>
      </c>
      <c r="G26" s="163">
        <v>1</v>
      </c>
      <c r="H26" s="163">
        <v>1.1599999999999999</v>
      </c>
      <c r="I26" s="163"/>
    </row>
    <row r="27" spans="1:9" ht="241.5" x14ac:dyDescent="0.25">
      <c r="A27" s="163">
        <v>12</v>
      </c>
      <c r="B27" s="163" t="s">
        <v>1244</v>
      </c>
      <c r="C27" s="163" t="s">
        <v>1245</v>
      </c>
      <c r="D27" s="163"/>
      <c r="E27" s="163" t="s">
        <v>1228</v>
      </c>
      <c r="F27" s="163" t="s">
        <v>165</v>
      </c>
      <c r="G27" s="163">
        <v>8</v>
      </c>
      <c r="H27" s="163">
        <v>0.69</v>
      </c>
      <c r="I27" s="163"/>
    </row>
    <row r="28" spans="1:9" ht="34.5" x14ac:dyDescent="0.25">
      <c r="A28" s="164">
        <v>45669</v>
      </c>
      <c r="B28" s="163" t="s">
        <v>1246</v>
      </c>
      <c r="C28" s="163" t="s">
        <v>1247</v>
      </c>
      <c r="D28" s="163"/>
      <c r="E28" s="163"/>
      <c r="F28" s="163" t="s">
        <v>165</v>
      </c>
      <c r="G28" s="163">
        <v>8</v>
      </c>
      <c r="H28" s="163">
        <v>0.69</v>
      </c>
      <c r="I28" s="163"/>
    </row>
    <row r="29" spans="1:9" ht="34.5" x14ac:dyDescent="0.25">
      <c r="A29" s="164">
        <v>45700</v>
      </c>
      <c r="B29" s="163" t="s">
        <v>1240</v>
      </c>
      <c r="C29" s="163" t="s">
        <v>1248</v>
      </c>
      <c r="D29" s="163"/>
      <c r="E29" s="163"/>
      <c r="F29" s="163" t="s">
        <v>165</v>
      </c>
      <c r="G29" s="163">
        <v>2</v>
      </c>
      <c r="H29" s="163">
        <v>1.623</v>
      </c>
      <c r="I29" s="163"/>
    </row>
    <row r="30" spans="1:9" ht="172.5" x14ac:dyDescent="0.25">
      <c r="A30" s="163">
        <v>13</v>
      </c>
      <c r="B30" s="163" t="s">
        <v>1249</v>
      </c>
      <c r="C30" s="163" t="s">
        <v>1250</v>
      </c>
      <c r="D30" s="163"/>
      <c r="E30" s="163"/>
      <c r="F30" s="163" t="s">
        <v>158</v>
      </c>
      <c r="G30" s="163">
        <v>248.7</v>
      </c>
      <c r="H30" s="163">
        <v>1.78</v>
      </c>
      <c r="I30" s="163"/>
    </row>
    <row r="31" spans="1:9" ht="86.25" x14ac:dyDescent="0.25">
      <c r="A31" s="163">
        <v>14</v>
      </c>
      <c r="B31" s="163" t="s">
        <v>1251</v>
      </c>
      <c r="C31" s="163" t="s">
        <v>1252</v>
      </c>
      <c r="D31" s="163"/>
      <c r="E31" s="163"/>
      <c r="F31" s="163"/>
      <c r="G31" s="163"/>
      <c r="H31" s="163"/>
      <c r="I31" s="163"/>
    </row>
    <row r="32" spans="1:9" ht="86.25" x14ac:dyDescent="0.25">
      <c r="A32" s="163">
        <v>15</v>
      </c>
      <c r="B32" s="163" t="s">
        <v>1253</v>
      </c>
      <c r="C32" s="163" t="s">
        <v>1252</v>
      </c>
      <c r="D32" s="163"/>
      <c r="E32" s="163"/>
      <c r="F32" s="163"/>
      <c r="G32" s="163"/>
      <c r="H32" s="163"/>
      <c r="I32" s="163"/>
    </row>
    <row r="33" spans="1:9" ht="138" x14ac:dyDescent="0.25">
      <c r="A33" s="163">
        <v>16</v>
      </c>
      <c r="B33" s="163" t="s">
        <v>1254</v>
      </c>
      <c r="C33" s="163"/>
      <c r="D33" s="163"/>
      <c r="E33" s="163"/>
      <c r="F33" s="163" t="s">
        <v>165</v>
      </c>
      <c r="G33" s="163">
        <v>11</v>
      </c>
      <c r="H33" s="163"/>
      <c r="I33" s="163"/>
    </row>
    <row r="34" spans="1:9" ht="120.75" x14ac:dyDescent="0.25">
      <c r="A34" s="163">
        <v>17</v>
      </c>
      <c r="B34" s="163" t="s">
        <v>1255</v>
      </c>
      <c r="C34" s="163"/>
      <c r="D34" s="163"/>
      <c r="E34" s="163"/>
      <c r="F34" s="163" t="s">
        <v>165</v>
      </c>
      <c r="G34" s="163">
        <v>61</v>
      </c>
      <c r="H34" s="163"/>
      <c r="I34" s="163"/>
    </row>
    <row r="35" spans="1:9" ht="17.25" x14ac:dyDescent="0.25">
      <c r="A35" s="164">
        <v>45674</v>
      </c>
      <c r="B35" s="163" t="s">
        <v>1256</v>
      </c>
      <c r="C35" s="163"/>
      <c r="D35" s="163"/>
      <c r="E35" s="163"/>
      <c r="F35" s="163" t="s">
        <v>165</v>
      </c>
      <c r="G35" s="163">
        <v>61</v>
      </c>
      <c r="H35" s="163"/>
      <c r="I35" s="163"/>
    </row>
    <row r="36" spans="1:9" ht="17.25" x14ac:dyDescent="0.25">
      <c r="A36" s="164">
        <v>45705</v>
      </c>
      <c r="B36" s="163" t="s">
        <v>1257</v>
      </c>
      <c r="C36" s="163"/>
      <c r="D36" s="163"/>
      <c r="E36" s="163"/>
      <c r="F36" s="163" t="s">
        <v>165</v>
      </c>
      <c r="G36" s="163">
        <v>40</v>
      </c>
      <c r="H36" s="163"/>
      <c r="I36" s="163"/>
    </row>
    <row r="37" spans="1:9" ht="17.25" x14ac:dyDescent="0.25">
      <c r="A37" s="164">
        <v>45733</v>
      </c>
      <c r="B37" s="163" t="s">
        <v>1238</v>
      </c>
      <c r="C37" s="163"/>
      <c r="D37" s="163"/>
      <c r="E37" s="163"/>
      <c r="F37" s="163" t="s">
        <v>165</v>
      </c>
      <c r="G37" s="163">
        <v>25</v>
      </c>
      <c r="H37" s="163"/>
      <c r="I37" s="163"/>
    </row>
    <row r="38" spans="1:9" ht="17.25" x14ac:dyDescent="0.25">
      <c r="A38" s="164">
        <v>45764</v>
      </c>
      <c r="B38" s="163" t="s">
        <v>1240</v>
      </c>
      <c r="C38" s="163"/>
      <c r="D38" s="163"/>
      <c r="E38" s="163"/>
      <c r="F38" s="163" t="s">
        <v>165</v>
      </c>
      <c r="G38" s="163">
        <v>4</v>
      </c>
      <c r="H38" s="163"/>
      <c r="I38" s="163"/>
    </row>
    <row r="39" spans="1:9" ht="120.75" x14ac:dyDescent="0.25">
      <c r="A39" s="163">
        <v>18</v>
      </c>
      <c r="B39" s="163" t="s">
        <v>1258</v>
      </c>
      <c r="C39" s="163"/>
      <c r="D39" s="163"/>
      <c r="E39" s="163"/>
      <c r="F39" s="163" t="s">
        <v>165</v>
      </c>
      <c r="G39" s="163">
        <v>65</v>
      </c>
      <c r="H39" s="163"/>
      <c r="I39" s="163"/>
    </row>
    <row r="40" spans="1:9" ht="258.75" x14ac:dyDescent="0.25">
      <c r="A40" s="163">
        <v>19</v>
      </c>
      <c r="B40" s="163" t="s">
        <v>1259</v>
      </c>
      <c r="C40" s="163"/>
      <c r="D40" s="163"/>
      <c r="E40" s="163"/>
      <c r="F40" s="163" t="s">
        <v>165</v>
      </c>
      <c r="G40" s="163">
        <v>2</v>
      </c>
      <c r="H40" s="163"/>
      <c r="I40" s="163"/>
    </row>
    <row r="41" spans="1:9" ht="224.25" x14ac:dyDescent="0.25">
      <c r="A41" s="163">
        <v>20</v>
      </c>
      <c r="B41" s="163" t="s">
        <v>1260</v>
      </c>
      <c r="C41" s="163"/>
      <c r="D41" s="163"/>
      <c r="E41" s="163"/>
      <c r="F41" s="163" t="s">
        <v>165</v>
      </c>
      <c r="G41" s="163">
        <v>1</v>
      </c>
      <c r="H41" s="163"/>
      <c r="I41" s="163"/>
    </row>
    <row r="42" spans="1:9" ht="120.75" x14ac:dyDescent="0.25">
      <c r="A42" s="163">
        <v>21</v>
      </c>
      <c r="B42" s="163" t="s">
        <v>1261</v>
      </c>
      <c r="C42" s="163"/>
      <c r="D42" s="163"/>
      <c r="E42" s="163"/>
      <c r="F42" s="163" t="s">
        <v>165</v>
      </c>
      <c r="G42" s="163">
        <v>31</v>
      </c>
      <c r="H42" s="163"/>
      <c r="I42" s="163"/>
    </row>
    <row r="43" spans="1:9" ht="17.25" x14ac:dyDescent="0.25">
      <c r="A43" s="164">
        <v>45678</v>
      </c>
      <c r="B43" s="163" t="s">
        <v>1256</v>
      </c>
      <c r="C43" s="163"/>
      <c r="D43" s="163"/>
      <c r="E43" s="163"/>
      <c r="F43" s="163" t="s">
        <v>165</v>
      </c>
      <c r="G43" s="163">
        <v>31</v>
      </c>
      <c r="H43" s="163"/>
      <c r="I43" s="163"/>
    </row>
    <row r="44" spans="1:9" ht="17.25" x14ac:dyDescent="0.25">
      <c r="A44" s="164">
        <v>45709</v>
      </c>
      <c r="B44" s="163" t="s">
        <v>1257</v>
      </c>
      <c r="C44" s="163"/>
      <c r="D44" s="163"/>
      <c r="E44" s="163"/>
      <c r="F44" s="163" t="s">
        <v>165</v>
      </c>
      <c r="G44" s="163">
        <v>13</v>
      </c>
      <c r="H44" s="163"/>
      <c r="I44" s="163"/>
    </row>
    <row r="45" spans="1:9" ht="17.25" x14ac:dyDescent="0.25">
      <c r="A45" s="164">
        <v>45737</v>
      </c>
      <c r="B45" s="163" t="s">
        <v>1238</v>
      </c>
      <c r="C45" s="163"/>
      <c r="D45" s="163"/>
      <c r="E45" s="163"/>
      <c r="F45" s="163" t="s">
        <v>165</v>
      </c>
      <c r="G45" s="163">
        <v>11</v>
      </c>
      <c r="H45" s="163"/>
      <c r="I45" s="163"/>
    </row>
    <row r="46" spans="1:9" ht="17.25" x14ac:dyDescent="0.25">
      <c r="A46" s="164">
        <v>45768</v>
      </c>
      <c r="B46" s="163" t="s">
        <v>1240</v>
      </c>
      <c r="C46" s="163"/>
      <c r="D46" s="163"/>
      <c r="E46" s="163"/>
      <c r="F46" s="163" t="s">
        <v>165</v>
      </c>
      <c r="G46" s="163">
        <v>2</v>
      </c>
      <c r="H46" s="163"/>
      <c r="I46" s="163"/>
    </row>
    <row r="47" spans="1:9" ht="120.75" x14ac:dyDescent="0.25">
      <c r="A47" s="163">
        <v>22</v>
      </c>
      <c r="B47" s="163" t="s">
        <v>1262</v>
      </c>
      <c r="C47" s="163"/>
      <c r="D47" s="163"/>
      <c r="E47" s="163"/>
      <c r="F47" s="163" t="s">
        <v>165</v>
      </c>
      <c r="G47" s="163">
        <v>3</v>
      </c>
      <c r="H47" s="163"/>
      <c r="I47" s="163"/>
    </row>
    <row r="48" spans="1:9" ht="138" x14ac:dyDescent="0.25">
      <c r="A48" s="163">
        <v>23</v>
      </c>
      <c r="B48" s="163" t="s">
        <v>1263</v>
      </c>
      <c r="C48" s="163" t="s">
        <v>1264</v>
      </c>
      <c r="D48" s="163"/>
      <c r="E48" s="163" t="s">
        <v>1228</v>
      </c>
      <c r="F48" s="163" t="s">
        <v>165</v>
      </c>
      <c r="G48" s="163">
        <v>9</v>
      </c>
      <c r="H48" s="163">
        <v>0.33</v>
      </c>
      <c r="I48" s="163"/>
    </row>
    <row r="49" spans="1:9" ht="189.75" x14ac:dyDescent="0.25">
      <c r="A49" s="163">
        <v>24</v>
      </c>
      <c r="B49" s="163" t="s">
        <v>1265</v>
      </c>
      <c r="C49" s="163" t="s">
        <v>1266</v>
      </c>
      <c r="D49" s="163"/>
      <c r="E49" s="163" t="s">
        <v>1267</v>
      </c>
      <c r="F49" s="163" t="s">
        <v>158</v>
      </c>
      <c r="G49" s="163">
        <v>25</v>
      </c>
      <c r="H49" s="163"/>
      <c r="I49" s="163"/>
    </row>
    <row r="50" spans="1:9" ht="189.75" x14ac:dyDescent="0.25">
      <c r="A50" s="163">
        <v>25</v>
      </c>
      <c r="B50" s="163" t="s">
        <v>1265</v>
      </c>
      <c r="C50" s="163" t="s">
        <v>1268</v>
      </c>
      <c r="D50" s="163"/>
      <c r="E50" s="163" t="s">
        <v>1267</v>
      </c>
      <c r="F50" s="163" t="s">
        <v>158</v>
      </c>
      <c r="G50" s="163">
        <v>30</v>
      </c>
      <c r="H50" s="163"/>
      <c r="I50" s="163"/>
    </row>
    <row r="51" spans="1:9" ht="189.75" x14ac:dyDescent="0.25">
      <c r="A51" s="163">
        <v>26</v>
      </c>
      <c r="B51" s="163" t="s">
        <v>1265</v>
      </c>
      <c r="C51" s="163" t="s">
        <v>1269</v>
      </c>
      <c r="D51" s="163"/>
      <c r="E51" s="163" t="s">
        <v>1267</v>
      </c>
      <c r="F51" s="163" t="s">
        <v>158</v>
      </c>
      <c r="G51" s="163">
        <v>3</v>
      </c>
      <c r="H51" s="163"/>
      <c r="I51" s="163"/>
    </row>
    <row r="52" spans="1:9" ht="120.75" x14ac:dyDescent="0.25">
      <c r="A52" s="163">
        <v>27</v>
      </c>
      <c r="B52" s="163" t="s">
        <v>1270</v>
      </c>
      <c r="C52" s="163"/>
      <c r="D52" s="163"/>
      <c r="E52" s="163"/>
      <c r="F52" s="163" t="s">
        <v>165</v>
      </c>
      <c r="G52" s="163">
        <v>26</v>
      </c>
      <c r="H52" s="163"/>
      <c r="I52" s="163"/>
    </row>
    <row r="53" spans="1:9" ht="120.75" x14ac:dyDescent="0.25">
      <c r="A53" s="163">
        <v>28</v>
      </c>
      <c r="B53" s="163" t="s">
        <v>1271</v>
      </c>
      <c r="C53" s="163"/>
      <c r="D53" s="163"/>
      <c r="E53" s="163"/>
      <c r="F53" s="163" t="s">
        <v>165</v>
      </c>
      <c r="G53" s="163">
        <v>40</v>
      </c>
      <c r="H53" s="163"/>
      <c r="I53" s="163"/>
    </row>
    <row r="54" spans="1:9" ht="120.75" x14ac:dyDescent="0.25">
      <c r="A54" s="163">
        <v>29</v>
      </c>
      <c r="B54" s="163" t="s">
        <v>1272</v>
      </c>
      <c r="C54" s="163"/>
      <c r="D54" s="163"/>
      <c r="E54" s="163"/>
      <c r="F54" s="163" t="s">
        <v>165</v>
      </c>
      <c r="G54" s="163">
        <v>30</v>
      </c>
      <c r="H54" s="163"/>
      <c r="I54" s="163"/>
    </row>
    <row r="55" spans="1:9" ht="189.75" x14ac:dyDescent="0.25">
      <c r="A55" s="163">
        <v>30</v>
      </c>
      <c r="B55" s="163" t="s">
        <v>1273</v>
      </c>
      <c r="C55" s="163" t="s">
        <v>1274</v>
      </c>
      <c r="D55" s="163"/>
      <c r="E55" s="163"/>
      <c r="F55" s="163" t="s">
        <v>165</v>
      </c>
      <c r="G55" s="163">
        <v>35</v>
      </c>
      <c r="H55" s="163"/>
      <c r="I55" s="163"/>
    </row>
    <row r="56" spans="1:9" ht="189.75" x14ac:dyDescent="0.25">
      <c r="A56" s="163">
        <v>31</v>
      </c>
      <c r="B56" s="163" t="s">
        <v>1275</v>
      </c>
      <c r="C56" s="163" t="s">
        <v>1274</v>
      </c>
      <c r="D56" s="163"/>
      <c r="E56" s="163"/>
      <c r="F56" s="163" t="s">
        <v>165</v>
      </c>
      <c r="G56" s="163">
        <v>24</v>
      </c>
      <c r="H56" s="163"/>
      <c r="I56" s="163"/>
    </row>
    <row r="57" spans="1:9" ht="189.75" x14ac:dyDescent="0.25">
      <c r="A57" s="163">
        <v>32</v>
      </c>
      <c r="B57" s="163" t="s">
        <v>1276</v>
      </c>
      <c r="C57" s="163" t="s">
        <v>1274</v>
      </c>
      <c r="D57" s="163"/>
      <c r="E57" s="163"/>
      <c r="F57" s="163" t="s">
        <v>165</v>
      </c>
      <c r="G57" s="163">
        <v>6</v>
      </c>
      <c r="H57" s="163"/>
      <c r="I57" s="163"/>
    </row>
    <row r="58" spans="1:9" ht="189.75" x14ac:dyDescent="0.25">
      <c r="A58" s="163">
        <v>33</v>
      </c>
      <c r="B58" s="163" t="s">
        <v>1277</v>
      </c>
      <c r="C58" s="163" t="s">
        <v>1274</v>
      </c>
      <c r="D58" s="163"/>
      <c r="E58" s="163"/>
      <c r="F58" s="163" t="s">
        <v>165</v>
      </c>
      <c r="G58" s="163">
        <v>8</v>
      </c>
      <c r="H58" s="16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1632-2021-2.1.3-КМ_07.04.042-П-</vt:lpstr>
      <vt:lpstr>СВОД</vt:lpstr>
      <vt:lpstr>че надо</vt:lpstr>
      <vt:lpstr>ЦТ РММ</vt:lpstr>
      <vt:lpstr>АСУИ</vt:lpstr>
      <vt:lpstr>Лист1</vt:lpstr>
      <vt:lpstr>Лист2</vt:lpstr>
      <vt:lpstr>'1632-2021-2.1.3-КМ_07.04.042-П-'!Заголовки_для_печати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Липатов</dc:creator>
  <cp:lastModifiedBy>Admin</cp:lastModifiedBy>
  <dcterms:created xsi:type="dcterms:W3CDTF">2025-03-03T10:16:10Z</dcterms:created>
  <dcterms:modified xsi:type="dcterms:W3CDTF">2025-03-14T13:18:33Z</dcterms:modified>
</cp:coreProperties>
</file>