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ксенов Иван\Desktop\"/>
    </mc:Choice>
  </mc:AlternateContent>
  <xr:revisionPtr revIDLastSave="0" documentId="13_ncr:1_{5E44D6B8-E6B2-4E0F-B2A1-349DE3C262FF}" xr6:coauthVersionLast="47" xr6:coauthVersionMax="47" xr10:uidLastSave="{00000000-0000-0000-0000-000000000000}"/>
  <bookViews>
    <workbookView xWindow="28680" yWindow="-120" windowWidth="29040" windowHeight="15720" tabRatio="546" xr2:uid="{00000000-000D-0000-FFFF-FFFF00000000}"/>
  </bookViews>
  <sheets>
    <sheet name="Лист1" sheetId="1" r:id="rId1"/>
  </sheets>
  <definedNames>
    <definedName name="_xlnm._FilterDatabase" localSheetId="0" hidden="1">Лист1!$A$2:$L$17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  <c r="I1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3" i="1"/>
  <c r="G19" i="1"/>
  <c r="G20" i="1"/>
  <c r="J15" i="1"/>
  <c r="J14" i="1"/>
  <c r="J13" i="1"/>
  <c r="J12" i="1"/>
  <c r="J11" i="1"/>
  <c r="J6" i="1"/>
  <c r="J5" i="1"/>
  <c r="J4" i="1"/>
  <c r="J3" i="1"/>
  <c r="K4" i="1" l="1"/>
  <c r="K6" i="1"/>
  <c r="K11" i="1"/>
  <c r="K12" i="1"/>
  <c r="K13" i="1"/>
  <c r="K14" i="1"/>
  <c r="K15" i="1"/>
  <c r="L6" i="1"/>
  <c r="L7" i="1"/>
  <c r="L11" i="1"/>
  <c r="L4" i="1" l="1"/>
  <c r="L15" i="1"/>
  <c r="L14" i="1"/>
  <c r="L13" i="1"/>
  <c r="L12" i="1"/>
  <c r="L16" i="1"/>
  <c r="L10" i="1"/>
  <c r="L9" i="1"/>
  <c r="L8" i="1"/>
  <c r="K5" i="1" l="1"/>
  <c r="K17" i="1" l="1"/>
  <c r="L5" i="1"/>
  <c r="L3" i="1"/>
  <c r="L17" i="1" l="1"/>
</calcChain>
</file>

<file path=xl/sharedStrings.xml><?xml version="1.0" encoding="utf-8"?>
<sst xmlns="http://schemas.openxmlformats.org/spreadsheetml/2006/main" count="69" uniqueCount="51">
  <si>
    <t>№ пп</t>
  </si>
  <si>
    <t>Раздел РД</t>
  </si>
  <si>
    <t>Расшифровка</t>
  </si>
  <si>
    <t>объект</t>
  </si>
  <si>
    <t>Станция разгрузки вагонов</t>
  </si>
  <si>
    <t>1632-2021-1.1-КЖ06.</t>
  </si>
  <si>
    <t xml:space="preserve">1632-2021-1.1-КЖ08. </t>
  </si>
  <si>
    <t>Объем</t>
  </si>
  <si>
    <t>Плита на отм. -0,200</t>
  </si>
  <si>
    <t>Лестницы</t>
  </si>
  <si>
    <t>1632-2021-1.1-КЖ1</t>
  </si>
  <si>
    <t>Конструкции встроенных и пристроенных помещений. Плиты перекрытий на отметках +4,+7,+8,+10,+11,+11,7</t>
  </si>
  <si>
    <t>1632-2021-1.1-КЖ07.</t>
  </si>
  <si>
    <t>Ростверки на отм. -0,200 + 226 п.м. рельс Р65</t>
  </si>
  <si>
    <t>1632-2021-1.1,1.2-КМ1</t>
  </si>
  <si>
    <t>1632-2021-1.1,1.2-КМ2</t>
  </si>
  <si>
    <t>1632-2021-1.1,1.2-КМ3</t>
  </si>
  <si>
    <t>Основные конструкции</t>
  </si>
  <si>
    <t>Второстепенные конструкции</t>
  </si>
  <si>
    <t>Этажерка аспирационной установки</t>
  </si>
  <si>
    <t>1632-2021-2.1.3-КМ</t>
  </si>
  <si>
    <t>Конструкции металлические</t>
  </si>
  <si>
    <t>Конвейерная галерея №3.</t>
  </si>
  <si>
    <t>Устройство железобетонных конструкций Здания трансбордера, Тоннеля, Пересыпной станции №1.</t>
  </si>
  <si>
    <t xml:space="preserve"> Тоннель. Конструкции железобетонные. Фундаменты. Стены. Перекрытия. </t>
  </si>
  <si>
    <t>1632-2021-2.1.0-КЖ02.</t>
  </si>
  <si>
    <t>1632-2021-2.2.1-КЖ03.</t>
  </si>
  <si>
    <t>Пересыпная станция №1 Конструкции ниже отм. – 0,000</t>
  </si>
  <si>
    <t>Пересыпная станция №1 Конструкции в осях 1-4.</t>
  </si>
  <si>
    <t xml:space="preserve">1632-2021-2.2.1-КЖ04. </t>
  </si>
  <si>
    <t xml:space="preserve"> 1632-2021-2.2.2-КЖ1</t>
  </si>
  <si>
    <t xml:space="preserve">Пересыпная станция №2. </t>
  </si>
  <si>
    <t xml:space="preserve"> 1632-2021-2.2.3-КЖ1</t>
  </si>
  <si>
    <t xml:space="preserve">Пересыпная станция №3. </t>
  </si>
  <si>
    <t>Пересыпная станция №3. Перекрытия</t>
  </si>
  <si>
    <t>РММ Ремонтно-механическая мастерская</t>
  </si>
  <si>
    <t>Конструкции металлические. Второстепенные конструкции административного корпуса</t>
  </si>
  <si>
    <t>1632-2021-7.1-КМ1</t>
  </si>
  <si>
    <t>Перекрытия</t>
  </si>
  <si>
    <t>Ед. изм.</t>
  </si>
  <si>
    <t>м3</t>
  </si>
  <si>
    <t>т</t>
  </si>
  <si>
    <t>Стоимость работ за ед. с НДС 20%</t>
  </si>
  <si>
    <t>Стоимость материалов за ед. с НДС 20%</t>
  </si>
  <si>
    <t>Итого работ с НДС 20%</t>
  </si>
  <si>
    <t>Итого стоимость материалов с НДС 20%</t>
  </si>
  <si>
    <t>Итого  с НДС 20%</t>
  </si>
  <si>
    <t>итого</t>
  </si>
  <si>
    <t>поставка Заказчика</t>
  </si>
  <si>
    <t>ИТОГО</t>
  </si>
  <si>
    <t>*стоимость бетона является предварительно-ориентировочной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</si>
</sst>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tabSelected="1" zoomScale="85" zoomScaleNormal="85" workbookViewId="0">
      <selection activeCell="I21" sqref="I21"/>
    </sheetView>
  </sheetViews>
  <sheetFormatPr defaultColWidth="8.88671875" defaultRowHeight="14.4" x14ac:dyDescent="0.3"/>
  <cols>
    <col min="1" max="1" width="8.88671875" style="1"/>
    <col min="2" max="2" width="7.6640625" style="1" customWidth="1"/>
    <col min="3" max="3" width="33.109375" style="1" customWidth="1"/>
    <col min="4" max="4" width="24.6640625" style="1" bestFit="1" customWidth="1"/>
    <col min="5" max="5" width="50.44140625" style="2" customWidth="1"/>
    <col min="6" max="6" width="9.88671875" style="1" customWidth="1"/>
    <col min="7" max="7" width="14.6640625" style="1" customWidth="1"/>
    <col min="8" max="9" width="22.6640625" style="1" bestFit="1" customWidth="1"/>
    <col min="10" max="10" width="25.44140625" style="1" customWidth="1"/>
    <col min="11" max="11" width="26.44140625" style="1" customWidth="1"/>
    <col min="12" max="12" width="22.6640625" style="1" bestFit="1" customWidth="1"/>
    <col min="13" max="16384" width="8.88671875" style="1"/>
  </cols>
  <sheetData>
    <row r="2" spans="2:12" ht="51" customHeight="1" x14ac:dyDescent="0.3">
      <c r="B2" s="3" t="s">
        <v>0</v>
      </c>
      <c r="C2" s="3" t="s">
        <v>3</v>
      </c>
      <c r="D2" s="3" t="s">
        <v>1</v>
      </c>
      <c r="E2" s="3" t="s">
        <v>2</v>
      </c>
      <c r="F2" s="3" t="s">
        <v>39</v>
      </c>
      <c r="G2" s="3" t="s">
        <v>7</v>
      </c>
      <c r="H2" s="4" t="s">
        <v>42</v>
      </c>
      <c r="I2" s="4" t="s">
        <v>44</v>
      </c>
      <c r="J2" s="4" t="s">
        <v>43</v>
      </c>
      <c r="K2" s="4" t="s">
        <v>45</v>
      </c>
      <c r="L2" s="4" t="s">
        <v>46</v>
      </c>
    </row>
    <row r="3" spans="2:12" ht="46.8" x14ac:dyDescent="0.3">
      <c r="B3" s="15">
        <v>1</v>
      </c>
      <c r="C3" s="16" t="s">
        <v>4</v>
      </c>
      <c r="D3" s="7" t="s">
        <v>10</v>
      </c>
      <c r="E3" s="5" t="s">
        <v>11</v>
      </c>
      <c r="F3" s="8" t="s">
        <v>40</v>
      </c>
      <c r="G3" s="9">
        <v>126.13</v>
      </c>
      <c r="H3" s="9">
        <v>56690</v>
      </c>
      <c r="I3" s="9">
        <f>H3*G3</f>
        <v>7150309.7000000002</v>
      </c>
      <c r="J3" s="9">
        <f>5800+3100*5/6</f>
        <v>8383.3333333333339</v>
      </c>
      <c r="K3" s="9">
        <f>J3*G3</f>
        <v>1057389.8333333333</v>
      </c>
      <c r="L3" s="9">
        <f>I3+K3</f>
        <v>8207699.5333333332</v>
      </c>
    </row>
    <row r="4" spans="2:12" ht="15.6" x14ac:dyDescent="0.3">
      <c r="B4" s="15"/>
      <c r="C4" s="16"/>
      <c r="D4" s="7" t="s">
        <v>5</v>
      </c>
      <c r="E4" s="6" t="s">
        <v>8</v>
      </c>
      <c r="F4" s="7" t="s">
        <v>40</v>
      </c>
      <c r="G4" s="9">
        <v>1091</v>
      </c>
      <c r="H4" s="9">
        <v>56690</v>
      </c>
      <c r="I4" s="9">
        <f t="shared" ref="I4:I16" si="0">H4*G4</f>
        <v>61848790</v>
      </c>
      <c r="J4" s="9">
        <f>5800+3100*5/6</f>
        <v>8383.3333333333339</v>
      </c>
      <c r="K4" s="9">
        <f t="shared" ref="K3:K15" si="1">J4*G4</f>
        <v>9146216.6666666679</v>
      </c>
      <c r="L4" s="9">
        <f t="shared" ref="L4:L16" si="2">I4+K4</f>
        <v>70995006.666666672</v>
      </c>
    </row>
    <row r="5" spans="2:12" ht="15.6" x14ac:dyDescent="0.3">
      <c r="B5" s="15"/>
      <c r="C5" s="16"/>
      <c r="D5" s="7" t="s">
        <v>12</v>
      </c>
      <c r="E5" s="6" t="s">
        <v>13</v>
      </c>
      <c r="F5" s="7" t="s">
        <v>40</v>
      </c>
      <c r="G5" s="9">
        <v>637.4899999999999</v>
      </c>
      <c r="H5" s="9">
        <v>56690</v>
      </c>
      <c r="I5" s="9">
        <f t="shared" si="0"/>
        <v>36139308.099999994</v>
      </c>
      <c r="J5" s="9">
        <f>5800+3100*5/6</f>
        <v>8383.3333333333339</v>
      </c>
      <c r="K5" s="9">
        <f t="shared" si="1"/>
        <v>5344291.166666666</v>
      </c>
      <c r="L5" s="9">
        <f t="shared" si="2"/>
        <v>41483599.266666658</v>
      </c>
    </row>
    <row r="6" spans="2:12" ht="15.6" x14ac:dyDescent="0.3">
      <c r="B6" s="15"/>
      <c r="C6" s="16"/>
      <c r="D6" s="7" t="s">
        <v>6</v>
      </c>
      <c r="E6" s="6" t="s">
        <v>9</v>
      </c>
      <c r="F6" s="7" t="s">
        <v>40</v>
      </c>
      <c r="G6" s="9">
        <v>234.22</v>
      </c>
      <c r="H6" s="9">
        <v>56690</v>
      </c>
      <c r="I6" s="9">
        <f t="shared" si="0"/>
        <v>13277931.800000001</v>
      </c>
      <c r="J6" s="9">
        <f>5800+3100*5/6</f>
        <v>8383.3333333333339</v>
      </c>
      <c r="K6" s="9">
        <f t="shared" si="1"/>
        <v>1963544.3333333335</v>
      </c>
      <c r="L6" s="9">
        <f t="shared" si="2"/>
        <v>15241476.133333335</v>
      </c>
    </row>
    <row r="7" spans="2:12" ht="15.6" x14ac:dyDescent="0.3">
      <c r="B7" s="15"/>
      <c r="C7" s="16"/>
      <c r="D7" s="7" t="s">
        <v>14</v>
      </c>
      <c r="E7" s="6" t="s">
        <v>17</v>
      </c>
      <c r="F7" s="7" t="s">
        <v>41</v>
      </c>
      <c r="G7" s="9">
        <v>629.6</v>
      </c>
      <c r="H7" s="9">
        <v>421700</v>
      </c>
      <c r="I7" s="9">
        <f t="shared" si="0"/>
        <v>265502320</v>
      </c>
      <c r="J7" s="10" t="s">
        <v>48</v>
      </c>
      <c r="K7" s="9">
        <v>0</v>
      </c>
      <c r="L7" s="9">
        <f>I7+K7</f>
        <v>265502320</v>
      </c>
    </row>
    <row r="8" spans="2:12" ht="15.6" x14ac:dyDescent="0.3">
      <c r="B8" s="15"/>
      <c r="C8" s="16"/>
      <c r="D8" s="7" t="s">
        <v>15</v>
      </c>
      <c r="E8" s="6" t="s">
        <v>18</v>
      </c>
      <c r="F8" s="7" t="s">
        <v>41</v>
      </c>
      <c r="G8" s="9">
        <v>42.8</v>
      </c>
      <c r="H8" s="9">
        <v>421700</v>
      </c>
      <c r="I8" s="9">
        <f t="shared" si="0"/>
        <v>18048760</v>
      </c>
      <c r="J8" s="10" t="s">
        <v>48</v>
      </c>
      <c r="K8" s="9">
        <v>0</v>
      </c>
      <c r="L8" s="9">
        <f t="shared" si="2"/>
        <v>18048760</v>
      </c>
    </row>
    <row r="9" spans="2:12" ht="15.6" x14ac:dyDescent="0.3">
      <c r="B9" s="15"/>
      <c r="C9" s="16"/>
      <c r="D9" s="7" t="s">
        <v>16</v>
      </c>
      <c r="E9" s="6" t="s">
        <v>19</v>
      </c>
      <c r="F9" s="7" t="s">
        <v>41</v>
      </c>
      <c r="G9" s="9">
        <v>94.4</v>
      </c>
      <c r="H9" s="9">
        <v>421700</v>
      </c>
      <c r="I9" s="9">
        <f t="shared" si="0"/>
        <v>39808480</v>
      </c>
      <c r="J9" s="10" t="s">
        <v>48</v>
      </c>
      <c r="K9" s="9">
        <v>0</v>
      </c>
      <c r="L9" s="9">
        <f t="shared" si="2"/>
        <v>39808480</v>
      </c>
    </row>
    <row r="10" spans="2:12" ht="30.75" customHeight="1" x14ac:dyDescent="0.3">
      <c r="B10" s="7">
        <v>2</v>
      </c>
      <c r="C10" s="5" t="s">
        <v>22</v>
      </c>
      <c r="D10" s="7" t="s">
        <v>20</v>
      </c>
      <c r="E10" s="5" t="s">
        <v>21</v>
      </c>
      <c r="F10" s="8" t="s">
        <v>41</v>
      </c>
      <c r="G10" s="9">
        <v>2108.8000000000002</v>
      </c>
      <c r="H10" s="9">
        <v>421700</v>
      </c>
      <c r="I10" s="9">
        <f t="shared" si="0"/>
        <v>889280960.00000012</v>
      </c>
      <c r="J10" s="10" t="s">
        <v>48</v>
      </c>
      <c r="K10" s="9">
        <v>0</v>
      </c>
      <c r="L10" s="9">
        <f t="shared" si="2"/>
        <v>889280960.00000012</v>
      </c>
    </row>
    <row r="11" spans="2:12" ht="31.2" x14ac:dyDescent="0.3">
      <c r="B11" s="15">
        <v>3</v>
      </c>
      <c r="C11" s="17" t="s">
        <v>23</v>
      </c>
      <c r="D11" s="7" t="s">
        <v>25</v>
      </c>
      <c r="E11" s="5" t="s">
        <v>24</v>
      </c>
      <c r="F11" s="8" t="s">
        <v>40</v>
      </c>
      <c r="G11" s="9">
        <v>1098.31</v>
      </c>
      <c r="H11" s="9">
        <v>56690</v>
      </c>
      <c r="I11" s="9">
        <f t="shared" si="0"/>
        <v>62263193.899999999</v>
      </c>
      <c r="J11" s="9">
        <f>5800+3100*5/6</f>
        <v>8383.3333333333339</v>
      </c>
      <c r="K11" s="9">
        <f t="shared" si="1"/>
        <v>9207498.833333334</v>
      </c>
      <c r="L11" s="9">
        <f t="shared" si="2"/>
        <v>71470692.733333334</v>
      </c>
    </row>
    <row r="12" spans="2:12" ht="15.6" x14ac:dyDescent="0.3">
      <c r="B12" s="15"/>
      <c r="C12" s="17"/>
      <c r="D12" s="7" t="s">
        <v>26</v>
      </c>
      <c r="E12" s="6" t="s">
        <v>27</v>
      </c>
      <c r="F12" s="7" t="s">
        <v>40</v>
      </c>
      <c r="G12" s="9">
        <v>1416.96</v>
      </c>
      <c r="H12" s="9">
        <v>56690</v>
      </c>
      <c r="I12" s="9">
        <f t="shared" si="0"/>
        <v>80327462.400000006</v>
      </c>
      <c r="J12" s="9">
        <f>5800+3100*5/6</f>
        <v>8383.3333333333339</v>
      </c>
      <c r="K12" s="9">
        <f t="shared" si="1"/>
        <v>11878848.000000002</v>
      </c>
      <c r="L12" s="9">
        <f t="shared" si="2"/>
        <v>92206310.400000006</v>
      </c>
    </row>
    <row r="13" spans="2:12" ht="15.6" x14ac:dyDescent="0.3">
      <c r="B13" s="15"/>
      <c r="C13" s="17"/>
      <c r="D13" s="7" t="s">
        <v>29</v>
      </c>
      <c r="E13" s="6" t="s">
        <v>28</v>
      </c>
      <c r="F13" s="7" t="s">
        <v>40</v>
      </c>
      <c r="G13" s="9">
        <v>632.52</v>
      </c>
      <c r="H13" s="9">
        <v>56690</v>
      </c>
      <c r="I13" s="9">
        <f t="shared" si="0"/>
        <v>35857558.799999997</v>
      </c>
      <c r="J13" s="9">
        <f>5800+3100*5/6</f>
        <v>8383.3333333333339</v>
      </c>
      <c r="K13" s="9">
        <f t="shared" si="1"/>
        <v>5302626</v>
      </c>
      <c r="L13" s="9">
        <f t="shared" si="2"/>
        <v>41160184.799999997</v>
      </c>
    </row>
    <row r="14" spans="2:12" ht="15.6" x14ac:dyDescent="0.3">
      <c r="B14" s="7">
        <v>4</v>
      </c>
      <c r="C14" s="6" t="s">
        <v>31</v>
      </c>
      <c r="D14" s="7" t="s">
        <v>30</v>
      </c>
      <c r="E14" s="6" t="s">
        <v>38</v>
      </c>
      <c r="F14" s="7" t="s">
        <v>40</v>
      </c>
      <c r="G14" s="9">
        <v>475.2</v>
      </c>
      <c r="H14" s="9">
        <v>56690</v>
      </c>
      <c r="I14" s="9">
        <f t="shared" si="0"/>
        <v>26939088</v>
      </c>
      <c r="J14" s="9">
        <f>5800+3100*5/6</f>
        <v>8383.3333333333339</v>
      </c>
      <c r="K14" s="9">
        <f t="shared" si="1"/>
        <v>3983760</v>
      </c>
      <c r="L14" s="9">
        <f t="shared" si="2"/>
        <v>30922848</v>
      </c>
    </row>
    <row r="15" spans="2:12" ht="15.6" x14ac:dyDescent="0.3">
      <c r="B15" s="7">
        <v>5</v>
      </c>
      <c r="C15" s="6" t="s">
        <v>33</v>
      </c>
      <c r="D15" s="7" t="s">
        <v>32</v>
      </c>
      <c r="E15" s="6" t="s">
        <v>34</v>
      </c>
      <c r="F15" s="7" t="s">
        <v>40</v>
      </c>
      <c r="G15" s="9">
        <v>77.12</v>
      </c>
      <c r="H15" s="9">
        <v>56690</v>
      </c>
      <c r="I15" s="9">
        <f t="shared" si="0"/>
        <v>4371932.8</v>
      </c>
      <c r="J15" s="9">
        <f>5800+3100*5/6</f>
        <v>8383.3333333333339</v>
      </c>
      <c r="K15" s="9">
        <f t="shared" si="1"/>
        <v>646522.66666666674</v>
      </c>
      <c r="L15" s="9">
        <f t="shared" si="2"/>
        <v>5018455.4666666668</v>
      </c>
    </row>
    <row r="16" spans="2:12" ht="31.2" x14ac:dyDescent="0.3">
      <c r="B16" s="7">
        <v>6</v>
      </c>
      <c r="C16" s="5" t="s">
        <v>35</v>
      </c>
      <c r="D16" s="7" t="s">
        <v>37</v>
      </c>
      <c r="E16" s="5" t="s">
        <v>36</v>
      </c>
      <c r="F16" s="8" t="s">
        <v>41</v>
      </c>
      <c r="G16" s="9">
        <v>4.6500000000000004</v>
      </c>
      <c r="H16" s="9">
        <v>421700</v>
      </c>
      <c r="I16" s="9">
        <f t="shared" si="0"/>
        <v>1960905.0000000002</v>
      </c>
      <c r="J16" s="10" t="s">
        <v>48</v>
      </c>
      <c r="K16" s="9">
        <v>0</v>
      </c>
      <c r="L16" s="9">
        <f t="shared" si="2"/>
        <v>1960905.0000000002</v>
      </c>
    </row>
    <row r="17" spans="2:12" ht="15.6" x14ac:dyDescent="0.3">
      <c r="B17" s="18" t="s">
        <v>47</v>
      </c>
      <c r="C17" s="19"/>
      <c r="D17" s="19"/>
      <c r="E17" s="19"/>
      <c r="F17" s="19"/>
      <c r="G17" s="20"/>
      <c r="H17" s="9"/>
      <c r="I17" s="11">
        <f>SUM(I3:I16)</f>
        <v>1542777000.5000002</v>
      </c>
      <c r="J17" s="11"/>
      <c r="K17" s="11">
        <f>SUM(K3:K16)</f>
        <v>48530697.5</v>
      </c>
      <c r="L17" s="11">
        <f>SUM(L3:L16)</f>
        <v>1591307698.0000002</v>
      </c>
    </row>
    <row r="19" spans="2:12" ht="15.6" x14ac:dyDescent="0.3">
      <c r="E19" s="14" t="s">
        <v>49</v>
      </c>
      <c r="F19" s="7" t="s">
        <v>40</v>
      </c>
      <c r="G19" s="9">
        <f>G3+G4+G5+G6+G11+G12+G13+G14+G15</f>
        <v>5788.9499999999989</v>
      </c>
      <c r="J19" s="12" t="s">
        <v>50</v>
      </c>
    </row>
    <row r="20" spans="2:12" ht="15.6" x14ac:dyDescent="0.3">
      <c r="E20" s="14"/>
      <c r="F20" s="7" t="s">
        <v>41</v>
      </c>
      <c r="G20" s="9">
        <f>G7+G8+G9+G16</f>
        <v>771.44999999999993</v>
      </c>
    </row>
    <row r="21" spans="2:12" x14ac:dyDescent="0.3">
      <c r="I21" s="13"/>
    </row>
    <row r="22" spans="2:12" x14ac:dyDescent="0.3">
      <c r="I22" s="13"/>
    </row>
    <row r="23" spans="2:12" x14ac:dyDescent="0.3">
      <c r="I23" s="13"/>
    </row>
    <row r="24" spans="2:12" x14ac:dyDescent="0.3">
      <c r="I24" s="13"/>
    </row>
    <row r="25" spans="2:12" x14ac:dyDescent="0.3">
      <c r="I25" s="13"/>
    </row>
    <row r="26" spans="2:12" x14ac:dyDescent="0.3">
      <c r="I26" s="13"/>
    </row>
    <row r="27" spans="2:12" x14ac:dyDescent="0.3">
      <c r="I27" s="13"/>
    </row>
  </sheetData>
  <autoFilter ref="A2:L17" xr:uid="{00000000-0001-0000-0000-000000000000}"/>
  <mergeCells count="6">
    <mergeCell ref="E19:E20"/>
    <mergeCell ref="B3:B9"/>
    <mergeCell ref="B11:B13"/>
    <mergeCell ref="C3:C9"/>
    <mergeCell ref="C11:C13"/>
    <mergeCell ref="B17:G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Аксенов Иван</cp:lastModifiedBy>
  <dcterms:created xsi:type="dcterms:W3CDTF">2025-03-03T10:16:10Z</dcterms:created>
  <dcterms:modified xsi:type="dcterms:W3CDTF">2025-03-14T14:58:58Z</dcterms:modified>
</cp:coreProperties>
</file>