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"/>
    </mc:Choice>
  </mc:AlternateContent>
  <xr:revisionPtr revIDLastSave="0" documentId="13_ncr:1_{23DFD297-9B28-49E0-99A5-5C5526B782C5}" xr6:coauthVersionLast="47" xr6:coauthVersionMax="47" xr10:uidLastSave="{00000000-0000-0000-0000-000000000000}"/>
  <bookViews>
    <workbookView xWindow="-108" yWindow="-108" windowWidth="23256" windowHeight="12576" tabRatio="546" xr2:uid="{00000000-000D-0000-FFFF-FFFF00000000}"/>
  </bookViews>
  <sheets>
    <sheet name="Лист1" sheetId="1" r:id="rId1"/>
  </sheets>
  <definedNames>
    <definedName name="_xlnm._FilterDatabase" localSheetId="0" hidden="1">Лист1!$A$2:$L$17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17" i="1"/>
  <c r="AE4" i="1"/>
  <c r="AE5" i="1"/>
  <c r="AE6" i="1"/>
  <c r="AE7" i="1"/>
  <c r="AE8" i="1"/>
  <c r="AE9" i="1"/>
  <c r="AE10" i="1"/>
  <c r="AE11" i="1"/>
  <c r="AE12" i="1"/>
  <c r="AF12" i="1" s="1"/>
  <c r="AE13" i="1"/>
  <c r="AE14" i="1"/>
  <c r="AE15" i="1"/>
  <c r="AE16" i="1"/>
  <c r="AE3" i="1"/>
  <c r="AC17" i="1"/>
  <c r="AC4" i="1"/>
  <c r="AC5" i="1"/>
  <c r="AC6" i="1"/>
  <c r="AC7" i="1"/>
  <c r="AC8" i="1"/>
  <c r="AC9" i="1"/>
  <c r="AF9" i="1" s="1"/>
  <c r="AC10" i="1"/>
  <c r="AC11" i="1"/>
  <c r="AC12" i="1"/>
  <c r="AC13" i="1"/>
  <c r="AC14" i="1"/>
  <c r="AC15" i="1"/>
  <c r="AC16" i="1"/>
  <c r="AC3" i="1"/>
  <c r="AF15" i="1"/>
  <c r="AF14" i="1"/>
  <c r="AF13" i="1"/>
  <c r="AF7" i="1"/>
  <c r="AF6" i="1"/>
  <c r="AF5" i="1"/>
  <c r="AF4" i="1"/>
  <c r="N17" i="1"/>
  <c r="S17" i="1"/>
  <c r="V9" i="1"/>
  <c r="V7" i="1"/>
  <c r="S8" i="1"/>
  <c r="V8" i="1" s="1"/>
  <c r="S9" i="1"/>
  <c r="S10" i="1"/>
  <c r="V10" i="1" s="1"/>
  <c r="S16" i="1"/>
  <c r="V16" i="1" s="1"/>
  <c r="S7" i="1"/>
  <c r="AA17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3" i="1"/>
  <c r="Z17" i="1"/>
  <c r="Z4" i="1"/>
  <c r="Z5" i="1"/>
  <c r="Z6" i="1"/>
  <c r="Z11" i="1"/>
  <c r="Z12" i="1"/>
  <c r="Z13" i="1"/>
  <c r="Z14" i="1"/>
  <c r="Z15" i="1"/>
  <c r="Z3" i="1"/>
  <c r="X17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3" i="1"/>
  <c r="AF11" i="1" l="1"/>
  <c r="AF17" i="1" s="1"/>
  <c r="AF16" i="1"/>
  <c r="AF8" i="1"/>
  <c r="AF10" i="1"/>
  <c r="V17" i="1"/>
  <c r="P17" i="1" l="1"/>
  <c r="N16" i="1"/>
  <c r="Q16" i="1" s="1"/>
  <c r="N8" i="1"/>
  <c r="Q8" i="1" s="1"/>
  <c r="N9" i="1"/>
  <c r="Q9" i="1" s="1"/>
  <c r="N10" i="1"/>
  <c r="Q10" i="1" s="1"/>
  <c r="N7" i="1"/>
  <c r="Q7" i="1" s="1"/>
  <c r="Q17" i="1" l="1"/>
  <c r="I4" i="1"/>
  <c r="I5" i="1"/>
  <c r="I6" i="1"/>
  <c r="I7" i="1"/>
  <c r="I8" i="1"/>
  <c r="I9" i="1"/>
  <c r="I10" i="1"/>
  <c r="I11" i="1"/>
  <c r="I12" i="1"/>
  <c r="I13" i="1"/>
  <c r="I16" i="1"/>
  <c r="I17" i="1" l="1"/>
  <c r="K4" i="1"/>
  <c r="K6" i="1"/>
  <c r="L6" i="1" s="1"/>
  <c r="K11" i="1"/>
  <c r="L11" i="1" s="1"/>
  <c r="K12" i="1"/>
  <c r="K13" i="1"/>
  <c r="L7" i="1"/>
  <c r="L4" i="1" l="1"/>
  <c r="L13" i="1"/>
  <c r="L12" i="1"/>
  <c r="L16" i="1"/>
  <c r="L10" i="1"/>
  <c r="L9" i="1"/>
  <c r="L8" i="1"/>
  <c r="K5" i="1" l="1"/>
  <c r="K17" i="1" l="1"/>
  <c r="L5" i="1"/>
  <c r="L17" i="1" s="1"/>
</calcChain>
</file>

<file path=xl/sharedStrings.xml><?xml version="1.0" encoding="utf-8"?>
<sst xmlns="http://schemas.openxmlformats.org/spreadsheetml/2006/main" count="213" uniqueCount="56">
  <si>
    <t>№ пп</t>
  </si>
  <si>
    <t>Раздел РД</t>
  </si>
  <si>
    <t>Расшифровка</t>
  </si>
  <si>
    <t>объект</t>
  </si>
  <si>
    <t>Станция разгрузки вагонов</t>
  </si>
  <si>
    <t>1632-2021-1.1-КЖ06.</t>
  </si>
  <si>
    <t xml:space="preserve">1632-2021-1.1-КЖ08. </t>
  </si>
  <si>
    <t>Объем</t>
  </si>
  <si>
    <t>Плита на отм. -0,200</t>
  </si>
  <si>
    <t>Лестницы</t>
  </si>
  <si>
    <t>1632-2021-1.1-КЖ1</t>
  </si>
  <si>
    <t>Конструкции встроенных и пристроенных помещений. Плиты перекрытий на отметках +4,+7,+8,+10,+11,+11,7</t>
  </si>
  <si>
    <t>1632-2021-1.1-КЖ07.</t>
  </si>
  <si>
    <t>Ростверки на отм. -0,200 + 226 п.м. рельс Р65</t>
  </si>
  <si>
    <t>1632-2021-1.1,1.2-КМ1</t>
  </si>
  <si>
    <t>1632-2021-1.1,1.2-КМ2</t>
  </si>
  <si>
    <t>1632-2021-1.1,1.2-КМ3</t>
  </si>
  <si>
    <t>Основные конструкции</t>
  </si>
  <si>
    <t>Второстепенные конструкции</t>
  </si>
  <si>
    <t>Этажерка аспирационной установки</t>
  </si>
  <si>
    <t>1632-2021-2.1.3-КМ</t>
  </si>
  <si>
    <t>Конструкции металлические</t>
  </si>
  <si>
    <t>Конвейерная галерея №3.</t>
  </si>
  <si>
    <t>Устройство железобетонных конструкций Здания трансбордера, Тоннеля, Пересыпной станции №1.</t>
  </si>
  <si>
    <t xml:space="preserve"> Тоннель. Конструкции железобетонные. Фундаменты. Стены. Перекрытия. </t>
  </si>
  <si>
    <t>1632-2021-2.1.0-КЖ02.</t>
  </si>
  <si>
    <t>1632-2021-2.2.1-КЖ03.</t>
  </si>
  <si>
    <t>Пересыпная станция №1 Конструкции ниже отм. – 0,000</t>
  </si>
  <si>
    <t>Пересыпная станция №1 Конструкции в осях 1-4.</t>
  </si>
  <si>
    <t xml:space="preserve">1632-2021-2.2.1-КЖ04. </t>
  </si>
  <si>
    <t xml:space="preserve"> 1632-2021-2.2.2-КЖ1</t>
  </si>
  <si>
    <t xml:space="preserve">Пересыпная станция №2. </t>
  </si>
  <si>
    <t xml:space="preserve"> 1632-2021-2.2.3-КЖ1</t>
  </si>
  <si>
    <t xml:space="preserve">Пересыпная станция №3. </t>
  </si>
  <si>
    <t>Пересыпная станция №3. Перекрытия</t>
  </si>
  <si>
    <t>РММ Ремонтно-механическая мастерская</t>
  </si>
  <si>
    <t>Конструкции металлические. Второстепенные конструкции административного корпуса</t>
  </si>
  <si>
    <t>1632-2021-7.1-КМ1</t>
  </si>
  <si>
    <t>Перекрытия</t>
  </si>
  <si>
    <t>Ед. изм.</t>
  </si>
  <si>
    <t>м3</t>
  </si>
  <si>
    <t>т</t>
  </si>
  <si>
    <t>Стоимость работ за ед. с НДС 20%</t>
  </si>
  <si>
    <t>Стоимость материалов за ед. с НДС 20%</t>
  </si>
  <si>
    <t>Итого работ с НДС 20%</t>
  </si>
  <si>
    <t>Итого стоимость материалов с НДС 20%</t>
  </si>
  <si>
    <t>Итого  с НДС 20%</t>
  </si>
  <si>
    <t>итого</t>
  </si>
  <si>
    <t>поставка Заказчика</t>
  </si>
  <si>
    <t>*стоимость бетона является предварительно-ориентировочной</t>
  </si>
  <si>
    <t>КДС</t>
  </si>
  <si>
    <t>МК-Серивис</t>
  </si>
  <si>
    <t>Империя</t>
  </si>
  <si>
    <t>Айтеко</t>
  </si>
  <si>
    <t>-</t>
  </si>
  <si>
    <t>Спецоснастка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</si>
</sst>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D8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4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D8F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27"/>
  <sheetViews>
    <sheetView tabSelected="1" zoomScale="80" zoomScaleNormal="80" workbookViewId="0">
      <selection activeCell="AD3" sqref="AD3"/>
    </sheetView>
  </sheetViews>
  <sheetFormatPr defaultColWidth="8.88671875" defaultRowHeight="14.4" outlineLevelCol="1" x14ac:dyDescent="0.3"/>
  <cols>
    <col min="1" max="1" width="8.88671875" style="1"/>
    <col min="2" max="2" width="7.6640625" style="1" customWidth="1"/>
    <col min="3" max="3" width="33.109375" style="1" customWidth="1"/>
    <col min="4" max="4" width="24.6640625" style="1" bestFit="1" customWidth="1"/>
    <col min="5" max="5" width="50.44140625" style="2" customWidth="1"/>
    <col min="6" max="6" width="9.88671875" style="1" customWidth="1"/>
    <col min="7" max="7" width="14.6640625" style="1" customWidth="1"/>
    <col min="8" max="9" width="22.6640625" style="1" hidden="1" customWidth="1" outlineLevel="1"/>
    <col min="10" max="10" width="25.44140625" style="1" hidden="1" customWidth="1" outlineLevel="1"/>
    <col min="11" max="11" width="26.44140625" style="1" hidden="1" customWidth="1" outlineLevel="1"/>
    <col min="12" max="12" width="22.6640625" style="1" bestFit="1" customWidth="1" collapsed="1"/>
    <col min="13" max="16" width="26.33203125" style="1" hidden="1" customWidth="1" outlineLevel="1"/>
    <col min="17" max="17" width="26.33203125" style="1" customWidth="1" collapsed="1"/>
    <col min="18" max="21" width="28.109375" style="1" hidden="1" customWidth="1" outlineLevel="1"/>
    <col min="22" max="22" width="28.109375" style="1" customWidth="1" collapsed="1"/>
    <col min="23" max="26" width="28.109375" style="1" hidden="1" customWidth="1" outlineLevel="1"/>
    <col min="27" max="27" width="28.109375" style="1" customWidth="1" collapsed="1"/>
    <col min="28" max="29" width="22.6640625" style="1" hidden="1" customWidth="1" outlineLevel="1"/>
    <col min="30" max="30" width="25.44140625" style="1" hidden="1" customWidth="1" outlineLevel="1"/>
    <col min="31" max="31" width="26.44140625" style="1" hidden="1" customWidth="1" outlineLevel="1"/>
    <col min="32" max="32" width="22.6640625" style="1" customWidth="1" collapsed="1"/>
    <col min="33" max="16384" width="8.88671875" style="1"/>
  </cols>
  <sheetData>
    <row r="1" spans="2:32" ht="15.6" x14ac:dyDescent="0.3">
      <c r="H1" s="17" t="s">
        <v>50</v>
      </c>
      <c r="I1" s="17"/>
      <c r="J1" s="17"/>
      <c r="K1" s="17"/>
      <c r="L1" s="17"/>
      <c r="M1" s="18" t="s">
        <v>51</v>
      </c>
      <c r="N1" s="18"/>
      <c r="O1" s="18"/>
      <c r="P1" s="18"/>
      <c r="Q1" s="18"/>
      <c r="R1" s="19" t="s">
        <v>52</v>
      </c>
      <c r="S1" s="19"/>
      <c r="T1" s="19"/>
      <c r="U1" s="19"/>
      <c r="V1" s="19"/>
      <c r="W1" s="20" t="s">
        <v>53</v>
      </c>
      <c r="X1" s="20"/>
      <c r="Y1" s="20"/>
      <c r="Z1" s="20"/>
      <c r="AA1" s="20"/>
      <c r="AB1" s="36" t="s">
        <v>55</v>
      </c>
      <c r="AC1" s="36"/>
      <c r="AD1" s="36"/>
      <c r="AE1" s="36"/>
      <c r="AF1" s="36"/>
    </row>
    <row r="2" spans="2:32" ht="51" customHeight="1" x14ac:dyDescent="0.3">
      <c r="B2" s="3" t="s">
        <v>0</v>
      </c>
      <c r="C2" s="3" t="s">
        <v>3</v>
      </c>
      <c r="D2" s="3" t="s">
        <v>1</v>
      </c>
      <c r="E2" s="3" t="s">
        <v>2</v>
      </c>
      <c r="F2" s="3" t="s">
        <v>39</v>
      </c>
      <c r="G2" s="3" t="s">
        <v>7</v>
      </c>
      <c r="H2" s="13" t="s">
        <v>42</v>
      </c>
      <c r="I2" s="13" t="s">
        <v>44</v>
      </c>
      <c r="J2" s="13" t="s">
        <v>43</v>
      </c>
      <c r="K2" s="13" t="s">
        <v>45</v>
      </c>
      <c r="L2" s="13" t="s">
        <v>46</v>
      </c>
      <c r="M2" s="14" t="s">
        <v>42</v>
      </c>
      <c r="N2" s="14" t="s">
        <v>44</v>
      </c>
      <c r="O2" s="14" t="s">
        <v>43</v>
      </c>
      <c r="P2" s="14" t="s">
        <v>45</v>
      </c>
      <c r="Q2" s="14" t="s">
        <v>46</v>
      </c>
      <c r="R2" s="15" t="s">
        <v>42</v>
      </c>
      <c r="S2" s="15" t="s">
        <v>44</v>
      </c>
      <c r="T2" s="15" t="s">
        <v>43</v>
      </c>
      <c r="U2" s="15" t="s">
        <v>45</v>
      </c>
      <c r="V2" s="15" t="s">
        <v>46</v>
      </c>
      <c r="W2" s="16" t="s">
        <v>42</v>
      </c>
      <c r="X2" s="16" t="s">
        <v>44</v>
      </c>
      <c r="Y2" s="16" t="s">
        <v>43</v>
      </c>
      <c r="Z2" s="16" t="s">
        <v>45</v>
      </c>
      <c r="AA2" s="16" t="s">
        <v>46</v>
      </c>
      <c r="AB2" s="28" t="s">
        <v>42</v>
      </c>
      <c r="AC2" s="28" t="s">
        <v>44</v>
      </c>
      <c r="AD2" s="28" t="s">
        <v>43</v>
      </c>
      <c r="AE2" s="28" t="s">
        <v>45</v>
      </c>
      <c r="AF2" s="28" t="s">
        <v>46</v>
      </c>
    </row>
    <row r="3" spans="2:32" ht="46.8" x14ac:dyDescent="0.3">
      <c r="B3" s="21">
        <v>1</v>
      </c>
      <c r="C3" s="22" t="s">
        <v>4</v>
      </c>
      <c r="D3" s="6" t="s">
        <v>10</v>
      </c>
      <c r="E3" s="4" t="s">
        <v>11</v>
      </c>
      <c r="F3" s="7" t="s">
        <v>40</v>
      </c>
      <c r="G3" s="8">
        <v>126.13</v>
      </c>
      <c r="H3" s="8" t="s">
        <v>54</v>
      </c>
      <c r="I3" s="8" t="s">
        <v>54</v>
      </c>
      <c r="J3" s="8" t="s">
        <v>54</v>
      </c>
      <c r="K3" s="8" t="s">
        <v>54</v>
      </c>
      <c r="L3" s="8" t="s">
        <v>54</v>
      </c>
      <c r="M3" s="8" t="s">
        <v>54</v>
      </c>
      <c r="N3" s="8" t="s">
        <v>54</v>
      </c>
      <c r="O3" s="8" t="s">
        <v>54</v>
      </c>
      <c r="P3" s="8" t="s">
        <v>54</v>
      </c>
      <c r="Q3" s="8" t="s">
        <v>54</v>
      </c>
      <c r="R3" s="8" t="s">
        <v>54</v>
      </c>
      <c r="S3" s="8" t="s">
        <v>54</v>
      </c>
      <c r="T3" s="8" t="s">
        <v>54</v>
      </c>
      <c r="U3" s="8" t="s">
        <v>54</v>
      </c>
      <c r="V3" s="8" t="s">
        <v>54</v>
      </c>
      <c r="W3" s="8">
        <v>56690</v>
      </c>
      <c r="X3" s="8">
        <f>G3*W3</f>
        <v>7150309.7000000002</v>
      </c>
      <c r="Y3" s="8">
        <v>8383.3333333333339</v>
      </c>
      <c r="Z3" s="8">
        <f>G3*Y3</f>
        <v>1057389.8333333333</v>
      </c>
      <c r="AA3" s="8">
        <f>X3+Z3</f>
        <v>8207699.5333333332</v>
      </c>
      <c r="AB3" s="27">
        <v>20000</v>
      </c>
      <c r="AC3" s="27">
        <f>G3*AB3</f>
        <v>2522600</v>
      </c>
      <c r="AD3" s="27">
        <v>18000</v>
      </c>
      <c r="AE3" s="27">
        <f>G3*AD3</f>
        <v>2270340</v>
      </c>
      <c r="AF3" s="27">
        <f>AC3+AE3</f>
        <v>4792940</v>
      </c>
    </row>
    <row r="4" spans="2:32" ht="15.6" x14ac:dyDescent="0.3">
      <c r="B4" s="21"/>
      <c r="C4" s="22"/>
      <c r="D4" s="6" t="s">
        <v>5</v>
      </c>
      <c r="E4" s="5" t="s">
        <v>8</v>
      </c>
      <c r="F4" s="6" t="s">
        <v>40</v>
      </c>
      <c r="G4" s="8">
        <v>1091</v>
      </c>
      <c r="H4" s="8">
        <v>185380</v>
      </c>
      <c r="I4" s="8">
        <f t="shared" ref="I4:I16" si="0">H4*G4</f>
        <v>202249580</v>
      </c>
      <c r="J4" s="8">
        <v>186410</v>
      </c>
      <c r="K4" s="8">
        <f t="shared" ref="K4:K15" si="1">J4*G4</f>
        <v>203373310</v>
      </c>
      <c r="L4" s="8">
        <f t="shared" ref="L4:L16" si="2">I4+K4</f>
        <v>405622890</v>
      </c>
      <c r="M4" s="8" t="s">
        <v>54</v>
      </c>
      <c r="N4" s="8" t="s">
        <v>54</v>
      </c>
      <c r="O4" s="8" t="s">
        <v>54</v>
      </c>
      <c r="P4" s="8" t="s">
        <v>54</v>
      </c>
      <c r="Q4" s="8" t="s">
        <v>54</v>
      </c>
      <c r="R4" s="8" t="s">
        <v>54</v>
      </c>
      <c r="S4" s="8" t="s">
        <v>54</v>
      </c>
      <c r="T4" s="8" t="s">
        <v>54</v>
      </c>
      <c r="U4" s="8" t="s">
        <v>54</v>
      </c>
      <c r="V4" s="8" t="s">
        <v>54</v>
      </c>
      <c r="W4" s="8">
        <v>56690</v>
      </c>
      <c r="X4" s="8">
        <f t="shared" ref="X4:X16" si="3">G4*W4</f>
        <v>61848790</v>
      </c>
      <c r="Y4" s="8">
        <v>8383.3333333333339</v>
      </c>
      <c r="Z4" s="8">
        <f t="shared" ref="Z4:Z16" si="4">G4*Y4</f>
        <v>9146216.6666666679</v>
      </c>
      <c r="AA4" s="8">
        <f t="shared" ref="AA4:AA16" si="5">X4+Z4</f>
        <v>70995006.666666672</v>
      </c>
      <c r="AB4" s="27">
        <v>20000</v>
      </c>
      <c r="AC4" s="27">
        <f t="shared" ref="AC4:AC16" si="6">G4*AB4</f>
        <v>21820000</v>
      </c>
      <c r="AD4" s="27">
        <v>18000</v>
      </c>
      <c r="AE4" s="27">
        <f t="shared" ref="AE4:AE16" si="7">G4*AD4</f>
        <v>19638000</v>
      </c>
      <c r="AF4" s="27">
        <f t="shared" ref="AF4:AF16" si="8">AC4+AE4</f>
        <v>41458000</v>
      </c>
    </row>
    <row r="5" spans="2:32" ht="15.6" x14ac:dyDescent="0.3">
      <c r="B5" s="21"/>
      <c r="C5" s="22"/>
      <c r="D5" s="6" t="s">
        <v>12</v>
      </c>
      <c r="E5" s="5" t="s">
        <v>13</v>
      </c>
      <c r="F5" s="6" t="s">
        <v>40</v>
      </c>
      <c r="G5" s="8">
        <v>637.4899999999999</v>
      </c>
      <c r="H5" s="8">
        <v>124240</v>
      </c>
      <c r="I5" s="8">
        <f t="shared" si="0"/>
        <v>79201757.599999994</v>
      </c>
      <c r="J5" s="8">
        <v>235585</v>
      </c>
      <c r="K5" s="8">
        <f t="shared" si="1"/>
        <v>150183081.64999998</v>
      </c>
      <c r="L5" s="8">
        <f t="shared" si="2"/>
        <v>229384839.24999997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>
        <v>56690</v>
      </c>
      <c r="X5" s="8">
        <f t="shared" si="3"/>
        <v>36139308.099999994</v>
      </c>
      <c r="Y5" s="8">
        <v>8383.3333333333339</v>
      </c>
      <c r="Z5" s="8">
        <f t="shared" si="4"/>
        <v>5344291.166666666</v>
      </c>
      <c r="AA5" s="8">
        <f t="shared" si="5"/>
        <v>41483599.266666658</v>
      </c>
      <c r="AB5" s="27">
        <v>20000</v>
      </c>
      <c r="AC5" s="27">
        <f t="shared" si="6"/>
        <v>12749799.999999998</v>
      </c>
      <c r="AD5" s="27">
        <v>18000</v>
      </c>
      <c r="AE5" s="27">
        <f t="shared" si="7"/>
        <v>11474819.999999998</v>
      </c>
      <c r="AF5" s="27">
        <f t="shared" si="8"/>
        <v>24224619.999999996</v>
      </c>
    </row>
    <row r="6" spans="2:32" ht="15.6" x14ac:dyDescent="0.3">
      <c r="B6" s="21"/>
      <c r="C6" s="22"/>
      <c r="D6" s="6" t="s">
        <v>6</v>
      </c>
      <c r="E6" s="5" t="s">
        <v>9</v>
      </c>
      <c r="F6" s="6" t="s">
        <v>40</v>
      </c>
      <c r="G6" s="8">
        <v>234.22</v>
      </c>
      <c r="H6" s="8">
        <v>118290</v>
      </c>
      <c r="I6" s="8">
        <f t="shared" si="0"/>
        <v>27705883.800000001</v>
      </c>
      <c r="J6" s="8">
        <v>202075</v>
      </c>
      <c r="K6" s="8">
        <f t="shared" si="1"/>
        <v>47330006.5</v>
      </c>
      <c r="L6" s="8">
        <f t="shared" si="2"/>
        <v>75035890.299999997</v>
      </c>
      <c r="M6" s="8" t="s">
        <v>54</v>
      </c>
      <c r="N6" s="8" t="s">
        <v>54</v>
      </c>
      <c r="O6" s="8" t="s">
        <v>54</v>
      </c>
      <c r="P6" s="8" t="s">
        <v>54</v>
      </c>
      <c r="Q6" s="8" t="s">
        <v>54</v>
      </c>
      <c r="R6" s="8" t="s">
        <v>54</v>
      </c>
      <c r="S6" s="8" t="s">
        <v>54</v>
      </c>
      <c r="T6" s="8" t="s">
        <v>54</v>
      </c>
      <c r="U6" s="8" t="s">
        <v>54</v>
      </c>
      <c r="V6" s="8" t="s">
        <v>54</v>
      </c>
      <c r="W6" s="8">
        <v>56690</v>
      </c>
      <c r="X6" s="8">
        <f t="shared" si="3"/>
        <v>13277931.800000001</v>
      </c>
      <c r="Y6" s="8">
        <v>8383.3333333333339</v>
      </c>
      <c r="Z6" s="8">
        <f t="shared" si="4"/>
        <v>1963544.3333333335</v>
      </c>
      <c r="AA6" s="8">
        <f t="shared" si="5"/>
        <v>15241476.133333335</v>
      </c>
      <c r="AB6" s="27">
        <v>20000</v>
      </c>
      <c r="AC6" s="27">
        <f t="shared" si="6"/>
        <v>4684400</v>
      </c>
      <c r="AD6" s="27">
        <v>18000</v>
      </c>
      <c r="AE6" s="27">
        <f t="shared" si="7"/>
        <v>4215960</v>
      </c>
      <c r="AF6" s="27">
        <f t="shared" si="8"/>
        <v>8900360</v>
      </c>
    </row>
    <row r="7" spans="2:32" ht="15.6" x14ac:dyDescent="0.3">
      <c r="B7" s="21"/>
      <c r="C7" s="22"/>
      <c r="D7" s="6" t="s">
        <v>14</v>
      </c>
      <c r="E7" s="5" t="s">
        <v>17</v>
      </c>
      <c r="F7" s="6" t="s">
        <v>41</v>
      </c>
      <c r="G7" s="8">
        <v>629.6</v>
      </c>
      <c r="H7" s="8">
        <v>76000</v>
      </c>
      <c r="I7" s="8">
        <f t="shared" si="0"/>
        <v>47849600</v>
      </c>
      <c r="J7" s="9" t="s">
        <v>48</v>
      </c>
      <c r="K7" s="8">
        <v>0</v>
      </c>
      <c r="L7" s="8">
        <f>I7+K7</f>
        <v>47849600</v>
      </c>
      <c r="M7" s="8">
        <v>125500</v>
      </c>
      <c r="N7" s="8">
        <f>G7*M7</f>
        <v>79014800</v>
      </c>
      <c r="O7" s="9" t="s">
        <v>48</v>
      </c>
      <c r="P7" s="8">
        <v>0</v>
      </c>
      <c r="Q7" s="8">
        <f>N7+P7</f>
        <v>79014800</v>
      </c>
      <c r="R7" s="8">
        <v>80000</v>
      </c>
      <c r="S7" s="8">
        <f>G7*R7</f>
        <v>50368000</v>
      </c>
      <c r="T7" s="9" t="s">
        <v>48</v>
      </c>
      <c r="U7" s="8">
        <v>0</v>
      </c>
      <c r="V7" s="8">
        <f>S7+U7</f>
        <v>50368000</v>
      </c>
      <c r="W7" s="8">
        <v>421700</v>
      </c>
      <c r="X7" s="8">
        <f t="shared" si="3"/>
        <v>265502320</v>
      </c>
      <c r="Y7" s="9" t="s">
        <v>48</v>
      </c>
      <c r="Z7" s="8"/>
      <c r="AA7" s="8">
        <f t="shared" si="5"/>
        <v>265502320</v>
      </c>
      <c r="AB7" s="27">
        <v>244000</v>
      </c>
      <c r="AC7" s="27">
        <f t="shared" si="6"/>
        <v>153622400</v>
      </c>
      <c r="AD7" s="27">
        <v>140000</v>
      </c>
      <c r="AE7" s="27">
        <f t="shared" si="7"/>
        <v>88144000</v>
      </c>
      <c r="AF7" s="27">
        <f t="shared" si="8"/>
        <v>241766400</v>
      </c>
    </row>
    <row r="8" spans="2:32" ht="15.6" x14ac:dyDescent="0.3">
      <c r="B8" s="21"/>
      <c r="C8" s="22"/>
      <c r="D8" s="6" t="s">
        <v>15</v>
      </c>
      <c r="E8" s="5" t="s">
        <v>18</v>
      </c>
      <c r="F8" s="6" t="s">
        <v>41</v>
      </c>
      <c r="G8" s="8">
        <v>42.8</v>
      </c>
      <c r="H8" s="8">
        <v>76000</v>
      </c>
      <c r="I8" s="8">
        <f t="shared" si="0"/>
        <v>3252800</v>
      </c>
      <c r="J8" s="9" t="s">
        <v>48</v>
      </c>
      <c r="K8" s="8">
        <v>0</v>
      </c>
      <c r="L8" s="8">
        <f t="shared" si="2"/>
        <v>3252800</v>
      </c>
      <c r="M8" s="8">
        <v>115000</v>
      </c>
      <c r="N8" s="8">
        <f t="shared" ref="N8:N16" si="9">G8*M8</f>
        <v>4922000</v>
      </c>
      <c r="O8" s="9" t="s">
        <v>48</v>
      </c>
      <c r="P8" s="8">
        <v>0</v>
      </c>
      <c r="Q8" s="8">
        <f t="shared" ref="Q8:Q16" si="10">N8+P8</f>
        <v>4922000</v>
      </c>
      <c r="R8" s="8">
        <v>80000</v>
      </c>
      <c r="S8" s="8">
        <f t="shared" ref="S8:S16" si="11">G8*R8</f>
        <v>3424000</v>
      </c>
      <c r="T8" s="9" t="s">
        <v>48</v>
      </c>
      <c r="U8" s="8">
        <v>0</v>
      </c>
      <c r="V8" s="8">
        <f t="shared" ref="V8:V16" si="12">S8+U8</f>
        <v>3424000</v>
      </c>
      <c r="W8" s="8">
        <v>421700</v>
      </c>
      <c r="X8" s="8">
        <f t="shared" si="3"/>
        <v>18048760</v>
      </c>
      <c r="Y8" s="9" t="s">
        <v>48</v>
      </c>
      <c r="Z8" s="8"/>
      <c r="AA8" s="8">
        <f t="shared" si="5"/>
        <v>18048760</v>
      </c>
      <c r="AB8" s="27">
        <v>244000</v>
      </c>
      <c r="AC8" s="27">
        <f t="shared" si="6"/>
        <v>10443200</v>
      </c>
      <c r="AD8" s="27">
        <v>140000</v>
      </c>
      <c r="AE8" s="27">
        <f t="shared" si="7"/>
        <v>5992000</v>
      </c>
      <c r="AF8" s="27">
        <f t="shared" si="8"/>
        <v>16435200</v>
      </c>
    </row>
    <row r="9" spans="2:32" ht="15.6" x14ac:dyDescent="0.3">
      <c r="B9" s="21"/>
      <c r="C9" s="22"/>
      <c r="D9" s="6" t="s">
        <v>16</v>
      </c>
      <c r="E9" s="5" t="s">
        <v>19</v>
      </c>
      <c r="F9" s="6" t="s">
        <v>41</v>
      </c>
      <c r="G9" s="8">
        <v>94.4</v>
      </c>
      <c r="H9" s="8">
        <v>76000</v>
      </c>
      <c r="I9" s="8">
        <f t="shared" si="0"/>
        <v>7174400</v>
      </c>
      <c r="J9" s="9" t="s">
        <v>48</v>
      </c>
      <c r="K9" s="8">
        <v>0</v>
      </c>
      <c r="L9" s="8">
        <f t="shared" si="2"/>
        <v>7174400</v>
      </c>
      <c r="M9" s="8">
        <v>128000</v>
      </c>
      <c r="N9" s="8">
        <f t="shared" si="9"/>
        <v>12083200</v>
      </c>
      <c r="O9" s="9" t="s">
        <v>48</v>
      </c>
      <c r="P9" s="8">
        <v>0</v>
      </c>
      <c r="Q9" s="8">
        <f t="shared" si="10"/>
        <v>12083200</v>
      </c>
      <c r="R9" s="8">
        <v>80000</v>
      </c>
      <c r="S9" s="8">
        <f t="shared" si="11"/>
        <v>7552000</v>
      </c>
      <c r="T9" s="9" t="s">
        <v>48</v>
      </c>
      <c r="U9" s="8">
        <v>0</v>
      </c>
      <c r="V9" s="8">
        <f t="shared" si="12"/>
        <v>7552000</v>
      </c>
      <c r="W9" s="8">
        <v>421700</v>
      </c>
      <c r="X9" s="8">
        <f t="shared" si="3"/>
        <v>39808480</v>
      </c>
      <c r="Y9" s="9" t="s">
        <v>48</v>
      </c>
      <c r="Z9" s="8"/>
      <c r="AA9" s="8">
        <f t="shared" si="5"/>
        <v>39808480</v>
      </c>
      <c r="AB9" s="27">
        <v>244000</v>
      </c>
      <c r="AC9" s="27">
        <f t="shared" si="6"/>
        <v>23033600</v>
      </c>
      <c r="AD9" s="27">
        <v>140000</v>
      </c>
      <c r="AE9" s="27">
        <f t="shared" si="7"/>
        <v>13216000</v>
      </c>
      <c r="AF9" s="27">
        <f t="shared" si="8"/>
        <v>36249600</v>
      </c>
    </row>
    <row r="10" spans="2:32" ht="30.75" customHeight="1" x14ac:dyDescent="0.3">
      <c r="B10" s="6">
        <v>2</v>
      </c>
      <c r="C10" s="4" t="s">
        <v>22</v>
      </c>
      <c r="D10" s="6" t="s">
        <v>20</v>
      </c>
      <c r="E10" s="4" t="s">
        <v>21</v>
      </c>
      <c r="F10" s="7" t="s">
        <v>41</v>
      </c>
      <c r="G10" s="8">
        <v>2108.8000000000002</v>
      </c>
      <c r="H10" s="8">
        <v>76000</v>
      </c>
      <c r="I10" s="8">
        <f t="shared" si="0"/>
        <v>160268800</v>
      </c>
      <c r="J10" s="9" t="s">
        <v>48</v>
      </c>
      <c r="K10" s="8">
        <v>0</v>
      </c>
      <c r="L10" s="8">
        <f t="shared" si="2"/>
        <v>160268800</v>
      </c>
      <c r="M10" s="8">
        <v>135000</v>
      </c>
      <c r="N10" s="8">
        <f t="shared" si="9"/>
        <v>284688000</v>
      </c>
      <c r="O10" s="9" t="s">
        <v>48</v>
      </c>
      <c r="P10" s="8">
        <v>0</v>
      </c>
      <c r="Q10" s="8">
        <f t="shared" si="10"/>
        <v>284688000</v>
      </c>
      <c r="R10" s="8">
        <v>80000</v>
      </c>
      <c r="S10" s="8">
        <f t="shared" si="11"/>
        <v>168704000</v>
      </c>
      <c r="T10" s="9" t="s">
        <v>48</v>
      </c>
      <c r="U10" s="8">
        <v>0</v>
      </c>
      <c r="V10" s="8">
        <f t="shared" si="12"/>
        <v>168704000</v>
      </c>
      <c r="W10" s="8">
        <v>421700</v>
      </c>
      <c r="X10" s="8">
        <f t="shared" si="3"/>
        <v>889280960.00000012</v>
      </c>
      <c r="Y10" s="9" t="s">
        <v>48</v>
      </c>
      <c r="Z10" s="8"/>
      <c r="AA10" s="8">
        <f t="shared" si="5"/>
        <v>889280960.00000012</v>
      </c>
      <c r="AB10" s="27">
        <v>244000</v>
      </c>
      <c r="AC10" s="27">
        <f t="shared" si="6"/>
        <v>514547200.00000006</v>
      </c>
      <c r="AD10" s="27">
        <v>140000</v>
      </c>
      <c r="AE10" s="27">
        <f t="shared" si="7"/>
        <v>295232000</v>
      </c>
      <c r="AF10" s="27">
        <f t="shared" si="8"/>
        <v>809779200</v>
      </c>
    </row>
    <row r="11" spans="2:32" ht="31.2" x14ac:dyDescent="0.3">
      <c r="B11" s="21">
        <v>3</v>
      </c>
      <c r="C11" s="23" t="s">
        <v>23</v>
      </c>
      <c r="D11" s="6" t="s">
        <v>25</v>
      </c>
      <c r="E11" s="4" t="s">
        <v>24</v>
      </c>
      <c r="F11" s="7" t="s">
        <v>40</v>
      </c>
      <c r="G11" s="8">
        <v>1098.31</v>
      </c>
      <c r="H11" s="8">
        <v>31520</v>
      </c>
      <c r="I11" s="8">
        <f t="shared" si="0"/>
        <v>34618731.199999996</v>
      </c>
      <c r="J11" s="8">
        <v>53010</v>
      </c>
      <c r="K11" s="8">
        <f t="shared" si="1"/>
        <v>58221413.099999994</v>
      </c>
      <c r="L11" s="8">
        <f t="shared" si="2"/>
        <v>92840144.299999982</v>
      </c>
      <c r="M11" s="8" t="s">
        <v>54</v>
      </c>
      <c r="N11" s="8" t="s">
        <v>54</v>
      </c>
      <c r="O11" s="8" t="s">
        <v>54</v>
      </c>
      <c r="P11" s="8" t="s">
        <v>54</v>
      </c>
      <c r="Q11" s="8" t="s">
        <v>54</v>
      </c>
      <c r="R11" s="8" t="s">
        <v>54</v>
      </c>
      <c r="S11" s="8" t="s">
        <v>54</v>
      </c>
      <c r="T11" s="8" t="s">
        <v>54</v>
      </c>
      <c r="U11" s="8" t="s">
        <v>54</v>
      </c>
      <c r="V11" s="8" t="s">
        <v>54</v>
      </c>
      <c r="W11" s="8">
        <v>56690</v>
      </c>
      <c r="X11" s="8">
        <f t="shared" si="3"/>
        <v>62263193.899999999</v>
      </c>
      <c r="Y11" s="8">
        <v>8383.3333333333339</v>
      </c>
      <c r="Z11" s="8">
        <f t="shared" si="4"/>
        <v>9207498.833333334</v>
      </c>
      <c r="AA11" s="8">
        <f t="shared" si="5"/>
        <v>71470692.733333334</v>
      </c>
      <c r="AB11" s="27">
        <v>20000</v>
      </c>
      <c r="AC11" s="27">
        <f t="shared" si="6"/>
        <v>21966200</v>
      </c>
      <c r="AD11" s="27">
        <v>18000</v>
      </c>
      <c r="AE11" s="27">
        <f t="shared" si="7"/>
        <v>19769580</v>
      </c>
      <c r="AF11" s="27">
        <f t="shared" si="8"/>
        <v>41735780</v>
      </c>
    </row>
    <row r="12" spans="2:32" ht="15.6" x14ac:dyDescent="0.3">
      <c r="B12" s="21"/>
      <c r="C12" s="23"/>
      <c r="D12" s="6" t="s">
        <v>26</v>
      </c>
      <c r="E12" s="5" t="s">
        <v>27</v>
      </c>
      <c r="F12" s="6" t="s">
        <v>40</v>
      </c>
      <c r="G12" s="8">
        <v>1416.96</v>
      </c>
      <c r="H12" s="8">
        <v>221410</v>
      </c>
      <c r="I12" s="8">
        <f t="shared" si="0"/>
        <v>313729113.60000002</v>
      </c>
      <c r="J12" s="8">
        <v>363360</v>
      </c>
      <c r="K12" s="8">
        <f t="shared" si="1"/>
        <v>514866585.60000002</v>
      </c>
      <c r="L12" s="8">
        <f t="shared" si="2"/>
        <v>828595699.20000005</v>
      </c>
      <c r="M12" s="8" t="s">
        <v>54</v>
      </c>
      <c r="N12" s="8" t="s">
        <v>54</v>
      </c>
      <c r="O12" s="8" t="s">
        <v>54</v>
      </c>
      <c r="P12" s="8" t="s">
        <v>54</v>
      </c>
      <c r="Q12" s="8" t="s">
        <v>54</v>
      </c>
      <c r="R12" s="8" t="s">
        <v>54</v>
      </c>
      <c r="S12" s="8" t="s">
        <v>54</v>
      </c>
      <c r="T12" s="8" t="s">
        <v>54</v>
      </c>
      <c r="U12" s="8" t="s">
        <v>54</v>
      </c>
      <c r="V12" s="8" t="s">
        <v>54</v>
      </c>
      <c r="W12" s="8">
        <v>56690</v>
      </c>
      <c r="X12" s="8">
        <f t="shared" si="3"/>
        <v>80327462.400000006</v>
      </c>
      <c r="Y12" s="8">
        <v>8383.3333333333339</v>
      </c>
      <c r="Z12" s="8">
        <f t="shared" si="4"/>
        <v>11878848.000000002</v>
      </c>
      <c r="AA12" s="8">
        <f t="shared" si="5"/>
        <v>92206310.400000006</v>
      </c>
      <c r="AB12" s="27">
        <v>20000</v>
      </c>
      <c r="AC12" s="27">
        <f t="shared" si="6"/>
        <v>28339200</v>
      </c>
      <c r="AD12" s="27">
        <v>18000</v>
      </c>
      <c r="AE12" s="27">
        <f t="shared" si="7"/>
        <v>25505280</v>
      </c>
      <c r="AF12" s="27">
        <f t="shared" si="8"/>
        <v>53844480</v>
      </c>
    </row>
    <row r="13" spans="2:32" ht="15.6" x14ac:dyDescent="0.3">
      <c r="B13" s="21"/>
      <c r="C13" s="23"/>
      <c r="D13" s="6" t="s">
        <v>29</v>
      </c>
      <c r="E13" s="5" t="s">
        <v>28</v>
      </c>
      <c r="F13" s="6" t="s">
        <v>40</v>
      </c>
      <c r="G13" s="8">
        <v>632.52</v>
      </c>
      <c r="H13" s="8">
        <v>173940</v>
      </c>
      <c r="I13" s="8">
        <f t="shared" si="0"/>
        <v>110020528.8</v>
      </c>
      <c r="J13" s="8">
        <v>307635</v>
      </c>
      <c r="K13" s="8">
        <f t="shared" si="1"/>
        <v>194585290.19999999</v>
      </c>
      <c r="L13" s="8">
        <f t="shared" si="2"/>
        <v>304605819</v>
      </c>
      <c r="M13" s="8" t="s">
        <v>54</v>
      </c>
      <c r="N13" s="8" t="s">
        <v>54</v>
      </c>
      <c r="O13" s="8" t="s">
        <v>54</v>
      </c>
      <c r="P13" s="8" t="s">
        <v>54</v>
      </c>
      <c r="Q13" s="8" t="s">
        <v>54</v>
      </c>
      <c r="R13" s="8" t="s">
        <v>54</v>
      </c>
      <c r="S13" s="8" t="s">
        <v>54</v>
      </c>
      <c r="T13" s="8" t="s">
        <v>54</v>
      </c>
      <c r="U13" s="8" t="s">
        <v>54</v>
      </c>
      <c r="V13" s="8" t="s">
        <v>54</v>
      </c>
      <c r="W13" s="8">
        <v>56690</v>
      </c>
      <c r="X13" s="8">
        <f t="shared" si="3"/>
        <v>35857558.799999997</v>
      </c>
      <c r="Y13" s="8">
        <v>8383.3333333333339</v>
      </c>
      <c r="Z13" s="8">
        <f t="shared" si="4"/>
        <v>5302626</v>
      </c>
      <c r="AA13" s="8">
        <f t="shared" si="5"/>
        <v>41160184.799999997</v>
      </c>
      <c r="AB13" s="27">
        <v>20000</v>
      </c>
      <c r="AC13" s="27">
        <f t="shared" si="6"/>
        <v>12650400</v>
      </c>
      <c r="AD13" s="27">
        <v>18000</v>
      </c>
      <c r="AE13" s="27">
        <f t="shared" si="7"/>
        <v>11385360</v>
      </c>
      <c r="AF13" s="27">
        <f t="shared" si="8"/>
        <v>24035760</v>
      </c>
    </row>
    <row r="14" spans="2:32" ht="15.6" x14ac:dyDescent="0.3">
      <c r="B14" s="6">
        <v>4</v>
      </c>
      <c r="C14" s="5" t="s">
        <v>31</v>
      </c>
      <c r="D14" s="6" t="s">
        <v>30</v>
      </c>
      <c r="E14" s="5" t="s">
        <v>38</v>
      </c>
      <c r="F14" s="6" t="s">
        <v>40</v>
      </c>
      <c r="G14" s="8">
        <v>475.2</v>
      </c>
      <c r="H14" s="8" t="s">
        <v>54</v>
      </c>
      <c r="I14" s="8" t="s">
        <v>54</v>
      </c>
      <c r="J14" s="8" t="s">
        <v>54</v>
      </c>
      <c r="K14" s="8" t="s">
        <v>54</v>
      </c>
      <c r="L14" s="8" t="s">
        <v>54</v>
      </c>
      <c r="M14" s="8" t="s">
        <v>54</v>
      </c>
      <c r="N14" s="8" t="s">
        <v>54</v>
      </c>
      <c r="O14" s="8" t="s">
        <v>54</v>
      </c>
      <c r="P14" s="8" t="s">
        <v>54</v>
      </c>
      <c r="Q14" s="8" t="s">
        <v>54</v>
      </c>
      <c r="R14" s="8" t="s">
        <v>54</v>
      </c>
      <c r="S14" s="8" t="s">
        <v>54</v>
      </c>
      <c r="T14" s="8" t="s">
        <v>54</v>
      </c>
      <c r="U14" s="8" t="s">
        <v>54</v>
      </c>
      <c r="V14" s="8" t="s">
        <v>54</v>
      </c>
      <c r="W14" s="8">
        <v>56690</v>
      </c>
      <c r="X14" s="8">
        <f t="shared" si="3"/>
        <v>26939088</v>
      </c>
      <c r="Y14" s="8">
        <v>8383.3333333333339</v>
      </c>
      <c r="Z14" s="8">
        <f t="shared" si="4"/>
        <v>3983760</v>
      </c>
      <c r="AA14" s="8">
        <f t="shared" si="5"/>
        <v>30922848</v>
      </c>
      <c r="AB14" s="27">
        <v>20000</v>
      </c>
      <c r="AC14" s="27">
        <f t="shared" si="6"/>
        <v>9504000</v>
      </c>
      <c r="AD14" s="27">
        <v>18000</v>
      </c>
      <c r="AE14" s="27">
        <f t="shared" si="7"/>
        <v>8553600</v>
      </c>
      <c r="AF14" s="27">
        <f t="shared" si="8"/>
        <v>18057600</v>
      </c>
    </row>
    <row r="15" spans="2:32" ht="15.6" x14ac:dyDescent="0.3">
      <c r="B15" s="6">
        <v>5</v>
      </c>
      <c r="C15" s="5" t="s">
        <v>33</v>
      </c>
      <c r="D15" s="6" t="s">
        <v>32</v>
      </c>
      <c r="E15" s="5" t="s">
        <v>34</v>
      </c>
      <c r="F15" s="6" t="s">
        <v>40</v>
      </c>
      <c r="G15" s="8">
        <v>77.12</v>
      </c>
      <c r="H15" s="8" t="s">
        <v>54</v>
      </c>
      <c r="I15" s="8" t="s">
        <v>54</v>
      </c>
      <c r="J15" s="8" t="s">
        <v>54</v>
      </c>
      <c r="K15" s="8" t="s">
        <v>54</v>
      </c>
      <c r="L15" s="8" t="s">
        <v>54</v>
      </c>
      <c r="M15" s="8" t="s">
        <v>54</v>
      </c>
      <c r="N15" s="8" t="s">
        <v>54</v>
      </c>
      <c r="O15" s="8" t="s">
        <v>54</v>
      </c>
      <c r="P15" s="8" t="s">
        <v>54</v>
      </c>
      <c r="Q15" s="8" t="s">
        <v>54</v>
      </c>
      <c r="R15" s="8" t="s">
        <v>54</v>
      </c>
      <c r="S15" s="8" t="s">
        <v>54</v>
      </c>
      <c r="T15" s="8" t="s">
        <v>54</v>
      </c>
      <c r="U15" s="8" t="s">
        <v>54</v>
      </c>
      <c r="V15" s="8" t="s">
        <v>54</v>
      </c>
      <c r="W15" s="8">
        <v>56690</v>
      </c>
      <c r="X15" s="8">
        <f t="shared" si="3"/>
        <v>4371932.8</v>
      </c>
      <c r="Y15" s="8">
        <v>8383.3333333333339</v>
      </c>
      <c r="Z15" s="8">
        <f t="shared" si="4"/>
        <v>646522.66666666674</v>
      </c>
      <c r="AA15" s="8">
        <f t="shared" si="5"/>
        <v>5018455.4666666668</v>
      </c>
      <c r="AB15" s="27">
        <v>20000</v>
      </c>
      <c r="AC15" s="27">
        <f t="shared" si="6"/>
        <v>1542400</v>
      </c>
      <c r="AD15" s="27">
        <v>18000</v>
      </c>
      <c r="AE15" s="27">
        <f t="shared" si="7"/>
        <v>1388160</v>
      </c>
      <c r="AF15" s="27">
        <f t="shared" si="8"/>
        <v>2930560</v>
      </c>
    </row>
    <row r="16" spans="2:32" ht="31.2" x14ac:dyDescent="0.3">
      <c r="B16" s="6">
        <v>6</v>
      </c>
      <c r="C16" s="4" t="s">
        <v>35</v>
      </c>
      <c r="D16" s="6" t="s">
        <v>37</v>
      </c>
      <c r="E16" s="4" t="s">
        <v>36</v>
      </c>
      <c r="F16" s="7" t="s">
        <v>41</v>
      </c>
      <c r="G16" s="8">
        <v>4.6500000000000004</v>
      </c>
      <c r="H16" s="8">
        <v>76000</v>
      </c>
      <c r="I16" s="8">
        <f t="shared" si="0"/>
        <v>353400</v>
      </c>
      <c r="J16" s="9" t="s">
        <v>48</v>
      </c>
      <c r="K16" s="8">
        <v>0</v>
      </c>
      <c r="L16" s="8">
        <f t="shared" si="2"/>
        <v>353400</v>
      </c>
      <c r="M16" s="8">
        <v>135000</v>
      </c>
      <c r="N16" s="8">
        <f t="shared" si="9"/>
        <v>627750</v>
      </c>
      <c r="O16" s="9" t="s">
        <v>48</v>
      </c>
      <c r="P16" s="8">
        <v>0</v>
      </c>
      <c r="Q16" s="8">
        <f t="shared" si="10"/>
        <v>627750</v>
      </c>
      <c r="R16" s="8">
        <v>80000</v>
      </c>
      <c r="S16" s="8">
        <f t="shared" si="11"/>
        <v>372000</v>
      </c>
      <c r="T16" s="9" t="s">
        <v>48</v>
      </c>
      <c r="U16" s="8">
        <v>0</v>
      </c>
      <c r="V16" s="8">
        <f t="shared" si="12"/>
        <v>372000</v>
      </c>
      <c r="W16" s="8">
        <v>421700</v>
      </c>
      <c r="X16" s="8">
        <f t="shared" si="3"/>
        <v>1960905.0000000002</v>
      </c>
      <c r="Y16" s="9" t="s">
        <v>48</v>
      </c>
      <c r="Z16" s="8"/>
      <c r="AA16" s="8">
        <f t="shared" si="5"/>
        <v>1960905.0000000002</v>
      </c>
      <c r="AB16" s="27">
        <v>244000</v>
      </c>
      <c r="AC16" s="27">
        <f t="shared" si="6"/>
        <v>1134600</v>
      </c>
      <c r="AD16" s="27">
        <v>140000</v>
      </c>
      <c r="AE16" s="27">
        <f t="shared" si="7"/>
        <v>651000</v>
      </c>
      <c r="AF16" s="27">
        <f t="shared" si="8"/>
        <v>1785600</v>
      </c>
    </row>
    <row r="17" spans="2:32" ht="15.6" x14ac:dyDescent="0.3">
      <c r="B17" s="24" t="s">
        <v>47</v>
      </c>
      <c r="C17" s="25"/>
      <c r="D17" s="25"/>
      <c r="E17" s="25"/>
      <c r="F17" s="25"/>
      <c r="G17" s="26"/>
      <c r="H17" s="8"/>
      <c r="I17" s="10">
        <f>SUM(I3:I16)</f>
        <v>986424595</v>
      </c>
      <c r="J17" s="10"/>
      <c r="K17" s="10">
        <f>SUM(K3:K16)</f>
        <v>1168559687.05</v>
      </c>
      <c r="L17" s="10">
        <f>SUM(L3:L16)</f>
        <v>2154984282.0500002</v>
      </c>
      <c r="M17" s="8"/>
      <c r="N17" s="10">
        <f>SUM(N7:N16)</f>
        <v>381335750</v>
      </c>
      <c r="O17" s="10"/>
      <c r="P17" s="10">
        <f>SUM(P7:P16)</f>
        <v>0</v>
      </c>
      <c r="Q17" s="10">
        <f>SUM(Q7:Q16)</f>
        <v>381335750</v>
      </c>
      <c r="R17" s="8"/>
      <c r="S17" s="10">
        <f>SUM(S7:S16)</f>
        <v>230420000</v>
      </c>
      <c r="T17" s="10"/>
      <c r="U17" s="10"/>
      <c r="V17" s="10">
        <f>SUM(V7:V16)</f>
        <v>230420000</v>
      </c>
      <c r="W17" s="8"/>
      <c r="X17" s="10">
        <f>SUM(X3:X16)</f>
        <v>1542777000.5000002</v>
      </c>
      <c r="Y17" s="10"/>
      <c r="Z17" s="10">
        <f>SUM(Z3:Z16)</f>
        <v>48530697.5</v>
      </c>
      <c r="AA17" s="10">
        <f>SUM(AA3:AA16)</f>
        <v>1591307698.0000002</v>
      </c>
      <c r="AB17" s="27"/>
      <c r="AC17" s="10">
        <f>SUM(AC3:AC16)</f>
        <v>818560000</v>
      </c>
      <c r="AD17" s="10"/>
      <c r="AE17" s="10">
        <f>SUM(AE3:AE16)</f>
        <v>507436100</v>
      </c>
      <c r="AF17" s="10">
        <f>SUM(AF3:AF16)</f>
        <v>1325996100</v>
      </c>
    </row>
    <row r="19" spans="2:32" ht="15.6" x14ac:dyDescent="0.3">
      <c r="E19" s="29"/>
      <c r="F19" s="30"/>
      <c r="G19" s="31"/>
      <c r="H19" s="32"/>
      <c r="I19" s="32"/>
      <c r="J19" s="33"/>
      <c r="K19" s="32"/>
      <c r="L19" s="32"/>
      <c r="O19" s="11" t="s">
        <v>49</v>
      </c>
      <c r="T19" s="11" t="s">
        <v>49</v>
      </c>
      <c r="Y19" s="11" t="s">
        <v>49</v>
      </c>
    </row>
    <row r="20" spans="2:32" ht="15.6" x14ac:dyDescent="0.3">
      <c r="E20" s="29"/>
      <c r="F20" s="30"/>
      <c r="G20" s="31"/>
      <c r="H20" s="32"/>
      <c r="I20" s="32"/>
      <c r="J20" s="32"/>
      <c r="K20" s="32"/>
      <c r="L20" s="32"/>
    </row>
    <row r="21" spans="2:32" x14ac:dyDescent="0.3">
      <c r="E21" s="34"/>
      <c r="F21" s="32"/>
      <c r="G21" s="32"/>
      <c r="H21" s="32"/>
      <c r="I21" s="35"/>
      <c r="J21" s="32"/>
      <c r="K21" s="32"/>
      <c r="L21" s="32"/>
      <c r="N21" s="12"/>
      <c r="S21" s="12"/>
      <c r="X21" s="12"/>
    </row>
    <row r="22" spans="2:32" x14ac:dyDescent="0.3">
      <c r="I22" s="12"/>
      <c r="N22" s="12"/>
      <c r="S22" s="12"/>
      <c r="X22" s="12"/>
    </row>
    <row r="23" spans="2:32" x14ac:dyDescent="0.3">
      <c r="I23" s="12"/>
      <c r="N23" s="12"/>
      <c r="S23" s="12"/>
      <c r="X23" s="12"/>
    </row>
    <row r="24" spans="2:32" x14ac:dyDescent="0.3">
      <c r="I24" s="12"/>
      <c r="N24" s="12"/>
      <c r="S24" s="12"/>
      <c r="X24" s="12"/>
    </row>
    <row r="25" spans="2:32" x14ac:dyDescent="0.3">
      <c r="I25" s="12"/>
      <c r="N25" s="12"/>
      <c r="S25" s="12"/>
      <c r="X25" s="12"/>
    </row>
    <row r="26" spans="2:32" x14ac:dyDescent="0.3">
      <c r="I26" s="12"/>
      <c r="N26" s="12"/>
      <c r="S26" s="12"/>
      <c r="X26" s="12"/>
    </row>
    <row r="27" spans="2:32" x14ac:dyDescent="0.3">
      <c r="I27" s="12"/>
      <c r="N27" s="12"/>
      <c r="S27" s="12"/>
      <c r="X27" s="12"/>
    </row>
  </sheetData>
  <autoFilter ref="A2:L17" xr:uid="{00000000-0001-0000-0000-000000000000}"/>
  <mergeCells count="11">
    <mergeCell ref="AB1:AF1"/>
    <mergeCell ref="B3:B9"/>
    <mergeCell ref="B11:B13"/>
    <mergeCell ref="C3:C9"/>
    <mergeCell ref="C11:C13"/>
    <mergeCell ref="B17:G17"/>
    <mergeCell ref="H1:L1"/>
    <mergeCell ref="M1:Q1"/>
    <mergeCell ref="R1:V1"/>
    <mergeCell ref="W1:AA1"/>
    <mergeCell ref="E19:E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Admin</cp:lastModifiedBy>
  <dcterms:created xsi:type="dcterms:W3CDTF">2025-03-03T10:16:10Z</dcterms:created>
  <dcterms:modified xsi:type="dcterms:W3CDTF">2025-03-17T09:17:35Z</dcterms:modified>
</cp:coreProperties>
</file>