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ownloads\"/>
    </mc:Choice>
  </mc:AlternateContent>
  <xr:revisionPtr revIDLastSave="0" documentId="13_ncr:1_{A5125F0D-D537-4864-8229-5B8BACE3950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_FilterDatabase" localSheetId="0" hidden="1">Лист1!$G$1:$G$545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165" i="1" l="1"/>
  <c r="D543" i="1"/>
  <c r="H201" i="1" s="1"/>
  <c r="J530" i="1"/>
  <c r="J529" i="1"/>
  <c r="J528" i="1"/>
  <c r="J527" i="1"/>
  <c r="J526" i="1"/>
  <c r="J525" i="1"/>
  <c r="J524" i="1"/>
  <c r="J523" i="1"/>
  <c r="J522" i="1"/>
  <c r="J521" i="1"/>
  <c r="J520" i="1"/>
  <c r="J518" i="1"/>
  <c r="K518" i="1" s="1"/>
  <c r="H518" i="1"/>
  <c r="K516" i="1"/>
  <c r="J516" i="1"/>
  <c r="H516" i="1"/>
  <c r="J515" i="1"/>
  <c r="H515" i="1"/>
  <c r="J514" i="1"/>
  <c r="H514" i="1"/>
  <c r="K514" i="1" s="1"/>
  <c r="J513" i="1"/>
  <c r="H513" i="1"/>
  <c r="J512" i="1"/>
  <c r="K512" i="1" s="1"/>
  <c r="H512" i="1"/>
  <c r="J511" i="1"/>
  <c r="H511" i="1"/>
  <c r="J510" i="1"/>
  <c r="H510" i="1"/>
  <c r="K509" i="1"/>
  <c r="J509" i="1"/>
  <c r="H509" i="1"/>
  <c r="J508" i="1"/>
  <c r="H508" i="1"/>
  <c r="J507" i="1"/>
  <c r="H507" i="1"/>
  <c r="J506" i="1"/>
  <c r="H506" i="1"/>
  <c r="K506" i="1" s="1"/>
  <c r="J505" i="1"/>
  <c r="H505" i="1"/>
  <c r="J504" i="1"/>
  <c r="K504" i="1" s="1"/>
  <c r="H504" i="1"/>
  <c r="J503" i="1"/>
  <c r="H503" i="1"/>
  <c r="J502" i="1"/>
  <c r="H502" i="1"/>
  <c r="J501" i="1"/>
  <c r="K501" i="1" s="1"/>
  <c r="H501" i="1"/>
  <c r="J500" i="1"/>
  <c r="H500" i="1"/>
  <c r="J498" i="1"/>
  <c r="H498" i="1"/>
  <c r="K497" i="1"/>
  <c r="J497" i="1"/>
  <c r="H497" i="1"/>
  <c r="J496" i="1"/>
  <c r="H496" i="1"/>
  <c r="J495" i="1"/>
  <c r="H495" i="1"/>
  <c r="J494" i="1"/>
  <c r="H494" i="1"/>
  <c r="K494" i="1" s="1"/>
  <c r="J493" i="1"/>
  <c r="H493" i="1"/>
  <c r="J492" i="1"/>
  <c r="H492" i="1"/>
  <c r="K492" i="1" s="1"/>
  <c r="J491" i="1"/>
  <c r="K491" i="1" s="1"/>
  <c r="H491" i="1"/>
  <c r="J490" i="1"/>
  <c r="H490" i="1"/>
  <c r="J489" i="1"/>
  <c r="H489" i="1"/>
  <c r="J488" i="1"/>
  <c r="H488" i="1"/>
  <c r="J487" i="1"/>
  <c r="K487" i="1" s="1"/>
  <c r="H487" i="1"/>
  <c r="K486" i="1"/>
  <c r="J486" i="1"/>
  <c r="H486" i="1"/>
  <c r="J485" i="1"/>
  <c r="H485" i="1"/>
  <c r="J484" i="1"/>
  <c r="H484" i="1"/>
  <c r="K484" i="1" s="1"/>
  <c r="J483" i="1"/>
  <c r="K483" i="1" s="1"/>
  <c r="H483" i="1"/>
  <c r="J480" i="1"/>
  <c r="H480" i="1"/>
  <c r="K480" i="1" s="1"/>
  <c r="J479" i="1"/>
  <c r="H479" i="1"/>
  <c r="J478" i="1"/>
  <c r="H478" i="1"/>
  <c r="J477" i="1"/>
  <c r="H477" i="1"/>
  <c r="J476" i="1"/>
  <c r="H476" i="1"/>
  <c r="J475" i="1"/>
  <c r="H475" i="1"/>
  <c r="K475" i="1" s="1"/>
  <c r="J474" i="1"/>
  <c r="H474" i="1"/>
  <c r="K473" i="1"/>
  <c r="J473" i="1"/>
  <c r="H473" i="1"/>
  <c r="J472" i="1"/>
  <c r="H472" i="1"/>
  <c r="K472" i="1" s="1"/>
  <c r="J471" i="1"/>
  <c r="H471" i="1"/>
  <c r="J470" i="1"/>
  <c r="K470" i="1" s="1"/>
  <c r="H470" i="1"/>
  <c r="K469" i="1"/>
  <c r="J469" i="1"/>
  <c r="H469" i="1"/>
  <c r="J468" i="1"/>
  <c r="H468" i="1"/>
  <c r="J467" i="1"/>
  <c r="H467" i="1"/>
  <c r="J466" i="1"/>
  <c r="H466" i="1"/>
  <c r="J465" i="1"/>
  <c r="H465" i="1"/>
  <c r="K465" i="1" s="1"/>
  <c r="J464" i="1"/>
  <c r="H464" i="1"/>
  <c r="J462" i="1"/>
  <c r="H462" i="1"/>
  <c r="J461" i="1"/>
  <c r="K461" i="1" s="1"/>
  <c r="H461" i="1"/>
  <c r="J460" i="1"/>
  <c r="H460" i="1"/>
  <c r="J459" i="1"/>
  <c r="H459" i="1"/>
  <c r="K458" i="1"/>
  <c r="J458" i="1"/>
  <c r="H458" i="1"/>
  <c r="J457" i="1"/>
  <c r="H457" i="1"/>
  <c r="K457" i="1" s="1"/>
  <c r="J456" i="1"/>
  <c r="H456" i="1"/>
  <c r="K455" i="1"/>
  <c r="J455" i="1"/>
  <c r="H455" i="1"/>
  <c r="J454" i="1"/>
  <c r="H454" i="1"/>
  <c r="J453" i="1"/>
  <c r="H453" i="1"/>
  <c r="K453" i="1" s="1"/>
  <c r="J452" i="1"/>
  <c r="H452" i="1"/>
  <c r="J451" i="1"/>
  <c r="H451" i="1"/>
  <c r="J450" i="1"/>
  <c r="K450" i="1" s="1"/>
  <c r="H450" i="1"/>
  <c r="J449" i="1"/>
  <c r="H449" i="1"/>
  <c r="J448" i="1"/>
  <c r="H448" i="1"/>
  <c r="J447" i="1"/>
  <c r="H447" i="1"/>
  <c r="J446" i="1"/>
  <c r="H446" i="1"/>
  <c r="J445" i="1"/>
  <c r="H445" i="1"/>
  <c r="K445" i="1" s="1"/>
  <c r="J444" i="1"/>
  <c r="H444" i="1"/>
  <c r="J443" i="1"/>
  <c r="H443" i="1"/>
  <c r="J442" i="1"/>
  <c r="H442" i="1"/>
  <c r="K442" i="1" s="1"/>
  <c r="J441" i="1"/>
  <c r="H441" i="1"/>
  <c r="J440" i="1"/>
  <c r="H440" i="1"/>
  <c r="J439" i="1"/>
  <c r="H439" i="1"/>
  <c r="J438" i="1"/>
  <c r="H438" i="1"/>
  <c r="J437" i="1"/>
  <c r="H437" i="1"/>
  <c r="K437" i="1" s="1"/>
  <c r="J436" i="1"/>
  <c r="H436" i="1"/>
  <c r="J435" i="1"/>
  <c r="K435" i="1" s="1"/>
  <c r="H435" i="1"/>
  <c r="J434" i="1"/>
  <c r="H434" i="1"/>
  <c r="K434" i="1" s="1"/>
  <c r="J433" i="1"/>
  <c r="H433" i="1"/>
  <c r="J432" i="1"/>
  <c r="H432" i="1"/>
  <c r="J431" i="1"/>
  <c r="H431" i="1"/>
  <c r="K431" i="1" s="1"/>
  <c r="J430" i="1"/>
  <c r="H430" i="1"/>
  <c r="K430" i="1" s="1"/>
  <c r="J429" i="1"/>
  <c r="H429" i="1"/>
  <c r="J428" i="1"/>
  <c r="K428" i="1" s="1"/>
  <c r="H428" i="1"/>
  <c r="J427" i="1"/>
  <c r="H427" i="1"/>
  <c r="K427" i="1" s="1"/>
  <c r="J426" i="1"/>
  <c r="H426" i="1"/>
  <c r="K426" i="1" s="1"/>
  <c r="J425" i="1"/>
  <c r="H425" i="1"/>
  <c r="K424" i="1"/>
  <c r="J424" i="1"/>
  <c r="H424" i="1"/>
  <c r="J423" i="1"/>
  <c r="H423" i="1"/>
  <c r="J422" i="1"/>
  <c r="H422" i="1"/>
  <c r="J421" i="1"/>
  <c r="K421" i="1" s="1"/>
  <c r="H421" i="1"/>
  <c r="J420" i="1"/>
  <c r="H420" i="1"/>
  <c r="J419" i="1"/>
  <c r="H419" i="1"/>
  <c r="K418" i="1"/>
  <c r="J418" i="1"/>
  <c r="H418" i="1"/>
  <c r="J417" i="1"/>
  <c r="H417" i="1"/>
  <c r="K417" i="1" s="1"/>
  <c r="J416" i="1"/>
  <c r="H416" i="1"/>
  <c r="K415" i="1"/>
  <c r="J415" i="1"/>
  <c r="H415" i="1"/>
  <c r="J414" i="1"/>
  <c r="H414" i="1"/>
  <c r="J413" i="1"/>
  <c r="H413" i="1"/>
  <c r="K413" i="1" s="1"/>
  <c r="J412" i="1"/>
  <c r="H412" i="1"/>
  <c r="J411" i="1"/>
  <c r="H411" i="1"/>
  <c r="J410" i="1"/>
  <c r="K410" i="1" s="1"/>
  <c r="H410" i="1"/>
  <c r="J409" i="1"/>
  <c r="H409" i="1"/>
  <c r="J408" i="1"/>
  <c r="H408" i="1"/>
  <c r="J407" i="1"/>
  <c r="H407" i="1"/>
  <c r="J406" i="1"/>
  <c r="H406" i="1"/>
  <c r="J405" i="1"/>
  <c r="K405" i="1" s="1"/>
  <c r="H405" i="1"/>
  <c r="J404" i="1"/>
  <c r="H404" i="1"/>
  <c r="J403" i="1"/>
  <c r="H403" i="1"/>
  <c r="J402" i="1"/>
  <c r="H402" i="1"/>
  <c r="K402" i="1" s="1"/>
  <c r="J401" i="1"/>
  <c r="H401" i="1"/>
  <c r="K401" i="1" s="1"/>
  <c r="J400" i="1"/>
  <c r="H400" i="1"/>
  <c r="K399" i="1"/>
  <c r="J399" i="1"/>
  <c r="H399" i="1"/>
  <c r="J398" i="1"/>
  <c r="H398" i="1"/>
  <c r="J397" i="1"/>
  <c r="H397" i="1"/>
  <c r="J396" i="1"/>
  <c r="H396" i="1"/>
  <c r="J395" i="1"/>
  <c r="H395" i="1"/>
  <c r="K395" i="1" s="1"/>
  <c r="J394" i="1"/>
  <c r="H394" i="1"/>
  <c r="K394" i="1" s="1"/>
  <c r="J393" i="1"/>
  <c r="H393" i="1"/>
  <c r="K392" i="1"/>
  <c r="J392" i="1"/>
  <c r="H392" i="1"/>
  <c r="J391" i="1"/>
  <c r="H391" i="1"/>
  <c r="J390" i="1"/>
  <c r="H390" i="1"/>
  <c r="J389" i="1"/>
  <c r="J388" i="1"/>
  <c r="H388" i="1"/>
  <c r="J387" i="1"/>
  <c r="H387" i="1"/>
  <c r="K387" i="1" s="1"/>
  <c r="J386" i="1"/>
  <c r="H386" i="1"/>
  <c r="K386" i="1" s="1"/>
  <c r="J385" i="1"/>
  <c r="H385" i="1"/>
  <c r="J384" i="1"/>
  <c r="H384" i="1"/>
  <c r="K384" i="1" s="1"/>
  <c r="J383" i="1"/>
  <c r="H383" i="1"/>
  <c r="K383" i="1" s="1"/>
  <c r="J382" i="1"/>
  <c r="H382" i="1"/>
  <c r="J381" i="1"/>
  <c r="H381" i="1"/>
  <c r="J380" i="1"/>
  <c r="H380" i="1"/>
  <c r="J379" i="1"/>
  <c r="H379" i="1"/>
  <c r="J378" i="1"/>
  <c r="K378" i="1" s="1"/>
  <c r="H378" i="1"/>
  <c r="J377" i="1"/>
  <c r="H377" i="1"/>
  <c r="J376" i="1"/>
  <c r="K376" i="1" s="1"/>
  <c r="H376" i="1"/>
  <c r="J375" i="1"/>
  <c r="K375" i="1" s="1"/>
  <c r="H375" i="1"/>
  <c r="K374" i="1"/>
  <c r="J374" i="1"/>
  <c r="H374" i="1"/>
  <c r="J373" i="1"/>
  <c r="K373" i="1" s="1"/>
  <c r="H373" i="1"/>
  <c r="J372" i="1"/>
  <c r="H372" i="1"/>
  <c r="K371" i="1"/>
  <c r="J371" i="1"/>
  <c r="H371" i="1"/>
  <c r="J370" i="1"/>
  <c r="K370" i="1" s="1"/>
  <c r="H370" i="1"/>
  <c r="J369" i="1"/>
  <c r="H369" i="1"/>
  <c r="K368" i="1"/>
  <c r="J368" i="1"/>
  <c r="H368" i="1"/>
  <c r="J367" i="1"/>
  <c r="K367" i="1" s="1"/>
  <c r="H367" i="1"/>
  <c r="J366" i="1"/>
  <c r="H366" i="1"/>
  <c r="K365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K360" i="1" s="1"/>
  <c r="J359" i="1"/>
  <c r="H359" i="1"/>
  <c r="K359" i="1" s="1"/>
  <c r="J358" i="1"/>
  <c r="H358" i="1"/>
  <c r="J357" i="1"/>
  <c r="H357" i="1"/>
  <c r="J356" i="1"/>
  <c r="H356" i="1"/>
  <c r="K356" i="1" s="1"/>
  <c r="J355" i="1"/>
  <c r="H355" i="1"/>
  <c r="K355" i="1" s="1"/>
  <c r="J354" i="1"/>
  <c r="H354" i="1"/>
  <c r="J353" i="1"/>
  <c r="H353" i="1"/>
  <c r="K353" i="1" s="1"/>
  <c r="J352" i="1"/>
  <c r="H352" i="1"/>
  <c r="K352" i="1" s="1"/>
  <c r="J351" i="1"/>
  <c r="H351" i="1"/>
  <c r="J350" i="1"/>
  <c r="H350" i="1"/>
  <c r="J349" i="1"/>
  <c r="K349" i="1" s="1"/>
  <c r="H349" i="1"/>
  <c r="J348" i="1"/>
  <c r="H348" i="1"/>
  <c r="J347" i="1"/>
  <c r="K347" i="1" s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J340" i="1"/>
  <c r="H340" i="1"/>
  <c r="J339" i="1"/>
  <c r="K339" i="1" s="1"/>
  <c r="H339" i="1"/>
  <c r="J338" i="1"/>
  <c r="H338" i="1"/>
  <c r="J337" i="1"/>
  <c r="H337" i="1"/>
  <c r="J336" i="1"/>
  <c r="H336" i="1"/>
  <c r="K335" i="1"/>
  <c r="J335" i="1"/>
  <c r="H335" i="1"/>
  <c r="J334" i="1"/>
  <c r="H334" i="1"/>
  <c r="K334" i="1" s="1"/>
  <c r="J333" i="1"/>
  <c r="H333" i="1"/>
  <c r="K333" i="1" s="1"/>
  <c r="J332" i="1"/>
  <c r="H332" i="1"/>
  <c r="J331" i="1"/>
  <c r="H331" i="1"/>
  <c r="J330" i="1"/>
  <c r="H330" i="1"/>
  <c r="K330" i="1" s="1"/>
  <c r="J329" i="1"/>
  <c r="H329" i="1"/>
  <c r="K328" i="1"/>
  <c r="J328" i="1"/>
  <c r="H328" i="1"/>
  <c r="J327" i="1"/>
  <c r="H327" i="1"/>
  <c r="K327" i="1" s="1"/>
  <c r="J326" i="1"/>
  <c r="H326" i="1"/>
  <c r="K325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K319" i="1" s="1"/>
  <c r="H319" i="1"/>
  <c r="J318" i="1"/>
  <c r="H318" i="1"/>
  <c r="J317" i="1"/>
  <c r="H317" i="1"/>
  <c r="J316" i="1"/>
  <c r="H316" i="1"/>
  <c r="J315" i="1"/>
  <c r="K315" i="1" s="1"/>
  <c r="H315" i="1"/>
  <c r="J314" i="1"/>
  <c r="H314" i="1"/>
  <c r="J313" i="1"/>
  <c r="H313" i="1"/>
  <c r="J312" i="1"/>
  <c r="H312" i="1"/>
  <c r="K312" i="1" s="1"/>
  <c r="J311" i="1"/>
  <c r="H311" i="1"/>
  <c r="K311" i="1" s="1"/>
  <c r="J310" i="1"/>
  <c r="H310" i="1"/>
  <c r="J309" i="1"/>
  <c r="H309" i="1"/>
  <c r="K309" i="1" s="1"/>
  <c r="J308" i="1"/>
  <c r="H308" i="1"/>
  <c r="J307" i="1"/>
  <c r="H307" i="1"/>
  <c r="J306" i="1"/>
  <c r="H306" i="1"/>
  <c r="J305" i="1"/>
  <c r="H305" i="1"/>
  <c r="J304" i="1"/>
  <c r="H304" i="1"/>
  <c r="K303" i="1"/>
  <c r="J303" i="1"/>
  <c r="H303" i="1"/>
  <c r="J302" i="1"/>
  <c r="H302" i="1"/>
  <c r="J301" i="1"/>
  <c r="H301" i="1"/>
  <c r="K301" i="1" s="1"/>
  <c r="J300" i="1"/>
  <c r="H300" i="1"/>
  <c r="J299" i="1"/>
  <c r="H299" i="1"/>
  <c r="J298" i="1"/>
  <c r="H298" i="1"/>
  <c r="J297" i="1"/>
  <c r="H297" i="1"/>
  <c r="J296" i="1"/>
  <c r="H296" i="1"/>
  <c r="K296" i="1" s="1"/>
  <c r="J295" i="1"/>
  <c r="H295" i="1"/>
  <c r="J294" i="1"/>
  <c r="H294" i="1"/>
  <c r="J293" i="1"/>
  <c r="H293" i="1"/>
  <c r="K293" i="1" s="1"/>
  <c r="J292" i="1"/>
  <c r="H292" i="1"/>
  <c r="J291" i="1"/>
  <c r="H291" i="1"/>
  <c r="J290" i="1"/>
  <c r="H290" i="1"/>
  <c r="J287" i="1"/>
  <c r="H287" i="1"/>
  <c r="K287" i="1" s="1"/>
  <c r="J286" i="1"/>
  <c r="H286" i="1"/>
  <c r="J285" i="1"/>
  <c r="H285" i="1"/>
  <c r="J284" i="1"/>
  <c r="K284" i="1" s="1"/>
  <c r="H284" i="1"/>
  <c r="J283" i="1"/>
  <c r="H283" i="1"/>
  <c r="J282" i="1"/>
  <c r="K282" i="1" s="1"/>
  <c r="H282" i="1"/>
  <c r="J281" i="1"/>
  <c r="H281" i="1"/>
  <c r="J280" i="1"/>
  <c r="H280" i="1"/>
  <c r="J279" i="1"/>
  <c r="H279" i="1"/>
  <c r="K278" i="1"/>
  <c r="J278" i="1"/>
  <c r="H278" i="1"/>
  <c r="J277" i="1"/>
  <c r="H277" i="1"/>
  <c r="K277" i="1" s="1"/>
  <c r="J276" i="1"/>
  <c r="H276" i="1"/>
  <c r="K276" i="1" s="1"/>
  <c r="J275" i="1"/>
  <c r="H275" i="1"/>
  <c r="J274" i="1"/>
  <c r="K274" i="1" s="1"/>
  <c r="H274" i="1"/>
  <c r="J273" i="1"/>
  <c r="H273" i="1"/>
  <c r="K273" i="1" s="1"/>
  <c r="J272" i="1"/>
  <c r="H272" i="1"/>
  <c r="K271" i="1"/>
  <c r="J271" i="1"/>
  <c r="H271" i="1"/>
  <c r="J270" i="1"/>
  <c r="H270" i="1"/>
  <c r="K270" i="1" s="1"/>
  <c r="J269" i="1"/>
  <c r="H269" i="1"/>
  <c r="K268" i="1"/>
  <c r="J268" i="1"/>
  <c r="H268" i="1"/>
  <c r="J267" i="1"/>
  <c r="H267" i="1"/>
  <c r="J266" i="1"/>
  <c r="H266" i="1"/>
  <c r="K266" i="1" s="1"/>
  <c r="J265" i="1"/>
  <c r="H265" i="1"/>
  <c r="J264" i="1"/>
  <c r="H264" i="1"/>
  <c r="J263" i="1"/>
  <c r="H263" i="1"/>
  <c r="J262" i="1"/>
  <c r="K262" i="1" s="1"/>
  <c r="H262" i="1"/>
  <c r="J261" i="1"/>
  <c r="H261" i="1"/>
  <c r="J259" i="1"/>
  <c r="H259" i="1"/>
  <c r="J258" i="1"/>
  <c r="H258" i="1"/>
  <c r="J257" i="1"/>
  <c r="H257" i="1"/>
  <c r="J256" i="1"/>
  <c r="H256" i="1"/>
  <c r="J255" i="1"/>
  <c r="H255" i="1"/>
  <c r="J254" i="1"/>
  <c r="H254" i="1"/>
  <c r="K254" i="1" s="1"/>
  <c r="J253" i="1"/>
  <c r="H253" i="1"/>
  <c r="J252" i="1"/>
  <c r="H252" i="1"/>
  <c r="K251" i="1"/>
  <c r="J251" i="1"/>
  <c r="H251" i="1"/>
  <c r="J250" i="1"/>
  <c r="H250" i="1"/>
  <c r="J249" i="1"/>
  <c r="H249" i="1"/>
  <c r="J248" i="1"/>
  <c r="H248" i="1"/>
  <c r="J246" i="1"/>
  <c r="H246" i="1"/>
  <c r="K246" i="1" s="1"/>
  <c r="J245" i="1"/>
  <c r="H245" i="1"/>
  <c r="J244" i="1"/>
  <c r="K244" i="1" s="1"/>
  <c r="H244" i="1"/>
  <c r="K243" i="1"/>
  <c r="J243" i="1"/>
  <c r="H243" i="1"/>
  <c r="J242" i="1"/>
  <c r="H242" i="1"/>
  <c r="K242" i="1" s="1"/>
  <c r="J241" i="1"/>
  <c r="H241" i="1"/>
  <c r="K240" i="1"/>
  <c r="J240" i="1"/>
  <c r="H240" i="1"/>
  <c r="J239" i="1"/>
  <c r="H239" i="1"/>
  <c r="J238" i="1"/>
  <c r="H238" i="1"/>
  <c r="J236" i="1"/>
  <c r="J235" i="1"/>
  <c r="H235" i="1"/>
  <c r="J234" i="1"/>
  <c r="J232" i="1"/>
  <c r="H232" i="1"/>
  <c r="J231" i="1"/>
  <c r="J230" i="1"/>
  <c r="H230" i="1"/>
  <c r="J229" i="1"/>
  <c r="H229" i="1"/>
  <c r="J228" i="1"/>
  <c r="J227" i="1"/>
  <c r="J226" i="1"/>
  <c r="G226" i="1"/>
  <c r="H226" i="1" s="1"/>
  <c r="K226" i="1" s="1"/>
  <c r="J225" i="1"/>
  <c r="J224" i="1"/>
  <c r="J223" i="1"/>
  <c r="H223" i="1"/>
  <c r="J221" i="1"/>
  <c r="H221" i="1"/>
  <c r="J220" i="1"/>
  <c r="H220" i="1"/>
  <c r="J219" i="1"/>
  <c r="H219" i="1"/>
  <c r="J217" i="1"/>
  <c r="H217" i="1"/>
  <c r="J216" i="1"/>
  <c r="H216" i="1"/>
  <c r="K216" i="1" s="1"/>
  <c r="J215" i="1"/>
  <c r="H215" i="1"/>
  <c r="K215" i="1" s="1"/>
  <c r="J214" i="1"/>
  <c r="H214" i="1"/>
  <c r="J213" i="1"/>
  <c r="H213" i="1"/>
  <c r="J212" i="1"/>
  <c r="H212" i="1"/>
  <c r="J211" i="1"/>
  <c r="H211" i="1"/>
  <c r="K211" i="1" s="1"/>
  <c r="J210" i="1"/>
  <c r="H210" i="1"/>
  <c r="J209" i="1"/>
  <c r="H209" i="1"/>
  <c r="K209" i="1" s="1"/>
  <c r="J205" i="1"/>
  <c r="J204" i="1"/>
  <c r="J203" i="1"/>
  <c r="H203" i="1"/>
  <c r="J202" i="1"/>
  <c r="J201" i="1"/>
  <c r="J200" i="1"/>
  <c r="J199" i="1"/>
  <c r="J198" i="1"/>
  <c r="J197" i="1"/>
  <c r="H197" i="1"/>
  <c r="J196" i="1"/>
  <c r="J195" i="1"/>
  <c r="J194" i="1"/>
  <c r="J193" i="1"/>
  <c r="J192" i="1"/>
  <c r="J191" i="1"/>
  <c r="H191" i="1"/>
  <c r="J190" i="1"/>
  <c r="J189" i="1"/>
  <c r="J188" i="1"/>
  <c r="J187" i="1"/>
  <c r="H187" i="1"/>
  <c r="K187" i="1" s="1"/>
  <c r="J186" i="1"/>
  <c r="J185" i="1"/>
  <c r="J184" i="1"/>
  <c r="J183" i="1"/>
  <c r="J182" i="1"/>
  <c r="J181" i="1"/>
  <c r="H181" i="1"/>
  <c r="J180" i="1"/>
  <c r="J179" i="1"/>
  <c r="J178" i="1"/>
  <c r="J177" i="1"/>
  <c r="J176" i="1"/>
  <c r="J175" i="1"/>
  <c r="H175" i="1"/>
  <c r="J174" i="1"/>
  <c r="J173" i="1"/>
  <c r="J172" i="1"/>
  <c r="J171" i="1"/>
  <c r="H171" i="1"/>
  <c r="J170" i="1"/>
  <c r="J169" i="1"/>
  <c r="J168" i="1"/>
  <c r="H168" i="1"/>
  <c r="J164" i="1"/>
  <c r="H164" i="1"/>
  <c r="J163" i="1"/>
  <c r="H163" i="1"/>
  <c r="K163" i="1" s="1"/>
  <c r="J162" i="1"/>
  <c r="K162" i="1" s="1"/>
  <c r="H162" i="1"/>
  <c r="J161" i="1"/>
  <c r="K161" i="1" s="1"/>
  <c r="H161" i="1"/>
  <c r="J160" i="1"/>
  <c r="H160" i="1"/>
  <c r="K160" i="1" s="1"/>
  <c r="J159" i="1"/>
  <c r="H159" i="1"/>
  <c r="J158" i="1"/>
  <c r="K158" i="1" s="1"/>
  <c r="H158" i="1"/>
  <c r="J157" i="1"/>
  <c r="H157" i="1"/>
  <c r="J156" i="1"/>
  <c r="H156" i="1"/>
  <c r="J155" i="1"/>
  <c r="H155" i="1"/>
  <c r="J154" i="1"/>
  <c r="K154" i="1" s="1"/>
  <c r="H154" i="1"/>
  <c r="J153" i="1"/>
  <c r="H153" i="1"/>
  <c r="J152" i="1"/>
  <c r="H152" i="1"/>
  <c r="K152" i="1" s="1"/>
  <c r="J151" i="1"/>
  <c r="H151" i="1"/>
  <c r="J150" i="1"/>
  <c r="H150" i="1"/>
  <c r="J149" i="1"/>
  <c r="H149" i="1"/>
  <c r="J148" i="1"/>
  <c r="H148" i="1"/>
  <c r="J147" i="1"/>
  <c r="K147" i="1" s="1"/>
  <c r="H147" i="1"/>
  <c r="J146" i="1"/>
  <c r="K146" i="1" s="1"/>
  <c r="H146" i="1"/>
  <c r="J145" i="1"/>
  <c r="H145" i="1"/>
  <c r="K145" i="1" s="1"/>
  <c r="J144" i="1"/>
  <c r="K144" i="1" s="1"/>
  <c r="H144" i="1"/>
  <c r="J143" i="1"/>
  <c r="H143" i="1"/>
  <c r="J142" i="1"/>
  <c r="H142" i="1"/>
  <c r="K142" i="1" s="1"/>
  <c r="J141" i="1"/>
  <c r="H141" i="1"/>
  <c r="K141" i="1" s="1"/>
  <c r="J140" i="1"/>
  <c r="H140" i="1"/>
  <c r="J139" i="1"/>
  <c r="K139" i="1" s="1"/>
  <c r="H139" i="1"/>
  <c r="J138" i="1"/>
  <c r="H138" i="1"/>
  <c r="J137" i="1"/>
  <c r="H137" i="1"/>
  <c r="K137" i="1" s="1"/>
  <c r="J136" i="1"/>
  <c r="H136" i="1"/>
  <c r="J135" i="1"/>
  <c r="H135" i="1"/>
  <c r="J134" i="1"/>
  <c r="H134" i="1"/>
  <c r="K134" i="1" s="1"/>
  <c r="J133" i="1"/>
  <c r="H133" i="1"/>
  <c r="J132" i="1"/>
  <c r="H132" i="1"/>
  <c r="J131" i="1"/>
  <c r="H131" i="1"/>
  <c r="K131" i="1" s="1"/>
  <c r="J130" i="1"/>
  <c r="H130" i="1"/>
  <c r="J129" i="1"/>
  <c r="H129" i="1"/>
  <c r="K128" i="1"/>
  <c r="J128" i="1"/>
  <c r="H128" i="1"/>
  <c r="J127" i="1"/>
  <c r="H127" i="1"/>
  <c r="K127" i="1" s="1"/>
  <c r="J126" i="1"/>
  <c r="H126" i="1"/>
  <c r="K126" i="1" s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K119" i="1" s="1"/>
  <c r="J118" i="1"/>
  <c r="H118" i="1"/>
  <c r="J117" i="1"/>
  <c r="H117" i="1"/>
  <c r="J116" i="1"/>
  <c r="H116" i="1"/>
  <c r="J115" i="1"/>
  <c r="G115" i="1"/>
  <c r="H115" i="1" s="1"/>
  <c r="K115" i="1" s="1"/>
  <c r="J114" i="1"/>
  <c r="H114" i="1"/>
  <c r="J113" i="1"/>
  <c r="J112" i="1"/>
  <c r="J111" i="1"/>
  <c r="G111" i="1"/>
  <c r="G112" i="1" s="1"/>
  <c r="J110" i="1"/>
  <c r="K110" i="1" s="1"/>
  <c r="H110" i="1"/>
  <c r="J108" i="1"/>
  <c r="H108" i="1"/>
  <c r="J107" i="1"/>
  <c r="H107" i="1"/>
  <c r="J106" i="1"/>
  <c r="H106" i="1"/>
  <c r="J105" i="1"/>
  <c r="H105" i="1"/>
  <c r="J104" i="1"/>
  <c r="H104" i="1"/>
  <c r="J103" i="1"/>
  <c r="J102" i="1"/>
  <c r="H102" i="1"/>
  <c r="J101" i="1"/>
  <c r="H101" i="1"/>
  <c r="J100" i="1"/>
  <c r="H100" i="1"/>
  <c r="K100" i="1" s="1"/>
  <c r="J99" i="1"/>
  <c r="H99" i="1"/>
  <c r="J98" i="1"/>
  <c r="H98" i="1"/>
  <c r="J97" i="1"/>
  <c r="H97" i="1"/>
  <c r="J96" i="1"/>
  <c r="H96" i="1"/>
  <c r="J95" i="1"/>
  <c r="H95" i="1"/>
  <c r="K95" i="1" s="1"/>
  <c r="J94" i="1"/>
  <c r="H94" i="1"/>
  <c r="K94" i="1" s="1"/>
  <c r="J93" i="1"/>
  <c r="H93" i="1"/>
  <c r="J92" i="1"/>
  <c r="H92" i="1"/>
  <c r="J91" i="1"/>
  <c r="H91" i="1"/>
  <c r="K91" i="1" s="1"/>
  <c r="J90" i="1"/>
  <c r="J89" i="1"/>
  <c r="G89" i="1"/>
  <c r="H89" i="1" s="1"/>
  <c r="J88" i="1"/>
  <c r="H88" i="1"/>
  <c r="J87" i="1"/>
  <c r="H87" i="1"/>
  <c r="J86" i="1"/>
  <c r="H86" i="1"/>
  <c r="J85" i="1"/>
  <c r="H85" i="1"/>
  <c r="J84" i="1"/>
  <c r="H84" i="1"/>
  <c r="J83" i="1"/>
  <c r="H83" i="1"/>
  <c r="K83" i="1" s="1"/>
  <c r="J82" i="1"/>
  <c r="H82" i="1"/>
  <c r="J81" i="1"/>
  <c r="H81" i="1"/>
  <c r="J80" i="1"/>
  <c r="H80" i="1"/>
  <c r="J79" i="1"/>
  <c r="H79" i="1"/>
  <c r="J78" i="1"/>
  <c r="H78" i="1"/>
  <c r="J77" i="1"/>
  <c r="K77" i="1" s="1"/>
  <c r="H77" i="1"/>
  <c r="M74" i="1"/>
  <c r="J74" i="1"/>
  <c r="H74" i="1"/>
  <c r="M73" i="1"/>
  <c r="J73" i="1"/>
  <c r="H73" i="1"/>
  <c r="J72" i="1"/>
  <c r="G72" i="1"/>
  <c r="H72" i="1" s="1"/>
  <c r="J71" i="1"/>
  <c r="G71" i="1"/>
  <c r="H71" i="1" s="1"/>
  <c r="J70" i="1"/>
  <c r="J69" i="1"/>
  <c r="G69" i="1"/>
  <c r="G70" i="1" s="1"/>
  <c r="H70" i="1" s="1"/>
  <c r="J68" i="1"/>
  <c r="J67" i="1"/>
  <c r="G67" i="1"/>
  <c r="G68" i="1" s="1"/>
  <c r="H68" i="1" s="1"/>
  <c r="K68" i="1" s="1"/>
  <c r="J66" i="1"/>
  <c r="H66" i="1"/>
  <c r="K66" i="1" s="1"/>
  <c r="J65" i="1"/>
  <c r="H65" i="1"/>
  <c r="J64" i="1"/>
  <c r="H64" i="1"/>
  <c r="J63" i="1"/>
  <c r="H63" i="1"/>
  <c r="J62" i="1"/>
  <c r="H62" i="1"/>
  <c r="J61" i="1"/>
  <c r="H61" i="1"/>
  <c r="K61" i="1" s="1"/>
  <c r="J60" i="1"/>
  <c r="H60" i="1"/>
  <c r="J59" i="1"/>
  <c r="H59" i="1"/>
  <c r="J58" i="1"/>
  <c r="H58" i="1"/>
  <c r="K58" i="1" s="1"/>
  <c r="J57" i="1"/>
  <c r="H57" i="1"/>
  <c r="J56" i="1"/>
  <c r="H56" i="1"/>
  <c r="J55" i="1"/>
  <c r="H55" i="1"/>
  <c r="J54" i="1"/>
  <c r="H54" i="1"/>
  <c r="J53" i="1"/>
  <c r="H53" i="1"/>
  <c r="J52" i="1"/>
  <c r="K52" i="1" s="1"/>
  <c r="H52" i="1"/>
  <c r="J50" i="1"/>
  <c r="H50" i="1"/>
  <c r="J49" i="1"/>
  <c r="H49" i="1"/>
  <c r="K49" i="1" s="1"/>
  <c r="J48" i="1"/>
  <c r="H48" i="1"/>
  <c r="J47" i="1"/>
  <c r="H47" i="1"/>
  <c r="J46" i="1"/>
  <c r="H46" i="1"/>
  <c r="J45" i="1"/>
  <c r="H45" i="1"/>
  <c r="K45" i="1" s="1"/>
  <c r="J44" i="1"/>
  <c r="H44" i="1"/>
  <c r="K44" i="1" s="1"/>
  <c r="J43" i="1"/>
  <c r="K43" i="1" s="1"/>
  <c r="H43" i="1"/>
  <c r="J42" i="1"/>
  <c r="H42" i="1"/>
  <c r="J41" i="1"/>
  <c r="H41" i="1"/>
  <c r="J38" i="1"/>
  <c r="H38" i="1"/>
  <c r="J37" i="1"/>
  <c r="K37" i="1" s="1"/>
  <c r="H37" i="1"/>
  <c r="J36" i="1"/>
  <c r="H36" i="1"/>
  <c r="J35" i="1"/>
  <c r="H35" i="1"/>
  <c r="J34" i="1"/>
  <c r="H34" i="1"/>
  <c r="J33" i="1"/>
  <c r="H33" i="1"/>
  <c r="J32" i="1"/>
  <c r="H32" i="1"/>
  <c r="J31" i="1"/>
  <c r="G31" i="1"/>
  <c r="H31" i="1" s="1"/>
  <c r="J30" i="1"/>
  <c r="H30" i="1"/>
  <c r="K30" i="1" s="1"/>
  <c r="J29" i="1"/>
  <c r="H29" i="1"/>
  <c r="J28" i="1"/>
  <c r="H28" i="1"/>
  <c r="J27" i="1"/>
  <c r="H27" i="1"/>
  <c r="J26" i="1"/>
  <c r="H26" i="1"/>
  <c r="J25" i="1"/>
  <c r="H25" i="1"/>
  <c r="J24" i="1"/>
  <c r="J23" i="1"/>
  <c r="J22" i="1"/>
  <c r="G22" i="1"/>
  <c r="G23" i="1" s="1"/>
  <c r="J21" i="1"/>
  <c r="H21" i="1"/>
  <c r="J20" i="1"/>
  <c r="H20" i="1"/>
  <c r="J19" i="1"/>
  <c r="H19" i="1"/>
  <c r="J18" i="1"/>
  <c r="J17" i="1"/>
  <c r="J16" i="1"/>
  <c r="G16" i="1"/>
  <c r="G17" i="1" s="1"/>
  <c r="J15" i="1"/>
  <c r="H15" i="1"/>
  <c r="J13" i="1"/>
  <c r="H13" i="1"/>
  <c r="J12" i="1"/>
  <c r="H12" i="1"/>
  <c r="J11" i="1"/>
  <c r="J10" i="1"/>
  <c r="J9" i="1"/>
  <c r="G9" i="1"/>
  <c r="H9" i="1" s="1"/>
  <c r="J8" i="1"/>
  <c r="H8" i="1"/>
  <c r="K8" i="1" s="1"/>
  <c r="J7" i="1"/>
  <c r="G7" i="1"/>
  <c r="G10" i="1" s="1"/>
  <c r="H10" i="1" s="1"/>
  <c r="K10" i="1" s="1"/>
  <c r="J6" i="1"/>
  <c r="H6" i="1"/>
  <c r="K101" i="1" l="1"/>
  <c r="K9" i="1"/>
  <c r="K96" i="1"/>
  <c r="K15" i="1"/>
  <c r="K20" i="1"/>
  <c r="K25" i="1"/>
  <c r="K97" i="1"/>
  <c r="G90" i="1"/>
  <c r="H90" i="1" s="1"/>
  <c r="K90" i="1" s="1"/>
  <c r="K26" i="1"/>
  <c r="H7" i="1"/>
  <c r="K7" i="1" s="1"/>
  <c r="K34" i="1"/>
  <c r="K48" i="1"/>
  <c r="K57" i="1"/>
  <c r="K64" i="1"/>
  <c r="K105" i="1"/>
  <c r="K122" i="1"/>
  <c r="K171" i="1"/>
  <c r="K245" i="1"/>
  <c r="K250" i="1"/>
  <c r="K253" i="1"/>
  <c r="K257" i="1"/>
  <c r="K269" i="1"/>
  <c r="K280" i="1"/>
  <c r="K304" i="1"/>
  <c r="K308" i="1"/>
  <c r="K341" i="1"/>
  <c r="K379" i="1"/>
  <c r="K391" i="1"/>
  <c r="K398" i="1"/>
  <c r="K408" i="1"/>
  <c r="K423" i="1"/>
  <c r="K448" i="1"/>
  <c r="K452" i="1"/>
  <c r="K464" i="1"/>
  <c r="K468" i="1"/>
  <c r="K474" i="1"/>
  <c r="K503" i="1"/>
  <c r="K41" i="1"/>
  <c r="K123" i="1"/>
  <c r="K138" i="1"/>
  <c r="K212" i="1"/>
  <c r="K323" i="1"/>
  <c r="K420" i="1"/>
  <c r="K460" i="1"/>
  <c r="K495" i="1"/>
  <c r="K19" i="1"/>
  <c r="K32" i="1"/>
  <c r="K36" i="1"/>
  <c r="K78" i="1"/>
  <c r="K86" i="1"/>
  <c r="K102" i="1"/>
  <c r="H111" i="1"/>
  <c r="K111" i="1" s="1"/>
  <c r="K120" i="1"/>
  <c r="K124" i="1"/>
  <c r="K150" i="1"/>
  <c r="K221" i="1"/>
  <c r="K232" i="1"/>
  <c r="K263" i="1"/>
  <c r="K267" i="1"/>
  <c r="K298" i="1"/>
  <c r="K302" i="1"/>
  <c r="K320" i="1"/>
  <c r="K331" i="1"/>
  <c r="K342" i="1"/>
  <c r="K346" i="1"/>
  <c r="K350" i="1"/>
  <c r="K357" i="1"/>
  <c r="K381" i="1"/>
  <c r="K388" i="1"/>
  <c r="K414" i="1"/>
  <c r="K439" i="1"/>
  <c r="K454" i="1"/>
  <c r="K511" i="1"/>
  <c r="K29" i="1"/>
  <c r="K99" i="1"/>
  <c r="K107" i="1"/>
  <c r="K217" i="1"/>
  <c r="K259" i="1"/>
  <c r="J288" i="1"/>
  <c r="K295" i="1"/>
  <c r="K317" i="1"/>
  <c r="K343" i="1"/>
  <c r="K354" i="1"/>
  <c r="K385" i="1"/>
  <c r="K403" i="1"/>
  <c r="J481" i="1"/>
  <c r="K489" i="1"/>
  <c r="K59" i="1"/>
  <c r="K87" i="1"/>
  <c r="K136" i="1"/>
  <c r="K140" i="1"/>
  <c r="K151" i="1"/>
  <c r="K210" i="1"/>
  <c r="K214" i="1"/>
  <c r="K286" i="1"/>
  <c r="K299" i="1"/>
  <c r="K310" i="1"/>
  <c r="K321" i="1"/>
  <c r="K351" i="1"/>
  <c r="K362" i="1"/>
  <c r="K382" i="1"/>
  <c r="K400" i="1"/>
  <c r="K407" i="1"/>
  <c r="K429" i="1"/>
  <c r="K432" i="1"/>
  <c r="K447" i="1"/>
  <c r="K466" i="1"/>
  <c r="K201" i="1"/>
  <c r="K71" i="1"/>
  <c r="K84" i="1"/>
  <c r="K104" i="1"/>
  <c r="K108" i="1"/>
  <c r="K129" i="1"/>
  <c r="K203" i="1"/>
  <c r="K219" i="1"/>
  <c r="K249" i="1"/>
  <c r="K256" i="1"/>
  <c r="K261" i="1"/>
  <c r="K279" i="1"/>
  <c r="K307" i="1"/>
  <c r="K314" i="1"/>
  <c r="K318" i="1"/>
  <c r="K336" i="1"/>
  <c r="K340" i="1"/>
  <c r="K344" i="1"/>
  <c r="K348" i="1"/>
  <c r="K397" i="1"/>
  <c r="K404" i="1"/>
  <c r="K467" i="1"/>
  <c r="K477" i="1"/>
  <c r="K490" i="1"/>
  <c r="K13" i="1"/>
  <c r="K28" i="1"/>
  <c r="K35" i="1"/>
  <c r="K56" i="1"/>
  <c r="K63" i="1"/>
  <c r="K74" i="1"/>
  <c r="K79" i="1"/>
  <c r="K98" i="1"/>
  <c r="K133" i="1"/>
  <c r="H177" i="1"/>
  <c r="K177" i="1" s="1"/>
  <c r="H193" i="1"/>
  <c r="K193" i="1" s="1"/>
  <c r="K223" i="1"/>
  <c r="H227" i="1"/>
  <c r="K227" i="1" s="1"/>
  <c r="K239" i="1"/>
  <c r="K283" i="1"/>
  <c r="K292" i="1"/>
  <c r="K324" i="1"/>
  <c r="K366" i="1"/>
  <c r="K369" i="1"/>
  <c r="K372" i="1"/>
  <c r="K416" i="1"/>
  <c r="K433" i="1"/>
  <c r="K436" i="1"/>
  <c r="K443" i="1"/>
  <c r="K456" i="1"/>
  <c r="K471" i="1"/>
  <c r="K496" i="1"/>
  <c r="K500" i="1"/>
  <c r="K507" i="1"/>
  <c r="K31" i="1"/>
  <c r="H183" i="1"/>
  <c r="K183" i="1" s="1"/>
  <c r="H199" i="1"/>
  <c r="K199" i="1" s="1"/>
  <c r="K493" i="1"/>
  <c r="K6" i="1"/>
  <c r="K60" i="1"/>
  <c r="K130" i="1"/>
  <c r="H173" i="1"/>
  <c r="K173" i="1" s="1"/>
  <c r="H189" i="1"/>
  <c r="K189" i="1" s="1"/>
  <c r="H205" i="1"/>
  <c r="K205" i="1" s="1"/>
  <c r="K363" i="1"/>
  <c r="K440" i="1"/>
  <c r="K42" i="1"/>
  <c r="K53" i="1"/>
  <c r="K72" i="1"/>
  <c r="K81" i="1"/>
  <c r="K88" i="1"/>
  <c r="K92" i="1"/>
  <c r="K117" i="1"/>
  <c r="K155" i="1"/>
  <c r="K159" i="1"/>
  <c r="K168" i="1"/>
  <c r="H179" i="1"/>
  <c r="K179" i="1" s="1"/>
  <c r="H195" i="1"/>
  <c r="K195" i="1" s="1"/>
  <c r="H225" i="1"/>
  <c r="K225" i="1" s="1"/>
  <c r="K235" i="1"/>
  <c r="K338" i="1"/>
  <c r="K364" i="1"/>
  <c r="K411" i="1"/>
  <c r="K441" i="1"/>
  <c r="K444" i="1"/>
  <c r="K451" i="1"/>
  <c r="K478" i="1"/>
  <c r="K505" i="1"/>
  <c r="K508" i="1"/>
  <c r="K515" i="1"/>
  <c r="K21" i="1"/>
  <c r="K33" i="1"/>
  <c r="K46" i="1"/>
  <c r="K54" i="1"/>
  <c r="K65" i="1"/>
  <c r="K85" i="1"/>
  <c r="H103" i="1"/>
  <c r="K103" i="1" s="1"/>
  <c r="K106" i="1"/>
  <c r="K114" i="1"/>
  <c r="K121" i="1"/>
  <c r="K125" i="1"/>
  <c r="K135" i="1"/>
  <c r="K156" i="1"/>
  <c r="H169" i="1"/>
  <c r="K169" i="1" s="1"/>
  <c r="H185" i="1"/>
  <c r="K185" i="1" s="1"/>
  <c r="K220" i="1"/>
  <c r="K248" i="1"/>
  <c r="K258" i="1"/>
  <c r="K265" i="1"/>
  <c r="K281" i="1"/>
  <c r="K290" i="1"/>
  <c r="K300" i="1"/>
  <c r="K306" i="1"/>
  <c r="K322" i="1"/>
  <c r="K332" i="1"/>
  <c r="K345" i="1"/>
  <c r="K358" i="1"/>
  <c r="K479" i="1"/>
  <c r="K502" i="1"/>
  <c r="K70" i="1"/>
  <c r="K73" i="1"/>
  <c r="K82" i="1"/>
  <c r="K89" i="1"/>
  <c r="K93" i="1"/>
  <c r="K118" i="1"/>
  <c r="K149" i="1"/>
  <c r="K175" i="1"/>
  <c r="K191" i="1"/>
  <c r="K213" i="1"/>
  <c r="K230" i="1"/>
  <c r="K241" i="1"/>
  <c r="K255" i="1"/>
  <c r="K275" i="1"/>
  <c r="K285" i="1"/>
  <c r="K297" i="1"/>
  <c r="K316" i="1"/>
  <c r="K326" i="1"/>
  <c r="K329" i="1"/>
  <c r="K380" i="1"/>
  <c r="K390" i="1"/>
  <c r="K393" i="1"/>
  <c r="K396" i="1"/>
  <c r="K412" i="1"/>
  <c r="K422" i="1"/>
  <c r="K425" i="1"/>
  <c r="K462" i="1"/>
  <c r="K488" i="1"/>
  <c r="K498" i="1"/>
  <c r="K12" i="1"/>
  <c r="K27" i="1"/>
  <c r="K38" i="1"/>
  <c r="K47" i="1"/>
  <c r="K50" i="1"/>
  <c r="K55" i="1"/>
  <c r="K62" i="1"/>
  <c r="K143" i="1"/>
  <c r="K153" i="1"/>
  <c r="K157" i="1"/>
  <c r="K181" i="1"/>
  <c r="K197" i="1"/>
  <c r="K238" i="1"/>
  <c r="K252" i="1"/>
  <c r="K409" i="1"/>
  <c r="K419" i="1"/>
  <c r="K449" i="1"/>
  <c r="K459" i="1"/>
  <c r="K485" i="1"/>
  <c r="K513" i="1"/>
  <c r="H17" i="1"/>
  <c r="K17" i="1" s="1"/>
  <c r="G18" i="1"/>
  <c r="H18" i="1" s="1"/>
  <c r="K18" i="1" s="1"/>
  <c r="H23" i="1"/>
  <c r="K23" i="1" s="1"/>
  <c r="G24" i="1"/>
  <c r="H24" i="1" s="1"/>
  <c r="K24" i="1" s="1"/>
  <c r="H22" i="1"/>
  <c r="K22" i="1" s="1"/>
  <c r="J3" i="1"/>
  <c r="H69" i="1"/>
  <c r="K69" i="1" s="1"/>
  <c r="K229" i="1"/>
  <c r="K291" i="1"/>
  <c r="K294" i="1"/>
  <c r="K337" i="1"/>
  <c r="K361" i="1"/>
  <c r="K406" i="1"/>
  <c r="J165" i="1"/>
  <c r="H16" i="1"/>
  <c r="K16" i="1" s="1"/>
  <c r="K80" i="1"/>
  <c r="G113" i="1"/>
  <c r="H113" i="1" s="1"/>
  <c r="K113" i="1" s="1"/>
  <c r="H112" i="1"/>
  <c r="K112" i="1" s="1"/>
  <c r="K272" i="1"/>
  <c r="K313" i="1"/>
  <c r="K446" i="1"/>
  <c r="K510" i="1"/>
  <c r="G11" i="1"/>
  <c r="H11" i="1" s="1"/>
  <c r="K11" i="1" s="1"/>
  <c r="H67" i="1"/>
  <c r="K67" i="1" s="1"/>
  <c r="K116" i="1"/>
  <c r="K132" i="1"/>
  <c r="K148" i="1"/>
  <c r="K164" i="1"/>
  <c r="K476" i="1"/>
  <c r="K264" i="1"/>
  <c r="K305" i="1"/>
  <c r="K377" i="1"/>
  <c r="K438" i="1"/>
  <c r="H529" i="1"/>
  <c r="K529" i="1" s="1"/>
  <c r="H527" i="1"/>
  <c r="K527" i="1" s="1"/>
  <c r="H525" i="1"/>
  <c r="K525" i="1" s="1"/>
  <c r="H523" i="1"/>
  <c r="K523" i="1" s="1"/>
  <c r="H521" i="1"/>
  <c r="K521" i="1" s="1"/>
  <c r="H231" i="1"/>
  <c r="K231" i="1" s="1"/>
  <c r="H234" i="1"/>
  <c r="K234" i="1" s="1"/>
  <c r="H204" i="1"/>
  <c r="K204" i="1" s="1"/>
  <c r="H202" i="1"/>
  <c r="K202" i="1" s="1"/>
  <c r="H200" i="1"/>
  <c r="K200" i="1" s="1"/>
  <c r="H198" i="1"/>
  <c r="K198" i="1" s="1"/>
  <c r="H196" i="1"/>
  <c r="K196" i="1" s="1"/>
  <c r="H194" i="1"/>
  <c r="K194" i="1" s="1"/>
  <c r="H192" i="1"/>
  <c r="K192" i="1" s="1"/>
  <c r="H190" i="1"/>
  <c r="K190" i="1" s="1"/>
  <c r="H188" i="1"/>
  <c r="K188" i="1" s="1"/>
  <c r="H186" i="1"/>
  <c r="K186" i="1" s="1"/>
  <c r="H184" i="1"/>
  <c r="K184" i="1" s="1"/>
  <c r="H182" i="1"/>
  <c r="K182" i="1" s="1"/>
  <c r="H180" i="1"/>
  <c r="K180" i="1" s="1"/>
  <c r="H178" i="1"/>
  <c r="K178" i="1" s="1"/>
  <c r="H176" i="1"/>
  <c r="K176" i="1" s="1"/>
  <c r="H174" i="1"/>
  <c r="K174" i="1" s="1"/>
  <c r="H172" i="1"/>
  <c r="K172" i="1" s="1"/>
  <c r="H170" i="1"/>
  <c r="K170" i="1" s="1"/>
  <c r="H389" i="1"/>
  <c r="K389" i="1" s="1"/>
  <c r="H236" i="1"/>
  <c r="K236" i="1" s="1"/>
  <c r="H228" i="1"/>
  <c r="K228" i="1" s="1"/>
  <c r="H224" i="1"/>
  <c r="K224" i="1" s="1"/>
  <c r="H530" i="1"/>
  <c r="K530" i="1" s="1"/>
  <c r="H528" i="1"/>
  <c r="K528" i="1" s="1"/>
  <c r="H526" i="1"/>
  <c r="K526" i="1" s="1"/>
  <c r="H524" i="1"/>
  <c r="K524" i="1" s="1"/>
  <c r="H522" i="1"/>
  <c r="K522" i="1" s="1"/>
  <c r="H520" i="1"/>
  <c r="K520" i="1" s="1"/>
  <c r="J531" i="1" l="1"/>
  <c r="H481" i="1"/>
  <c r="H165" i="1"/>
  <c r="K288" i="1"/>
  <c r="K3" i="1"/>
  <c r="K481" i="1"/>
  <c r="H288" i="1"/>
  <c r="H3" i="1"/>
  <c r="H531" i="1" l="1"/>
  <c r="K531" i="1"/>
</calcChain>
</file>

<file path=xl/sharedStrings.xml><?xml version="1.0" encoding="utf-8"?>
<sst xmlns="http://schemas.openxmlformats.org/spreadsheetml/2006/main" count="1043" uniqueCount="457">
  <si>
    <t>№ пп</t>
  </si>
  <si>
    <t>объект</t>
  </si>
  <si>
    <t>Раздел РД</t>
  </si>
  <si>
    <t>Расшифровка</t>
  </si>
  <si>
    <t>Ед. изм.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</si>
  <si>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</si>
  <si>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</si>
  <si>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</si>
  <si>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</si>
  <si>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</si>
  <si>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 с НДС 20%</t>
  </si>
  <si>
    <t xml:space="preserve">1632-2021-7.1-ИСБ.СУБ </t>
  </si>
  <si>
    <t>Интегрированная система безопасности (в составе ОС, СКУД, СТН и ИСБ)</t>
  </si>
  <si>
    <t xml:space="preserve">Система охранной сигнализации </t>
  </si>
  <si>
    <t xml:space="preserve">Оборудование </t>
  </si>
  <si>
    <t>Контроллер двухпроводной линии связи С2000-КДЛ</t>
  </si>
  <si>
    <t>шт.</t>
  </si>
  <si>
    <t>Контрольно-пусковой блок С2000-КПБ</t>
  </si>
  <si>
    <t>Извещатель магнитоконтактный адресный (для металлических дверей) IP68 С2000-СМК исп.1 IP68</t>
  </si>
  <si>
    <t>Блок разветвительно-изолирующий БРИЗ</t>
  </si>
  <si>
    <t>Преобразователь интерфейса RS485/RS232-Ethernet C2000-Ethernet</t>
  </si>
  <si>
    <t>Оповещатель охранно-пожарный свето-звуковой CWSS-WA-W7</t>
  </si>
  <si>
    <t>шт</t>
  </si>
  <si>
    <t xml:space="preserve">Аккумуляторная батарея 12 В 17Ач </t>
  </si>
  <si>
    <t>Шкаф с резервным источником питания для монтажа средств пожарной автоматики ШПС-24</t>
  </si>
  <si>
    <t xml:space="preserve">Материалы </t>
  </si>
  <si>
    <t>Кабель огнестойкий (оповещение) КПСЭнг(A)-FRLS 1x2x0,75</t>
  </si>
  <si>
    <t>м</t>
  </si>
  <si>
    <t>Кабель огнестойкий (ДПЛС) КПСЭнг(A)-FRLS 1x2x0,5</t>
  </si>
  <si>
    <t>Кабель огнестойкий (RS-485) КПСЭнг(A)-FRLS 2x2x0,75</t>
  </si>
  <si>
    <t>Кабель питания (БП) ВВГнг(А)- FRLS 3x2,5</t>
  </si>
  <si>
    <t>Патч-корд RJ45-RJ45 Cat5e, 2 м PC-LPM-UTP-RJ45-RJ45-C5e-2M- BL</t>
  </si>
  <si>
    <t>Металлорукав герметичный в ПВХ-изоляции с протяжкой РЗ-ЦПнг 20,</t>
  </si>
  <si>
    <t>Скоба металлическая двухлапковая с полимерным покрытием СМД-П 25-26</t>
  </si>
  <si>
    <t>Авт.выкл.TX3 C10A 1П 6000 404026</t>
  </si>
  <si>
    <t>Сальник PG-16 диаметр кабеля 6-13 IP54 32154DEK</t>
  </si>
  <si>
    <t>DIN-рейка 60см оцинкованная YDN10-0060</t>
  </si>
  <si>
    <t>Клемма винтовая 2.5мм.кв. серая ZCBC02GR</t>
  </si>
  <si>
    <t>Пластина концевая (кл.2.5 мм.кв.) серая для CBС ZCB061GR</t>
  </si>
  <si>
    <t>Упор торцевой BT/3 ZBT003</t>
  </si>
  <si>
    <t>Маркировка групп зажимов широкая ZPTM</t>
  </si>
  <si>
    <t xml:space="preserve">Провод ПУГВ 1х0,75 белый многопроволочный (м) </t>
  </si>
  <si>
    <t xml:space="preserve">Провод ПУГВ 1х0,75 черный многопроволочный (м) </t>
  </si>
  <si>
    <t xml:space="preserve">Провод ПУГВ 1х0,75 красный многопроволочный (м) </t>
  </si>
  <si>
    <t>Маркировка CNU/8/001 символы от 1 до 50 горизонтальная ZN8001H</t>
  </si>
  <si>
    <t>Наконечник кабельный НШвИ 1,5  Е1508 (100шт) UGN10-D15-03-08</t>
  </si>
  <si>
    <t>Трубка термоусаживаемая ТUТ 6/3 желтая (м) tut-6-y</t>
  </si>
  <si>
    <t>Коробка монтажная огнестойкая, 4 ввода 86х86х62 КМ-О (8к*6,0)-IP66 0808</t>
  </si>
  <si>
    <t xml:space="preserve">Труба 20х2,8 мм оцинкованная ВГП ГОСТ 3262-75 </t>
  </si>
  <si>
    <t>Огнестойкая монтажная пена DF DF1201</t>
  </si>
  <si>
    <t>мл</t>
  </si>
  <si>
    <t>Огнестойкий герметик DS DS1202</t>
  </si>
  <si>
    <t xml:space="preserve">Система контроля и управления доступом </t>
  </si>
  <si>
    <t>Контроллер сетевой СКУД для управления одной или двумя дверьми, одним турникетом, одним шлагбаумом. Два считывателя, программирование внутренней логики, до 160 тыс. карт в памяти, подключение по RS-485 и Ethernet (опция), встроенный источник питания Elsys-MB-Std-2A-00-TП</t>
  </si>
  <si>
    <t>Модуль расширения памяти контроллеров Elsys-MB версий Light,
Standard, Pro, Pro4 до 10000 карт, 7800 событий, 450 временных интервалов, 450 уровней доступа Elsys-XB8</t>
  </si>
  <si>
    <t>Мультиформатный считыватель proximity карт стандартов EM- Marin, HID ProxCard II, Mifare. Выходные интерфейсы Wiegand-26, Touch Memory. Для идентификаторов Mifare выполняется считывание только серийного номера карты (UID). Расстояние считывания 2-10 см. Elsys-SW70-MF/EH</t>
  </si>
  <si>
    <t>Коммуникационный сетевой контроллер (КСК) Elsys-MB-Net-2А-ТП предназначен для подключения к серверу СКУД по сети Ethernet до 63 контроллеров доступа, объединенных линией RS-485, и управления одной сетевой группой контроллеров Elsys-MB с интерфейсными модулями Elsys-IP. КСК выполнен в металлическом корпусе со встроенным резервированным источником питания Elsys-MB-NET-2A-TП</t>
  </si>
  <si>
    <t>Замок электромагнитный VIZIT-ML400-40</t>
  </si>
  <si>
    <t>Замок электромагнитный ML-295A</t>
  </si>
  <si>
    <t>Доводчик двери гидравлический DC-150</t>
  </si>
  <si>
    <t>Аккумулятор 12В, 7 А/ч АКБ-7-12</t>
  </si>
  <si>
    <t>Извещатель охранный магнито-кнтактный ИО 102-555</t>
  </si>
  <si>
    <t>Кнопка для разблокировки двери ST-ER115</t>
  </si>
  <si>
    <t>Кабель подключения замков и кнопок КСБнг(А)-FRLS 1х2х0,64</t>
  </si>
  <si>
    <t>Кабель подключения считывателя КВПнг(А)-HF-5е 4х2х0,52</t>
  </si>
  <si>
    <t>Кабель витая пара Cat5e КВПЭфнг(А)-LS-5е 4х2х0,52</t>
  </si>
  <si>
    <t>Автоматический выключатель 6A A9F79106</t>
  </si>
  <si>
    <t>Устройство коммутационное - два канала на переключение коммутации - ~220В, 10А или 30В, 10А каждый; управление - 12В, 0,04А. УК-ВК/02</t>
  </si>
  <si>
    <t>Миниканал TMC 22x10</t>
  </si>
  <si>
    <t>Трос для растяжки М3 DIN 3055</t>
  </si>
  <si>
    <t>Стяжки крепежные из нержавеющей стали AISI 316 СКС (316) 4.6х200</t>
  </si>
  <si>
    <t xml:space="preserve">Струбцина М10 литая СТР, оц. </t>
  </si>
  <si>
    <t>Рым-болт М10, оц. DIN 580</t>
  </si>
  <si>
    <t>Коуш для стальных канатов 3 мм, оц DIN 6899</t>
  </si>
  <si>
    <t>Зажим для стальных канатов D 3, оц. DIN 741</t>
  </si>
  <si>
    <t>Стойка потолочного подвеса для средних нагрузок 35x37x3000 мм, горячий цинк СПТ(СН)ГЦ-3000</t>
  </si>
  <si>
    <t>Шпилька резьбовая М8х2000 мм DIN 975, оц ШП8-2 (064829), Ostec</t>
  </si>
  <si>
    <t>Гайка со стопорным буртиком самостопорящаяся М8 ГМ8СБ (067809), Ostec</t>
  </si>
  <si>
    <t>Огнестойкий герметик DS DF1202</t>
  </si>
  <si>
    <t xml:space="preserve">Система охранного  телевидения </t>
  </si>
  <si>
    <t>Камера сетевая, 2Мп, 1/2.8" CMOS, 2,8–12мм/F1,4–4,0/0,16 лк, от 1/66500с до 1с DS-2CD4B26FWD-IZS</t>
  </si>
  <si>
    <t>Коробка монтажная КМ-9 исп.2</t>
  </si>
  <si>
    <t>Камера сетевая купольного исполнения, 2Мп, 1/2.8" CMOS, 2,8–12мм/F1,4– 4,0/0,16 лк, от 1/66500с до 1с DS-2CD4A27MC-A</t>
  </si>
  <si>
    <t>Настенный кронштейн, белый, для купольных камер, идёт с монтажной коробкой, алюминий, Φ132×243×288.5 мм DS-1273ZJ-130B</t>
  </si>
  <si>
    <t>Устройство защиты 1-го информационного порта Ethernet с питанием PoE со схемой питания по варианту А или по варианту В стандарта IEEE 802.3at. Крепление на DIN-рейку. Габаритные размеры 89х58х35мм.
Диапазон рабочих температур - 55°С - +85°С. УЗЛ-ЕП</t>
  </si>
  <si>
    <t>Блок защиты  от импульсных перенапряжений 4-х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</t>
  </si>
  <si>
    <t>Блок защиты  от импульсных перенапряжений 8-х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БЗЛ-ЕП4х2</t>
  </si>
  <si>
    <t>Удлинитель линий интерфейса, инжектор с технологией Ethernet PoE+ УЛИ-ЕП предназначен для увеличения расстояния передачи данных по сети Ethernet стандарта 10/100 BASE-TX и питания по технологии PoE (Power over Ethernet) на 100 м. Возможно увеличение расстояния до 300 или 400 метров при подключении 2 или 3 изделий соответственно.
Конструктивно изделие выполнено в пластмассовом корпусе с креплением на 35мм DIN-рейку. УЛИ-ЕП</t>
  </si>
  <si>
    <t>Навесной шкаф CE, 500 x 500 x 200мм R5CE0552</t>
  </si>
  <si>
    <t>Плата монтажная для шкафов ST ВхШ 500х500 мм R5ST055MP</t>
  </si>
  <si>
    <t>Концевой выключатель (дверной), однофазный, без кабеля и силового разъёма, 1 Н.О. + 1 Н.З. Контакт R5MC11</t>
  </si>
  <si>
    <t>Держатель концевого выключателя R5MC** для шкафов серии СЕ R5FLS01</t>
  </si>
  <si>
    <t>Кронштейны из нержавеющей стали AISI304 для корпусов CE/CDE, 1 упаковка - 4 шт R5AI504</t>
  </si>
  <si>
    <t>DIN-рейка 35х7,5 мм длиной 300 мм 02140-RET3</t>
  </si>
  <si>
    <t>Шкаф настенный 19-дюймовый (19"), 15U, 787x600х600мм, стеклянная дверь с перфорацией по бокам, ручка с замком, с возможностью установки на ножки (в комплекте), цвет черный (RAL 9004) (разобранный) TWB-FC-1566-GP-RAL9004</t>
  </si>
  <si>
    <t>Кросс оптический 19" 1U, 16хSC(UPC) 9/125(OS2) (сплайс-кассета, пигтейлы, КДЗС) FCE-SM-SC-16-1U</t>
  </si>
  <si>
    <t>Полка стационарная усиленная, глубина 450 мм, с боковым креплением, нагрузка до 50 кг, для шкафов серии TTB, TTR, TWB/TWB-FC, 485х450мм
(ШхГ), цвет серый (RAL 7035) TSH3M-450-RAL7035</t>
  </si>
  <si>
    <t>19'' монтажный профиль высотой 15U, для шкафов TWB / TWL, цвет серый CPR19-15U-RAL7035</t>
  </si>
  <si>
    <t>Комплект заземления для шкафов (шина заземления+винты) TGRB-SET</t>
  </si>
  <si>
    <t>Рейка поперечная однорядная 562 SMART (комп. 2шт.) YKV-RPO-562-600</t>
  </si>
  <si>
    <t>Комплект для скрепления шкафов серии TTB, TTR между собой (4 скобы + 8 винтов), нержавеющая сталь TB2-KIT-SL</t>
  </si>
  <si>
    <t>ИБП 220В 50/60Гц 900Вт 2 АКБ внешние On-Line синусоида SKAT-UPS 1000 RACK</t>
  </si>
  <si>
    <t>SNMP-модуль для SKAT UPS-1000 RACK/3000 RACK Мониторинг и упр-е по Ethernet DL 801</t>
  </si>
  <si>
    <t>Герметичный свинцово-кислотный необслуживаемый AGM АКБ 12В 40Ач АКБ TEPLOCOM 40Ач</t>
  </si>
  <si>
    <t>Выключатель нагрузки (мини-рубильник) ВН-32 2Р  20А ИЭК MNV10-2-020</t>
  </si>
  <si>
    <t>Коммутатор ЛВС  Catalyst 1000 16port GE, Full POE, 2x1G SFP C1000-16FP-2G-L</t>
  </si>
  <si>
    <t>Сервисный пакет Catalyst 1000 16port GE, 2x1G SFP, LANBa SNTC-8X5XNBD</t>
  </si>
  <si>
    <t>1000BASE-LX/LH SFP transceiver module, MMF/SMF, 1310nm, DOM GLC-LH-SMD</t>
  </si>
  <si>
    <t>Кабельный организатор с металлическими кольцами 85x43 мм, 19", 1U, черный CMW-1U-01-BK</t>
  </si>
  <si>
    <t>DIN-рейка  (60см) оцинкованная YDN10-0060</t>
  </si>
  <si>
    <t>Блок розеток для 19" шкафов, горизонтальный, 8 розеток IEC320 C13, выключатель с подсветкой, кабель питания 2.5м (3х1.5мм2) с вилкой Schuko 16A, 250В, 482.6x44.4x44.4мм (ШхГхВ), корпус алюминий, черный SHE19-8IEC-S-2.5EU</t>
  </si>
  <si>
    <t>Комплект винт M6, квадратная гайка, шайба (16 мм) CNS-M6-16</t>
  </si>
  <si>
    <t>Кабель питания (БП) ВВГнг(А)-LS 3х2,5 -0,660</t>
  </si>
  <si>
    <t>Провод силовой желто-зеленый многопроволочный ПуГВ 1х10</t>
  </si>
  <si>
    <t>Провод силовой желто-зеленый многопроволочный ПуГВ 1х6</t>
  </si>
  <si>
    <t>Кабель витая пара Cat5e КВПЭфнг(А)-HF-5е 4х2х0,52</t>
  </si>
  <si>
    <t>Патч-корд U/UTP, Cat.5e (100% Fluke Component Tested), LSZH, 0.5 м, красный PC-LPM-UTP-RJ45-RJ45-C5e-0.5M-LSZH- RD</t>
  </si>
  <si>
    <t>Патч-корд U/UTP, Cat.5e (100% Fluke Component Tested), LSZH, 1 м, красный C-LPM-UTP-RJ45-RJ45-C5e-1M-LSZH-RD</t>
  </si>
  <si>
    <t>Металлорукав морозостойкий, герметичный в ПВХ-изоляции с протяжкой МРПИнг «NORD» 25, 79953</t>
  </si>
  <si>
    <t>Муфты вводные для металлорукава ВМ 25 (Fortisflex), 61371</t>
  </si>
  <si>
    <t>Скоба однолапковая из оцинкованной стали с полимерным покрытием СМО-П 31-32 (Fortisflex), 62974</t>
  </si>
  <si>
    <t>Гайка с насечкой, препятствующей откручиванию М5 CM100500</t>
  </si>
  <si>
    <t>Болт с шестигранной головкой М5х20 CM080520</t>
  </si>
  <si>
    <t>Шайба М5 кузовная DIN9021 CM120500</t>
  </si>
  <si>
    <t>Анкерный болт с гайкой 8х140 М 8х 140</t>
  </si>
  <si>
    <t>Болт DIN 933, оцинкованный М 6х 30</t>
  </si>
  <si>
    <t>Гайка DIN 934, оцинкованная ПАКЕТ М 6 (40шт)</t>
  </si>
  <si>
    <t>Шайба гроверная DIN 127, цинк D 6 DIN 127</t>
  </si>
  <si>
    <t>Шайба простая, DIN 125, цинк D 6 DIN 125</t>
  </si>
  <si>
    <t>Наконечник кольцевой под винт 6 кв.мм винт 6 мм (ТМЛ) 2CT6</t>
  </si>
  <si>
    <t>Изолятор для наконечника 6 кв.мм 2PC</t>
  </si>
  <si>
    <t>Трубка термоусадочная ТНТ-20/10, черн (КВТ), 79265</t>
  </si>
  <si>
    <t>Термоусадочная прозрачная клеевая трубка 3:1 без подавления горения ТТК(3:1)-39/13, пр (КВТ), 61210</t>
  </si>
  <si>
    <t>Саморез с прессшайбой,наконечник сверло,оцинкованные 4.2х 76</t>
  </si>
  <si>
    <t>Дюбель-гвоздь быстрого монтажа 8х140 TECH-KREP (700/50шт)</t>
  </si>
  <si>
    <t>Смазка контактная ЭПС-98, 1.3л R5CGN</t>
  </si>
  <si>
    <t>Короб перфорированный, серый RL6 60x40 01135RL</t>
  </si>
  <si>
    <t>Клемма винтовая КВИ-16мм2 серая IEK YZN30-016-K03</t>
  </si>
  <si>
    <t>Клемма винтовая КВИ-10мм2 зеленая IEK YZN30-010-K06</t>
  </si>
  <si>
    <t>Клемма винтовая КВИ-16мм2 синяя IEK YZN30-016-K07</t>
  </si>
  <si>
    <t>Ограничитель на DIN-рейку(металл) ИЭК YXD10</t>
  </si>
  <si>
    <t>Герметик силиконовый нейтральный, бесцветный, 310 ml PENOSIL N</t>
  </si>
  <si>
    <t>DLP Перегородка раздел. 50/35мм 10582</t>
  </si>
  <si>
    <t>DLP Кабель-канал 105x50 10429</t>
  </si>
  <si>
    <t>DLP Накл.на стык проф.50x105 10696</t>
  </si>
  <si>
    <t>DLP Накл. на стык крышки 65мм 10801</t>
  </si>
  <si>
    <t>DLP Уг.внеш. д/ 50х105 10619</t>
  </si>
  <si>
    <t>DLP Отвод Т 50х105 д/шир. 105 10740</t>
  </si>
  <si>
    <t>DLPУг.внутр. 50х105 10605</t>
  </si>
  <si>
    <t>DLP Уг .плоск. д/ 50х105 бел. 10786</t>
  </si>
  <si>
    <t>DLP Заглушка 105x50 10700</t>
  </si>
  <si>
    <t>Саморез универсальный белый цинк,потай,шлиц POZI 4.5х 40</t>
  </si>
  <si>
    <t>Дюбель тип N 6х 40 (1000)</t>
  </si>
  <si>
    <t>Самоламинирующиеся наклейки для печати на лазерных принтерах 25мм х 33мм, (1 лист, 64 наклейки) WMBL-25x33-A4L-WH</t>
  </si>
  <si>
    <t>Стяжка нейлоновая неоткрывающаяся, безгалогенная (halogen free), 200x3.6 мм, полиамид 6.6, -40°C - +85°C (100 шт) GT-200IC</t>
  </si>
  <si>
    <t>Герметик огнезащитный картр. 300 мл DS1202</t>
  </si>
  <si>
    <t>Пена однокомп. огнезащитная балл.740 мл DF1201</t>
  </si>
  <si>
    <t>Разъем RJ-45(8P8C) под витую пару, категория 5e (50 µ"/ 50 микродюймов), экранированный, универсальный (для одножильного и многожильного
кабеля) (100 шт) PLUG-8P8C-U-C5-SH-100</t>
  </si>
  <si>
    <t>Изолирующий колпачок для разъемов RJ-45, белый (10 шт.) BOOT-WH-10</t>
  </si>
  <si>
    <t>Бирка кабельная У-134 (квадрат 55х55 мм) IEK UZMA-BIK-Y134-S</t>
  </si>
  <si>
    <t>Бирка кабельная У-136 (треугольник 55х55х55 мм) IEK UZMA-BIK-Y136-T</t>
  </si>
  <si>
    <t>Хомут P6.6 устойчивый к УФ, черный, 2,5x98 25303CUV</t>
  </si>
  <si>
    <t>Перманентная шариковая ручка 0,7мм черный UP1F</t>
  </si>
  <si>
    <t>Кабель волоконно-оптический 9/125 (G.652D) одномодовый, 8 волокон FO-STFR-IN-9-8-LSZH-Y</t>
  </si>
  <si>
    <t>Муфта-кросс МКО-П1/A-10SC-8SC/APC- 8SC/APC, 130408-00052</t>
  </si>
  <si>
    <t>Пигтейл оптический, 9/125 (OS2), SC/UPC,  1.5 м RNPT9SCU15</t>
  </si>
  <si>
    <t>КДЗС (60 мм) RNKDZS</t>
  </si>
  <si>
    <t xml:space="preserve">1632-2021-7.1-СС.СУБ </t>
  </si>
  <si>
    <t>Системы связи (в составе КЛВС, КЛВС СБ, СКС)</t>
  </si>
  <si>
    <t>Монтажные работы (Здание РММ. СКС, ЛВС, ТЛФ)</t>
  </si>
  <si>
    <t>Оборудование</t>
  </si>
  <si>
    <t>Установка коммутатора в шкаф 19”</t>
  </si>
  <si>
    <t>1 шт.</t>
  </si>
  <si>
    <t>Установка и включение оптических приемо-
передатчиков (SFP) в GE порт коммутатора</t>
  </si>
  <si>
    <t>Электрическая проверка коммутатора</t>
  </si>
  <si>
    <t>Конфигурация и настройка коммутатора</t>
  </si>
  <si>
    <t>1 сет. эл.</t>
  </si>
  <si>
    <t>Настройка 100/1000Мбит/с, основной</t>
  </si>
  <si>
    <t>1 тракт</t>
  </si>
  <si>
    <t>Настройка 100/1000Мбит/с, последующий</t>
  </si>
  <si>
    <t>Установка электророзетки на din-рейку</t>
  </si>
  <si>
    <t>Установка щитка электрического распределительного с din-рейкой в 19” шк.</t>
  </si>
  <si>
    <t>Установка клемм электрических контактных</t>
  </si>
  <si>
    <t>Установка выключателей авт. электр.</t>
  </si>
  <si>
    <t>Установка ИБП 3000 ВА в шкаф 19”</t>
  </si>
  <si>
    <t>Установка блока АКБ в шкаф 19”</t>
  </si>
  <si>
    <t>Сборка, установка и настройка ПК (АРМ),
системный блок, монитор, клавиатура, мышь. ПО предустановлено</t>
  </si>
  <si>
    <t>Установка, включение и настройка
телефонного аппарата IP. Установка ПО</t>
  </si>
  <si>
    <t>Устройство кабельных проходок/отверстий в стенах бетонных толщиной 12,5см, диам.
отверстия – 50мм</t>
  </si>
  <si>
    <t>100 шт.</t>
  </si>
  <si>
    <t>Устройство кабельных проходок/отверстий в
стенах бетонных толщиной 12,5см, диам. отверстия – 20мм</t>
  </si>
  <si>
    <t>Стойка, каркас стойки или шкаф, масса, кг
до 300</t>
  </si>
  <si>
    <t>Установка в шкаф 19" кабельного
органайзера</t>
  </si>
  <si>
    <t>Установка патч-панели наборной с местами
под 24 порта RJ-45</t>
  </si>
  <si>
    <t>Установка модулей Keystone RJ45 CAT6 в
патч-панель</t>
  </si>
  <si>
    <t>Установка в шкаф 19" панели вентиляторов</t>
  </si>
  <si>
    <t>Установка в шкаф 19" блока розеток</t>
  </si>
  <si>
    <t>Установка в шкаф 19" шины заземления</t>
  </si>
  <si>
    <t>Установка в шкаф 19" кросса оптического</t>
  </si>
  <si>
    <t>Изделия и материалы</t>
  </si>
  <si>
    <t>Прокладка гофрированной трубы ПВХ с протяжкой, ду=20мм по стене</t>
  </si>
  <si>
    <t>100 м</t>
  </si>
  <si>
    <t>Установка кабель-канала 90х50 мм с
аксессуарами по стене</t>
  </si>
  <si>
    <t>Установка кабель-канала 110х50 мм с
аксессуарами по стене</t>
  </si>
  <si>
    <t>Установка кабель-канала 200х80 мм с
аксессуарами по стене</t>
  </si>
  <si>
    <t>Кабели (прокладка)</t>
  </si>
  <si>
    <t>Затягивание кабеля в гофрированную трубу</t>
  </si>
  <si>
    <t>Прокладка кабеля в коробе пвх (кабель- канале)</t>
  </si>
  <si>
    <t>Кабели (разделка и подключение)</t>
  </si>
  <si>
    <t>Разделка и включение кабеля витая пара CAT 6 U/UTP</t>
  </si>
  <si>
    <t>10 концов</t>
  </si>
  <si>
    <t>Разделка и включение кабеля ВВГнг</t>
  </si>
  <si>
    <t>Разделка и включение кабеля ПуГВ</t>
  </si>
  <si>
    <t>Присоединение к зажимам жил до 6 мм² (провод
ПуГВ 1х6) с установкой наконечника ТМ 6-6-4</t>
  </si>
  <si>
    <t>Присоединение к зажимам жил до 16 мм² (провод ПуГВ 1х16) с установкой наконечника ТМ 16-8-6</t>
  </si>
  <si>
    <t>Раздел 1 Здание Ремонтно-механической мастерской</t>
  </si>
  <si>
    <t>Раздел 1.1 Оборудование телекоммуникационных шкафов</t>
  </si>
  <si>
    <t>1.1.1 Шкаф напольный 19", 42U 600*800мм, передняя стеклянная дверь, задняя цельная стальная, разобранный, черный RF.6842.900.1</t>
  </si>
  <si>
    <t>1.1.2 Блок вентиляторов (2шт) для установки в шкаф глубиной 600мм RA.W.0602.002</t>
  </si>
  <si>
    <t>1.1.3 Термостат от 0 до +60С NC YCE-TNC-00-60</t>
  </si>
  <si>
    <t>1.1.4 Шина заземления медная 19", на изоляторах, до 20 под- ключений RA.PE.0066.191</t>
  </si>
  <si>
    <t>1.1.5 Комплект заземления для напольных шкафов RE-GC-1</t>
  </si>
  <si>
    <t>1.1.6 Комплект крепежа 19" (1 винт, 1 шайба, 1 гайка-клипса) уп.20 шт. RE-FS-20</t>
  </si>
  <si>
    <t>упак.</t>
  </si>
  <si>
    <t>1.1.7 Кабельный органайзер с металлическими кольцами (7 ко- лец, высота 45мм), 1U, черный RA.C.1801.001</t>
  </si>
  <si>
    <t>1.1.8 Блок розеток 19" 1U 8 розеток, черный, IEC320 C13, алюми- ниевый профиль, шнур 2м, вилка DIN49441, LED выключатель PH12-8C131</t>
  </si>
  <si>
    <t>1.1.9 Самоламинирующиеся наклейки для печати на лазерных принтерах 25мм х 33мм, (1 лист, 64 наклейки) WMBL-25x33-A4L-WH</t>
  </si>
  <si>
    <t xml:space="preserve">Раздел 1.2 Оборудование структурированной кабельной системы здания РММ </t>
  </si>
  <si>
    <t>1.2.1 Кросс оптический 19" 1U, 16хFC(UPC) 9/125(OS2) (сплайс- кассета, пигтейлы, КДЗС) FCE-SM-FC-16-1U</t>
  </si>
  <si>
    <t>1.2.2 Патч-панель наборная 19",1U, под 24 модуля Keystone, UTP/STP</t>
  </si>
  <si>
    <t>1.2.3 Модуль неэкранированный, белый Keystone RJ45 CAT6</t>
  </si>
  <si>
    <t xml:space="preserve">Раздел 1.3 Оборудование локальной   вычислительной сети здания РММ </t>
  </si>
  <si>
    <t>1.3.1 Коммутатор C9200 48-port, 4x1G, Network Essentials, Russia ONLY C9200-48P-4G-RE</t>
  </si>
  <si>
    <t>1.3.2 Лицензия C9200 Cisco DNA Essentials, 48-port, 3 Year Term license C9200-DNA-E-48-3Y</t>
  </si>
  <si>
    <t>1.3.3 Сервисный контракт на обслуживание SNTC-8X5XNBD C9200 48-port, 4x1G, Network Essen CON-SNT-CR92002G(3Y)</t>
  </si>
  <si>
    <t>1.3.4 Коммутатор C9200 24-port, 4x1G, Network Essentials, Russia ONLY C9200-24P-4G-RE</t>
  </si>
  <si>
    <t>1.3.5 Лицензия C9200 Cisco DNA Essentials, 24-port, 3 Year Term license C9200-DNA-E-24-3Y</t>
  </si>
  <si>
    <t>1.3.6 Сервисный контракт на обслуживание SNTC-8X5XNBD C9200 24-port PoE+, 4x1G, Network Essen CON-SNT-CR92002G(3Y)</t>
  </si>
  <si>
    <t>1.3.7 Трансивер 1000BASE-LX/LH SFP transceiver module, MMF/SMF, 1310nm, DOM GLC-LH-SMD</t>
  </si>
  <si>
    <t xml:space="preserve">1.3.8 Монитор: 23,8-дюймовый безрамочный WLED-дисплей стан- дарта FHD (1920 x 1080) с широким углом обзора и антибликовым покрытием, соотношение сторон 16:9, яркость до 250 нит. Регулировка высоты - до 150 мм. Крепление VESA. Разъем для замка ThinkCentre TIO24 Gen 4 Kensington®. Защитная шторка для веб-камеры ThinkShutter. </t>
  </si>
  <si>
    <t xml:space="preserve">Kensington®. Защитная шторка для веб-камеры ThinkShutter. </t>
  </si>
  <si>
    <t>1.3.9 Системный блок: Процессор Intel® Core™ i5 10-го поколения. Операционная система - Windows 10 Pro. Оперативная память  - 8 ГБ DDR4. SSD - 240 ГБ. Видеокарта встроенная Intel® UHD. Порты и разъемы: - USB Type-А 3.2 Gen 2; USB Type-C 3.2 Gen 1; 2 порта USB Type-А 3.2 Gen 1; 2 порта USB Type A 2.0; Разъем DisplayPort + HDMI; Разъем RJ45. Блок питания - 65 Вт. Клавиа- тура USB полноразмерная русифицированная 104 клавиши. Мышь USB оптическая. Аудио адаптер встроенный. ThinkCentre M60e Tiny</t>
  </si>
  <si>
    <t xml:space="preserve">Раздел 1.4 Оборудование телефонной сети </t>
  </si>
  <si>
    <t>1.4.1 Экземпляр ПО в электронном виде / AURA R8 CORE SUITE NEW SOFTWARE LIC: NU;CU;SR 396794</t>
  </si>
  <si>
    <t>1.4.2 Телефон J179 700508260</t>
  </si>
  <si>
    <t xml:space="preserve">1.4.3 Сертификат на техническую поддержку J179/ SA PREFER SUPT AURA R8 CORE SUITE 1YR PREPD </t>
  </si>
  <si>
    <t xml:space="preserve">Раздел 1.5 Оборудование электропитания </t>
  </si>
  <si>
    <t>1.5.1 ИБП APC Smart-UPS X 3000va стойка LCD 200-240V с се- тевой картой SMX3000RMHV2UNC</t>
  </si>
  <si>
    <t>1.5.2 Комплект батарей для APC Smart-UPS X 120V, стоечного исполнения SMX120RMBP2U</t>
  </si>
  <si>
    <t>1.5.3 Панель электроустановочная для 19” стойки, с din-рейкой 60A-42-03-11BL</t>
  </si>
  <si>
    <t xml:space="preserve">1.5.4 Розетка на din-рейку </t>
  </si>
  <si>
    <t>1.5.5 Клемма винтовая 4х6 стандартная на din-рейку 37161</t>
  </si>
  <si>
    <t>1.5.6 Клемма 4х5 для нейтрали (синяя) 4019717</t>
  </si>
  <si>
    <t>1.5.7 Выключатель автоматический двухполюсный 6А С SH202L 4.5кА SH202L</t>
  </si>
  <si>
    <t>1.5.8 Выключатель автоматический однополюсный 6А 10кА С S201M</t>
  </si>
  <si>
    <t>1.5.9 Выключатель автоматический однополюсный 10А 10кА С S201M</t>
  </si>
  <si>
    <t xml:space="preserve">Раздел 1.6 Кабельные изделия </t>
  </si>
  <si>
    <t>1.6.1 Кабель витая пара с ПВХ пониженной горючести не ток- сичный, 6 категории, цвет белый CAT 6 U/UTP нг(A)-LSLTx</t>
  </si>
  <si>
    <t>1.6.2 Оптический коммутационный шнур переходной Duplex LC- UPC/FC-UPC 50/125 OM2, 2 м FPCD-SM-FCLC-02</t>
  </si>
  <si>
    <t>1.6.3 Патч-корд неэкранированный 6 категория, цвет синий, 1.0м CAT6 U/UTP 4х2, LSZH</t>
  </si>
  <si>
    <t>1.6.4 Патч-корд экранированный 6 категория, цвет оранжевый, 1.0м CAT6А F/UTP 4х2, LSZH</t>
  </si>
  <si>
    <t>1.6.5 Патч-корд неэкранированный 6 категория, цвет желтый, 3.0м CAT6 U/UTP 4х2, LSZH</t>
  </si>
  <si>
    <t>1.6.6 Патч-корд неэкранированный 6 категория, цвет синий,
3.0м CAT6 U/UTP 4х2, LSZH</t>
  </si>
  <si>
    <t>1.6.7 Патч-корд экранированный 6 категория, цвет оранжевый, 3.0м CAT6А F/UTP 4х2, LSZH</t>
  </si>
  <si>
    <t>1.6.8 Патч-корд неэкранированный 6 категории, цвет зелёный, 2.0м CAT6 U/UTP 4х2, LSZH</t>
  </si>
  <si>
    <t>1.6.9 Патч-корд неэкранированный 6 категории, цвет красный, 3.0м CAT6 U/UTP 4х2, LSZH</t>
  </si>
  <si>
    <t>1.6.10 Провод с медной жилой с изоляцией из ПВХ пластиката, 6 мм2 ПуГВ 1х6 Ж-З</t>
  </si>
  <si>
    <t>1.6.11 Провод с медной жилой с изоляцией из ПВХ пластиката, 16 мм2 ПуГВ 1х16 Ж-З</t>
  </si>
  <si>
    <t>1.6.12 Кабель электрический с медной жилой ВВГнг-LS 3х4</t>
  </si>
  <si>
    <t xml:space="preserve">Раздел 1.7 Материалы </t>
  </si>
  <si>
    <t>1.7.1 Кабель-канал 90х50 мм, с фронтальной крышкой 9501</t>
  </si>
  <si>
    <t>1.7.2 Кабель-канал 110х50 мм с фронтальной крышкой 1050</t>
  </si>
  <si>
    <t>1.7.3 Разделитель универсальный SEP-N 60х50, 2м 1415</t>
  </si>
  <si>
    <t>1.7.4 Угол плоский 110х50 мм 1003</t>
  </si>
  <si>
    <t>1.7.5 Заглушка торцевая. АБС-пластик 110х50 мм 1005</t>
  </si>
  <si>
    <t>1.7.6 Каркас под 2 модуля 45х45, белый F0000L</t>
  </si>
  <si>
    <t>1.7.7 Ввод в стену/потолок 90х50 мм 9507</t>
  </si>
  <si>
    <t>1.7.8 Переходник 110-90х50 мм 1008</t>
  </si>
  <si>
    <t>1.7.9 Накладка на стык профиля 110х50 мм 1009</t>
  </si>
  <si>
    <t>1.7.10 Держатель кабелей для коробов 90х50 и 110х50 мм 9511</t>
  </si>
  <si>
    <t>1.7.11 Компьютерная роз. RJ45 кат.6, 8P8C, белая, 1мод 76678B</t>
  </si>
  <si>
    <t>1.7.12 Труба ПА 6 гофр. DN36мм, ПВ-2, Dвн 36,3 мм, Dнар 42,5 мм, цвет чёрный, с протяжкой PA613643F2</t>
  </si>
  <si>
    <t>м.</t>
  </si>
  <si>
    <t>1.7.13 Держатель DN 36 мм, полиамид, цвет черный PAS36N</t>
  </si>
  <si>
    <t>1.7.14 Пена двухкомпонентная огнезащитная, картр. 330 мл. DN1201</t>
  </si>
  <si>
    <t>1.7.15 Короб с крышкой с направляющими для установки разделителей ТА-GN 200x80</t>
  </si>
  <si>
    <t>1.7.16 Труба стальная сварная Ду-50 ГОСТ 3262-75 50х3,5</t>
  </si>
  <si>
    <t>1.7.17 Труба стальная сварная Ду-20 ГОСТ 3262-75 20х2,8</t>
  </si>
  <si>
    <t>1.7.18 Самоламинирующиеся наклейки для печати на лазерных принтерах 25мм х 33мм, (1 лист, 64 наклейки) WMBL-25x33-A4L-WH</t>
  </si>
  <si>
    <t>уп.</t>
  </si>
  <si>
    <t xml:space="preserve">1.7.19 Саморез универсальный белый цинк 4.5х 40, потай, шлиц POZI </t>
  </si>
  <si>
    <t>1.7.20 Подушка огнестойкая 120х200х30 DB1803</t>
  </si>
  <si>
    <t>1.7.21 Наконечник кольцевой под винт 6 кв.мм винт 6 мм (ТМЛ) 2CT6</t>
  </si>
  <si>
    <t>1.7.22 Изолятор для наконечника 6 кв.мм 2PC</t>
  </si>
  <si>
    <t>1.7.22 Трубчатый кабельный наконечник 16 мм², под винт 10 мм 20000000000</t>
  </si>
  <si>
    <t>1.7.23 Изолятор для наконечника 2E10 2PE</t>
  </si>
  <si>
    <t>1.7.24 Хомут-стяжка для кабеля 3,6х200мм нейлон черный (100шт) HKB-W36-L200</t>
  </si>
  <si>
    <t>1.7.25 Болт оцинкованный 6 кв.мм М6</t>
  </si>
  <si>
    <t>1.7.26 Гайка М6</t>
  </si>
  <si>
    <t xml:space="preserve">1632-2021-7.1-АСУИ </t>
  </si>
  <si>
    <t>Автоматизированная система учета инфраструктуры</t>
  </si>
  <si>
    <t>Щит диспетчеризации ЩД1 / ЩД1</t>
  </si>
  <si>
    <t>Контроллер программируемый логический Siemens S7-1500 CPU 1511-1 PN / 6ES7511-1AK02-0AB0</t>
  </si>
  <si>
    <t>Модуль расширения Siemens SM521, DI 16 / 6ES7521-1BH10-0AA0</t>
  </si>
  <si>
    <t>Модуль расширения Siemens SM523, DI16/DO 16 / 6ES7523-1BL00-0AA0</t>
  </si>
  <si>
    <t>Преобразователь RS-232/422/485 в Ethernet, NPORT IA5450A / 6043088</t>
  </si>
  <si>
    <t>Переходник Mini DB9F-to-TB / 1181667</t>
  </si>
  <si>
    <t>Съемная карта памяти SIMATIC Memory Card / 6ES7 954-8LE03-0AA0</t>
  </si>
  <si>
    <t>Профильная шина S7-1500 / 6ES7 590-1AF30-0AA0</t>
  </si>
  <si>
    <t>Аккумулятор герметичный свинцово–кислотный, 12В-7А*ч / SKAT SB 1207L</t>
  </si>
  <si>
    <t>Аккумуляторный отсек для размещения АКБ / АО-1/7 DIN</t>
  </si>
  <si>
    <t>Светодиодный светильник AC 220 В, 6 Вт / R5LA03</t>
  </si>
  <si>
    <t>Магнитная площадка для светильника / R5MAG01N</t>
  </si>
  <si>
    <t>Световой индикатор со светодиодной лампой, зеленый, AC/DC 24 В, 0,02 А / ALIL2L24</t>
  </si>
  <si>
    <t>Комплект маркировочный для кнопок/индикаторов под отверстие 22 мм. / MKPB22</t>
  </si>
  <si>
    <t>Релейный модуль OptiRel G RM38-51-220-240U-6-V-CO / 282945</t>
  </si>
  <si>
    <t>Реле промежуточное модульное OptiRel D GR-16-024U-1 / 332035</t>
  </si>
  <si>
    <t>Клемма заземляющая винтовая / TUR-4-PE</t>
  </si>
  <si>
    <t>Выключатель автоматический однополюсный OptiDin ВМ63-1C6-10-УХЛ3, 6А C / 249252</t>
  </si>
  <si>
    <t>Выключатель автоматический однополюсный OptiDin ВМ63-1C2-10-УХЛ3, 2А C / 249271</t>
  </si>
  <si>
    <t>Выключатель нагрузки 25А OptiSwitch DI-25-3 / 332065</t>
  </si>
  <si>
    <t>Концевой выключатель дверной / R5MC01</t>
  </si>
  <si>
    <t>Источник вторичного электропитания резервированный БИРП-24/6,0М (DIN), 24 В, 6 А / БИРП-24/6,0М</t>
  </si>
  <si>
    <t>Розетка щитовая OptiDin РА10/16-502-Д-УХЛ4, 2Р+N 16A / 111493</t>
  </si>
  <si>
    <t>Клемма проходная 4 кв.мм., 2 уровня, винт / TTURB-4</t>
  </si>
  <si>
    <t>Клемма проходная 4 кв.мм., винт / TUR-4</t>
  </si>
  <si>
    <t>Клемма проходная 4 кв.мм., винт / TUR-4-BU</t>
  </si>
  <si>
    <t>Корпус навесной CE c М/П, В=1200мм, Ш=800мм, Г=300мм / R5STE1283</t>
  </si>
  <si>
    <t>Кабельный ввод - мембранный, 9х13мм, 1 упаковка - 20 шт. / R5MP09</t>
  </si>
  <si>
    <t>Кабельный ввод - мембранный, 4х21мм, 1 упаковка - 20 шт. / R5MP04</t>
  </si>
  <si>
    <t>Универсальный витой жгут белый d=3 мм / 00981RL</t>
  </si>
  <si>
    <t>Торцевой упор, BT/3 / ZBT003</t>
  </si>
  <si>
    <t>Торцевой изолятор, серый на TUR-4-PE / D-TUR-2.5-10</t>
  </si>
  <si>
    <t>Торцевой изолятор, серый на TTURB-4 / D-TTURB-4</t>
  </si>
  <si>
    <t>DIN-рейка перфорированная 35х15, L=2м / OMEGA 3AF</t>
  </si>
  <si>
    <t>Перфорированный короб серый RL12 100x80 / 00153RL</t>
  </si>
  <si>
    <t>Перфорированный короб серый RL12 80x80 / 00152RL</t>
  </si>
  <si>
    <t>Перфорированный короб серый RL12 40x80 / 00149RL</t>
  </si>
  <si>
    <t>Перфорированный короб серый RL12 25x30 / 00127RL</t>
  </si>
  <si>
    <t>Хомут P6.6, черный, 3,5x200 (100 шт.) / 25314CUV</t>
  </si>
  <si>
    <t>TIM идентификационная плата для групп зажимов / ZTIM02</t>
  </si>
  <si>
    <t>Маркировка для клемм, ширина 6 мм, от 1 до 10, вертикальная ориентация, (100 шт.) / NUPUTUK-6-1-10V</t>
  </si>
  <si>
    <t>Маркировка для клемм, ширина 6 мм, от 11 до 20, вертикальная ориентация, (100 шт.) / NUPUTUK-6-11-20V</t>
  </si>
  <si>
    <t>Маркировка для клемм, ширина 6 мм, от 21 до 30, вертикальная ориентация, (100
шт.) / NUPUTUK-6-21-30V</t>
  </si>
  <si>
    <t>Маркировка для клемм, ширина 6 мм, от 31 до 40, вертикальная ориентация, (100 шт.) / NUPUTUK-6-31-40V</t>
  </si>
  <si>
    <t>Маркер для кабеля сечением 0,5-1,5мм символ „0” (200 шт.) / MKF0S1</t>
  </si>
  <si>
    <t>Маркер для кабеля сечением 0,5-1,5мм символ „1” (200 шт.) / MKF1S1</t>
  </si>
  <si>
    <t>Маркер для кабеля сечением 0,5-1,5мм символ „2” (200 шт.) / MKF2S1</t>
  </si>
  <si>
    <t>Маркер для кабеля сечением 0,5-1,5мм символ „3” (200 шт.) / MKF3S1</t>
  </si>
  <si>
    <t>Маркер для кабеля сечением 0,5-1,5мм символ „4” (200 шт.) / MKF4S1</t>
  </si>
  <si>
    <t>Маркер для кабеля сечением 0,5-1,5мм символ „5” (200 шт.) / MKF5S1</t>
  </si>
  <si>
    <t>Маркер для кабеля сечением 0,5-1,5мм символ „6” (200 шт.) / MKF6S1</t>
  </si>
  <si>
    <t>Маркер для кабеля сечением 0,5-1,5мм символ „7” (200 шт.) / MKF7S1</t>
  </si>
  <si>
    <t>Маркер для кабеля сечением 0,5-1,5мм символ „8” (200 шт.) / MKF8S1</t>
  </si>
  <si>
    <t>Маркер для кабеля сечением 0,5-1,5мм символ „9” (200 шт.) / MKF9S1</t>
  </si>
  <si>
    <t>Маркер для кабеля сечением 0,5-1,5мм символ „N” (200 шт.) / MKCNS1</t>
  </si>
  <si>
    <t>Маркер для кабеля сечением 0,5-1,5мм символ „L” (200 шт.) / MKCLS1</t>
  </si>
  <si>
    <t>Маркер для кабеля сечением 0,5-1,5мм символ „M” (200 шт.) / MKCMS1</t>
  </si>
  <si>
    <t>Маркер для кабеля сечением 0,5-1,5мм символ „+” (200 шт.) / MKSPS1</t>
  </si>
  <si>
    <t>Маркер для кабеля сечением 1,5-2,5мм символ „1” (200 шт.) / MKF1S2</t>
  </si>
  <si>
    <t>Маркер для кабеля сечением 1,5-2,5мм символ „L” (200 шт.) / MKCLS2</t>
  </si>
  <si>
    <t>Маркер для кабеля сечением 1,5-2,5мм символ „N” (200 шт.) / MKCNS2</t>
  </si>
  <si>
    <t>Маркер для кабеля сечением 1,5-2,5мм символ „P” (200 шт.) / MKCPS2</t>
  </si>
  <si>
    <t>Маркер для кабеля сечением 1,5-2,5мм символ „E” (200 шт.) / MKCES2</t>
  </si>
  <si>
    <t>Хомут P6.6 маркировочный, белый, 2,5х100, табличка 8х25,4 (100 шт.) / 252100SR-M</t>
  </si>
  <si>
    <t>Наконечник штыревой НШВИ 1.0-12 (500 шт.) / 79439</t>
  </si>
  <si>
    <t>Наконечник штыревой НШВИ(2) 1.0-10 (500 шт.) / 79465</t>
  </si>
  <si>
    <t>Наконечник штыревой НШВИ 2.5-12 (100 шт.) / 56672</t>
  </si>
  <si>
    <t>Наконечник штыревой НШВИ(2) 2.5-10 (100 шт.) / 79468</t>
  </si>
  <si>
    <t>Наконечник ТМЛ 2,5-6-2,6 луженый (100 шт.) / 40824</t>
  </si>
  <si>
    <t>Провод медный установочный гибкий 1х2,5 коричневый / ПуГВнг(А)-LS 1х2,5 коричневый</t>
  </si>
  <si>
    <t>Провод медный установочный гибкий 1х2,5 синий / ПуГВнг(А)-LS 1х2,5 синий</t>
  </si>
  <si>
    <t>Провод медный установочный гибкий 1х2,5 ж/з / ПуГВнг(А)-LS 1х2,5 ж/з</t>
  </si>
  <si>
    <t>Провод медный установочный гибкий 1х1,0 коричневый / ПуГВнг(А)-LS 1х1,0 коричневый</t>
  </si>
  <si>
    <t>Провод медный установочный гибкий 1х1,0 синий / ПуГВнг(А)-LS 1х1,0 синий</t>
  </si>
  <si>
    <t>Провод медный установочный гибкий 1х1,0 красный / ПуГВнг(А)-LS 1х1,0 красный</t>
  </si>
  <si>
    <t>Провод медный установочный гибкий 1х1,0 белый / ПуГВнг(А)-LS 1х1,0 белый</t>
  </si>
  <si>
    <t>Знак электробезопасности наклейка «Молния» (150х150х150мм) / an-1-00</t>
  </si>
  <si>
    <t>Табличка полужесткая для маркировки оболочек. Клейкое основание. ПВХ. Белая / TASE4090AW</t>
  </si>
  <si>
    <t>Площадка самоклеящаяся 20х20 под хомуты белая (100 шт.) / UHP30-20-100</t>
  </si>
  <si>
    <t>Саморез по металлу 4,2х16 сверлоконечный (100 шт.) / 22779-0</t>
  </si>
  <si>
    <t>Кабельный прижим с контактом ЭМС D=4…15 мм / CL 15 EMC</t>
  </si>
  <si>
    <t>Стойка для шины заземления / ZBS1L</t>
  </si>
  <si>
    <t>Шина (полоса) медная 3х10 мм. М1М / ГОСТ 434-78</t>
  </si>
  <si>
    <t>Патч-панель наборная 19",1U, под 24 модуля / Keystone, UTP/STP</t>
  </si>
  <si>
    <t>Коннектор RJ-45 CAT6 не экранированный</t>
  </si>
  <si>
    <t>Keystone RJ45 CAT6a</t>
  </si>
  <si>
    <t>Щит диспетчеризации ЩД2 / ЩД2</t>
  </si>
  <si>
    <t>Шлюз M-Net в Modbus TCP, для VRF Mitsubishi Electric City Multi / INMBSMIT050C000</t>
  </si>
  <si>
    <t>Клемма заземляющая винтовая / ZTR200</t>
  </si>
  <si>
    <t>Маркировка для клемм, ширина 6 мм, от 21 до 30, вертикальная ориентация, (100 шт.) / NUPUTUK-6-21-30V</t>
  </si>
  <si>
    <t>Патч-корд U/UTP, RJ-45, Cat. 5e, 0,25 м / PP10-0.25M</t>
  </si>
  <si>
    <t xml:space="preserve">Коннектор RJ-45 CAT6 не экранированный / </t>
  </si>
  <si>
    <t>Модуль неэкранированный, белый cat6a / Keystone RJ45 CAT6a</t>
  </si>
  <si>
    <t>Кабельная продукция, монтажные изделия</t>
  </si>
  <si>
    <t>Кабель медный монтажный 1х2х1 / МКШВнг(А)-HF 1х2х1</t>
  </si>
  <si>
    <t>Кабель медный монтажный 2х2х1 / МКШВнг(А)-HF 2х2х1</t>
  </si>
  <si>
    <t>Кабель медный монтажный 3х2х1 / МКШВнг(А)-HF 3х2х1</t>
  </si>
  <si>
    <t>Кабель медный монтажный 1х2х1,5 / МКШВнг(А)-HF 1х2х1,5</t>
  </si>
  <si>
    <t>Кабель симметричный, для промышленного интерфейса RS-485. / СегментКИ-485-ПсЭнг(А)-HF 2x2x0,78</t>
  </si>
  <si>
    <t>Кабель витая пара с ПВХ пониженной горючести не токсичный, 6 категории, цвет   белый / CAT 6 U/UTP нг(А)-LSLTx 4х2х0,52</t>
  </si>
  <si>
    <t>Патч-корд U/UTP, RJ-45, Cat. 5e, 5 м / PP10-5M</t>
  </si>
  <si>
    <t>Гофрированная легкая труба из ПВХ, Ф20 мм (бухта 100 метров) / 91920</t>
  </si>
  <si>
    <t>Держатель оцинкованный односторонний, д.20мм с крепежным отверстием 8.5х6
мм (100 шт.) / 53332</t>
  </si>
  <si>
    <t>Саморез с дюбелем 4х30 мм (100 шт.) / СМ06521</t>
  </si>
  <si>
    <t>Металлический дюбель 5х30 мм (50 шт.) / СМ280530</t>
  </si>
  <si>
    <t>Металлический дюбель М4х20 (200 шт.) / СМ560420</t>
  </si>
  <si>
    <t>Резьбовые заклепки с насечками стальные, стандартный бортик, М8 (250 шт.) / 31317-08</t>
  </si>
  <si>
    <t>Винт М8х20 полукруг. гол., DIN 7985, оц. (200 шт.) / ZA513113</t>
  </si>
  <si>
    <t>Труба стальная ВГП 32х3,2 / Труба 32х3,2</t>
  </si>
  <si>
    <t>Огнезащитная мастика ОГНЕЗА-ГТ  (Объем 20 кг) / 105040</t>
  </si>
  <si>
    <t>Минеральная вата (не менее 100 г/см) / ФЛОР БАТТС</t>
  </si>
  <si>
    <t xml:space="preserve">1632-2021-7.1-ПС.СУБ </t>
  </si>
  <si>
    <t>Системы противопожарной автоматики (в составе АУПС и СОУЭ)</t>
  </si>
  <si>
    <t>ОБОРУДОВАНИЕ</t>
  </si>
  <si>
    <t>Прибор приемно-контрольный и управления пожарный / Cириус</t>
  </si>
  <si>
    <t>Блок индикации / С2000-БИ исп.02</t>
  </si>
  <si>
    <t>Контроллер двухпроводной линии связи / С2000-КДЛ-2И</t>
  </si>
  <si>
    <t>Контрольно-пусковой блок / С2000-КПБ</t>
  </si>
  <si>
    <t>Шкаф с резервированным источником питания / ШПС-24 исп. 10</t>
  </si>
  <si>
    <t xml:space="preserve">Аккумуляторная батарея  DTM 1217 </t>
  </si>
  <si>
    <t>Устройство коммутационное / УК-ВК исп. 15</t>
  </si>
  <si>
    <t>Извещатель пожарный дымовой / ДИП-34-03</t>
  </si>
  <si>
    <t>Извещатель пожарный дымовой с изолятором / ДИП-34-04</t>
  </si>
  <si>
    <t>Извещатель пожарный ручной / ИПР 513-3АМ исп.01</t>
  </si>
  <si>
    <t>Извещатель пожарный дымовой оптико-электронный линейный / С2000-ИПДЛ исп.60</t>
  </si>
  <si>
    <t>Блок сигнально-пусковой / С2000-СП4/220</t>
  </si>
  <si>
    <t>Устройство дистанционного пуска / УДП 513-3АМ исп.02</t>
  </si>
  <si>
    <t>Блок разветвительно-изолирующий / БРИЗ</t>
  </si>
  <si>
    <t>Оповещатель речевой, с записанным сообщением / ПКИ-РС2 (Говорун)</t>
  </si>
  <si>
    <t>Оповещатель световой, табло "ВЫХОД" / Молния-24 "Выход"</t>
  </si>
  <si>
    <t>ОГНЕСТОЙКАЯ КАБЕЛЬНАЯ ЛИНИЯ «ЛуисОКЛ» В СОСТАВЕ:</t>
  </si>
  <si>
    <t>Кабель для ОПС и СОУЭ с оболочкой с низкой токсичностью продуктов горения, экранированный, огнестойкий / КПСнг(А)-FRLS 1х2х0,75</t>
  </si>
  <si>
    <t>Кабель для ОПС и СОУЭ с оболочкой с низкой токсичностью продуктов горения, экранированный, огнестойкий / КПСнг(А)-FRLS 1х2х1,0</t>
  </si>
  <si>
    <t>Огнестойкий кабель парной скрутки / КПСнг(А)-FRLS 2х2х0,80</t>
  </si>
  <si>
    <t xml:space="preserve">Труба ПВХ гибкая гофрированная ∅25, легкая, с протяжкой </t>
  </si>
  <si>
    <t>Держатель оцинк. односторонний, д.25мм под крепеж М6</t>
  </si>
  <si>
    <t>Короб с крышкой с направляющими для установки разделит. / TA-GN 60x40</t>
  </si>
  <si>
    <t>Угол плоский / NPAN 60x40</t>
  </si>
  <si>
    <t>Тройник/отвод / NTAN 60x40</t>
  </si>
  <si>
    <t>Заглушка / LAN 60x40</t>
  </si>
  <si>
    <t>Мини-канал / TMC 25x17</t>
  </si>
  <si>
    <t>Тройник / IM 25x17</t>
  </si>
  <si>
    <t>Соединение на стык / GM 25x17</t>
  </si>
  <si>
    <t>Угол плоский / APM 25x17</t>
  </si>
  <si>
    <t xml:space="preserve">Универсальный дюбель 6х32 мм / </t>
  </si>
  <si>
    <t xml:space="preserve">Саморез с пресс-шайбой / </t>
  </si>
  <si>
    <t>Коробка пластиковая FS с кабельными вводами и клеммниками / IP55,100х100х50мм</t>
  </si>
  <si>
    <t>Противопожарная терморасширяющаяся мастика / CP 611A</t>
  </si>
  <si>
    <t>МОНТАЖНЫЕ МАТЕРИАЛЫ</t>
  </si>
  <si>
    <t>Коробка распределительная для о/п безгалогенная (HF) атмосферостойкая 120х80х50 (64шт/кор) / 40-0345</t>
  </si>
  <si>
    <t>ЗИП</t>
  </si>
  <si>
    <t>ндс</t>
  </si>
  <si>
    <t>прибыль</t>
  </si>
  <si>
    <t>непредв</t>
  </si>
  <si>
    <t>прочее</t>
  </si>
  <si>
    <t>итого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</si>
</sst>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i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69696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rgb="FFFFC000"/>
        <bgColor rgb="FFFF9900"/>
      </patternFill>
    </fill>
    <fill>
      <patternFill patternType="solid">
        <fgColor rgb="FFCCCCCC"/>
        <bgColor rgb="FFD9D9D9"/>
      </patternFill>
    </fill>
    <fill>
      <patternFill patternType="solid">
        <fgColor theme="8" tint="0.59987182226020086"/>
        <bgColor rgb="FFFFFF9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5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2" fontId="3" fillId="0" borderId="0" xfId="0" applyNumberFormat="1" applyFont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2" fontId="4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 shrinkToFit="1"/>
    </xf>
    <xf numFmtId="0" fontId="3" fillId="2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left" vertical="center" wrapText="1"/>
    </xf>
    <xf numFmtId="49" fontId="6" fillId="3" borderId="2" xfId="2" applyNumberFormat="1" applyFont="1" applyFill="1" applyBorder="1" applyAlignment="1" applyProtection="1">
      <alignment horizontal="center" vertical="center" wrapText="1"/>
    </xf>
    <xf numFmtId="4" fontId="6" fillId="3" borderId="2" xfId="2" applyNumberFormat="1" applyFont="1" applyFill="1" applyBorder="1" applyAlignment="1" applyProtection="1">
      <alignment horizontal="center" vertical="center" wrapText="1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/>
    </xf>
    <xf numFmtId="4" fontId="8" fillId="0" borderId="2" xfId="1" applyNumberFormat="1" applyFont="1" applyBorder="1" applyAlignment="1" applyProtection="1">
      <alignment horizontal="center" vertical="center"/>
    </xf>
    <xf numFmtId="4" fontId="9" fillId="0" borderId="2" xfId="1" applyNumberFormat="1" applyFont="1" applyBorder="1" applyAlignment="1" applyProtection="1">
      <alignment horizontal="center" vertical="center" wrapText="1"/>
    </xf>
    <xf numFmtId="4" fontId="9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4" borderId="2" xfId="1" applyFont="1" applyFill="1" applyBorder="1" applyAlignment="1" applyProtection="1">
      <alignment horizontal="left" vertical="center" wrapText="1"/>
    </xf>
    <xf numFmtId="4" fontId="9" fillId="4" borderId="2" xfId="1" applyNumberFormat="1" applyFont="1" applyFill="1" applyBorder="1" applyAlignment="1" applyProtection="1">
      <alignment horizontal="center" vertical="center"/>
    </xf>
    <xf numFmtId="0" fontId="4" fillId="5" borderId="2" xfId="1" applyFont="1" applyFill="1" applyBorder="1" applyAlignment="1" applyProtection="1">
      <alignment horizontal="left" vertical="center" wrapText="1"/>
    </xf>
    <xf numFmtId="0" fontId="8" fillId="5" borderId="2" xfId="1" applyFont="1" applyFill="1" applyBorder="1" applyAlignment="1" applyProtection="1">
      <alignment horizontal="center" vertical="center"/>
    </xf>
    <xf numFmtId="4" fontId="8" fillId="5" borderId="2" xfId="1" applyNumberFormat="1" applyFont="1" applyFill="1" applyBorder="1" applyAlignment="1" applyProtection="1">
      <alignment horizontal="center" vertical="center"/>
    </xf>
    <xf numFmtId="4" fontId="9" fillId="5" borderId="2" xfId="1" applyNumberFormat="1" applyFont="1" applyFill="1" applyBorder="1" applyAlignment="1" applyProtection="1">
      <alignment horizontal="center" vertical="center"/>
    </xf>
    <xf numFmtId="4" fontId="9" fillId="5" borderId="2" xfId="1" applyNumberFormat="1" applyFont="1" applyFill="1" applyBorder="1" applyAlignment="1" applyProtection="1">
      <alignment horizontal="center" vertical="center" wrapText="1"/>
    </xf>
    <xf numFmtId="0" fontId="8" fillId="6" borderId="2" xfId="1" applyFont="1" applyFill="1" applyBorder="1" applyAlignment="1" applyProtection="1">
      <alignment horizontal="left" vertical="center" wrapText="1"/>
    </xf>
    <xf numFmtId="0" fontId="4" fillId="6" borderId="2" xfId="1" applyFont="1" applyFill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left" vertical="center" wrapText="1"/>
    </xf>
    <xf numFmtId="3" fontId="8" fillId="0" borderId="2" xfId="1" applyNumberFormat="1" applyFont="1" applyBorder="1" applyAlignment="1" applyProtection="1">
      <alignment horizontal="center" vertical="center"/>
    </xf>
    <xf numFmtId="4" fontId="11" fillId="3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2" xfId="1" xr:uid="{00000000-0005-0000-0000-000006000000}"/>
    <cellStyle name="Пояснение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383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4"/>
  <sheetViews>
    <sheetView tabSelected="1" topLeftCell="A514" zoomScale="94" zoomScaleNormal="94" workbookViewId="0">
      <selection activeCell="I537" sqref="I537"/>
    </sheetView>
  </sheetViews>
  <sheetFormatPr defaultColWidth="8.85546875" defaultRowHeight="13.9" customHeight="1" x14ac:dyDescent="0.2"/>
  <cols>
    <col min="1" max="1" width="7.7109375" style="3" customWidth="1"/>
    <col min="2" max="2" width="12" style="3" customWidth="1"/>
    <col min="3" max="3" width="23.85546875" style="3" customWidth="1"/>
    <col min="4" max="4" width="50.42578125" style="4" customWidth="1"/>
    <col min="5" max="5" width="9.85546875" style="3" customWidth="1"/>
    <col min="6" max="6" width="14.7109375" style="5" customWidth="1"/>
    <col min="7" max="8" width="22.7109375" style="3" customWidth="1"/>
    <col min="9" max="9" width="25.5703125" style="3" customWidth="1"/>
    <col min="10" max="10" width="26.42578125" style="3" customWidth="1"/>
    <col min="11" max="11" width="22.7109375" style="3" customWidth="1"/>
    <col min="12" max="13" width="8.85546875" style="3"/>
    <col min="15" max="16383" width="8.85546875" style="3"/>
    <col min="16384" max="16384" width="11.5703125" style="3" customWidth="1"/>
  </cols>
  <sheetData>
    <row r="1" spans="1:11" ht="15.75" x14ac:dyDescent="0.2">
      <c r="G1" s="2"/>
      <c r="H1" s="2"/>
      <c r="I1" s="2"/>
      <c r="J1" s="2"/>
      <c r="K1" s="2"/>
    </row>
    <row r="2" spans="1:11" ht="47.25" x14ac:dyDescent="0.2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8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1" ht="31.5" x14ac:dyDescent="0.2">
      <c r="A3" s="10">
        <v>1495</v>
      </c>
      <c r="B3" s="1"/>
      <c r="C3" s="12" t="s">
        <v>11</v>
      </c>
      <c r="D3" s="13" t="s">
        <v>12</v>
      </c>
      <c r="E3" s="14"/>
      <c r="F3" s="15"/>
      <c r="G3" s="16"/>
      <c r="H3" s="16">
        <f>SUM(H4:H164)</f>
        <v>6498003.9000000022</v>
      </c>
      <c r="I3" s="16"/>
      <c r="J3" s="16">
        <f>SUM(J4:J164)</f>
        <v>7005527</v>
      </c>
      <c r="K3" s="16">
        <f>SUM(K4:K164)</f>
        <v>13503530.900000008</v>
      </c>
    </row>
    <row r="4" spans="1:11" ht="15.75" x14ac:dyDescent="0.2">
      <c r="A4" s="17">
        <v>1496</v>
      </c>
      <c r="B4" s="1"/>
      <c r="C4" s="11"/>
      <c r="D4" s="18" t="s">
        <v>13</v>
      </c>
      <c r="E4" s="19"/>
      <c r="F4" s="20"/>
      <c r="G4" s="21"/>
      <c r="H4" s="21"/>
      <c r="I4" s="22"/>
      <c r="J4" s="21"/>
      <c r="K4" s="22"/>
    </row>
    <row r="5" spans="1:11" ht="15.75" x14ac:dyDescent="0.2">
      <c r="A5" s="17">
        <v>1497</v>
      </c>
      <c r="B5" s="1"/>
      <c r="C5" s="17"/>
      <c r="D5" s="18" t="s">
        <v>14</v>
      </c>
      <c r="E5" s="19"/>
      <c r="F5" s="20"/>
      <c r="G5" s="21"/>
      <c r="H5" s="21"/>
      <c r="I5" s="22"/>
      <c r="J5" s="21"/>
      <c r="K5" s="22"/>
    </row>
    <row r="6" spans="1:11" ht="31.5" x14ac:dyDescent="0.2">
      <c r="A6" s="17">
        <v>1498</v>
      </c>
      <c r="B6" s="1"/>
      <c r="C6" s="17"/>
      <c r="D6" s="23" t="s">
        <v>15</v>
      </c>
      <c r="E6" s="19" t="s">
        <v>16</v>
      </c>
      <c r="F6" s="20">
        <v>1</v>
      </c>
      <c r="G6" s="22">
        <v>7218.75</v>
      </c>
      <c r="H6" s="21">
        <f t="shared" ref="H6:H13" si="0">F6*G6</f>
        <v>7218.75</v>
      </c>
      <c r="I6" s="21">
        <v>4200</v>
      </c>
      <c r="J6" s="21">
        <f t="shared" ref="J6:J13" si="1">F6*I6</f>
        <v>4200</v>
      </c>
      <c r="K6" s="22">
        <f t="shared" ref="K6:K13" si="2">H6+J6</f>
        <v>11418.75</v>
      </c>
    </row>
    <row r="7" spans="1:11" ht="15.75" x14ac:dyDescent="0.2">
      <c r="A7" s="17">
        <v>1499</v>
      </c>
      <c r="B7" s="1"/>
      <c r="C7" s="17"/>
      <c r="D7" s="23" t="s">
        <v>17</v>
      </c>
      <c r="E7" s="19" t="s">
        <v>16</v>
      </c>
      <c r="F7" s="20">
        <v>1</v>
      </c>
      <c r="G7" s="22">
        <f>G6</f>
        <v>7218.75</v>
      </c>
      <c r="H7" s="21">
        <f t="shared" si="0"/>
        <v>7218.75</v>
      </c>
      <c r="I7" s="21">
        <v>5500</v>
      </c>
      <c r="J7" s="21">
        <f t="shared" si="1"/>
        <v>5500</v>
      </c>
      <c r="K7" s="22">
        <f t="shared" si="2"/>
        <v>12718.75</v>
      </c>
    </row>
    <row r="8" spans="1:11" ht="47.25" x14ac:dyDescent="0.2">
      <c r="A8" s="17">
        <v>1500</v>
      </c>
      <c r="B8" s="1"/>
      <c r="C8" s="17"/>
      <c r="D8" s="23" t="s">
        <v>18</v>
      </c>
      <c r="E8" s="19" t="s">
        <v>16</v>
      </c>
      <c r="F8" s="20">
        <v>3</v>
      </c>
      <c r="G8" s="22">
        <v>2887.5</v>
      </c>
      <c r="H8" s="21">
        <f t="shared" si="0"/>
        <v>8662.5</v>
      </c>
      <c r="I8" s="21">
        <v>1050</v>
      </c>
      <c r="J8" s="21">
        <f t="shared" si="1"/>
        <v>3150</v>
      </c>
      <c r="K8" s="22">
        <f t="shared" si="2"/>
        <v>11812.5</v>
      </c>
    </row>
    <row r="9" spans="1:11" ht="15.75" x14ac:dyDescent="0.2">
      <c r="A9" s="17">
        <v>1501</v>
      </c>
      <c r="B9" s="1"/>
      <c r="C9" s="17"/>
      <c r="D9" s="23" t="s">
        <v>19</v>
      </c>
      <c r="E9" s="19" t="s">
        <v>16</v>
      </c>
      <c r="F9" s="20">
        <v>2</v>
      </c>
      <c r="G9" s="22">
        <f>G8</f>
        <v>2887.5</v>
      </c>
      <c r="H9" s="21">
        <f t="shared" si="0"/>
        <v>5775</v>
      </c>
      <c r="I9" s="21">
        <v>705</v>
      </c>
      <c r="J9" s="21">
        <f t="shared" si="1"/>
        <v>1410</v>
      </c>
      <c r="K9" s="22">
        <f t="shared" si="2"/>
        <v>7185</v>
      </c>
    </row>
    <row r="10" spans="1:11" ht="31.5" x14ac:dyDescent="0.2">
      <c r="A10" s="17">
        <v>1502</v>
      </c>
      <c r="B10" s="1"/>
      <c r="C10" s="17"/>
      <c r="D10" s="23" t="s">
        <v>20</v>
      </c>
      <c r="E10" s="19" t="s">
        <v>16</v>
      </c>
      <c r="F10" s="20">
        <v>1</v>
      </c>
      <c r="G10" s="22">
        <f>G7</f>
        <v>7218.75</v>
      </c>
      <c r="H10" s="21">
        <f t="shared" si="0"/>
        <v>7218.75</v>
      </c>
      <c r="I10" s="21">
        <v>3900</v>
      </c>
      <c r="J10" s="21">
        <f t="shared" si="1"/>
        <v>3900</v>
      </c>
      <c r="K10" s="22">
        <f t="shared" si="2"/>
        <v>11118.75</v>
      </c>
    </row>
    <row r="11" spans="1:11" ht="31.5" x14ac:dyDescent="0.2">
      <c r="A11" s="17">
        <v>1503</v>
      </c>
      <c r="B11" s="1"/>
      <c r="C11" s="17"/>
      <c r="D11" s="23" t="s">
        <v>21</v>
      </c>
      <c r="E11" s="19" t="s">
        <v>22</v>
      </c>
      <c r="F11" s="20">
        <v>1</v>
      </c>
      <c r="G11" s="22">
        <f>G9</f>
        <v>2887.5</v>
      </c>
      <c r="H11" s="21">
        <f t="shared" si="0"/>
        <v>2887.5</v>
      </c>
      <c r="I11" s="21">
        <v>4500</v>
      </c>
      <c r="J11" s="21">
        <f t="shared" si="1"/>
        <v>4500</v>
      </c>
      <c r="K11" s="22">
        <f t="shared" si="2"/>
        <v>7387.5</v>
      </c>
    </row>
    <row r="12" spans="1:11" ht="15.75" x14ac:dyDescent="0.2">
      <c r="A12" s="17">
        <v>1504</v>
      </c>
      <c r="B12" s="1"/>
      <c r="C12" s="17"/>
      <c r="D12" s="23" t="s">
        <v>23</v>
      </c>
      <c r="E12" s="19" t="s">
        <v>16</v>
      </c>
      <c r="F12" s="20">
        <v>2</v>
      </c>
      <c r="G12" s="22">
        <v>1443.75</v>
      </c>
      <c r="H12" s="21">
        <f t="shared" si="0"/>
        <v>2887.5</v>
      </c>
      <c r="I12" s="21">
        <v>10500</v>
      </c>
      <c r="J12" s="21">
        <f t="shared" si="1"/>
        <v>21000</v>
      </c>
      <c r="K12" s="22">
        <f t="shared" si="2"/>
        <v>23887.5</v>
      </c>
    </row>
    <row r="13" spans="1:11" ht="31.5" x14ac:dyDescent="0.2">
      <c r="A13" s="17">
        <v>1505</v>
      </c>
      <c r="B13" s="1"/>
      <c r="C13" s="17"/>
      <c r="D13" s="23" t="s">
        <v>24</v>
      </c>
      <c r="E13" s="19" t="s">
        <v>16</v>
      </c>
      <c r="F13" s="20">
        <v>1</v>
      </c>
      <c r="G13" s="22">
        <v>10106.25</v>
      </c>
      <c r="H13" s="21">
        <f t="shared" si="0"/>
        <v>10106.25</v>
      </c>
      <c r="I13" s="21">
        <v>27700</v>
      </c>
      <c r="J13" s="21">
        <f t="shared" si="1"/>
        <v>27700</v>
      </c>
      <c r="K13" s="22">
        <f t="shared" si="2"/>
        <v>37806.25</v>
      </c>
    </row>
    <row r="14" spans="1:11" ht="15.75" x14ac:dyDescent="0.2">
      <c r="A14" s="17">
        <v>1506</v>
      </c>
      <c r="B14" s="1"/>
      <c r="C14" s="17"/>
      <c r="D14" s="18" t="s">
        <v>25</v>
      </c>
      <c r="E14" s="19"/>
      <c r="F14" s="20"/>
      <c r="G14" s="22"/>
      <c r="H14" s="21"/>
      <c r="I14" s="21"/>
      <c r="J14" s="21"/>
      <c r="K14" s="22"/>
    </row>
    <row r="15" spans="1:11" ht="31.5" x14ac:dyDescent="0.2">
      <c r="A15" s="17">
        <v>1507</v>
      </c>
      <c r="B15" s="1"/>
      <c r="C15" s="17"/>
      <c r="D15" s="23" t="s">
        <v>26</v>
      </c>
      <c r="E15" s="19" t="s">
        <v>27</v>
      </c>
      <c r="F15" s="20">
        <v>15</v>
      </c>
      <c r="G15" s="22">
        <v>721.88</v>
      </c>
      <c r="H15" s="21">
        <f t="shared" ref="H15:H38" si="3">F15*G15</f>
        <v>10828.2</v>
      </c>
      <c r="I15" s="21">
        <v>62</v>
      </c>
      <c r="J15" s="21">
        <f t="shared" ref="J15:J38" si="4">F15*I15</f>
        <v>930</v>
      </c>
      <c r="K15" s="22">
        <f t="shared" ref="K15:K38" si="5">H15+J15</f>
        <v>11758.2</v>
      </c>
    </row>
    <row r="16" spans="1:11" ht="31.5" x14ac:dyDescent="0.2">
      <c r="A16" s="17">
        <v>1508</v>
      </c>
      <c r="B16" s="1"/>
      <c r="C16" s="17"/>
      <c r="D16" s="23" t="s">
        <v>28</v>
      </c>
      <c r="E16" s="19" t="s">
        <v>27</v>
      </c>
      <c r="F16" s="20">
        <v>120</v>
      </c>
      <c r="G16" s="22">
        <f>G15</f>
        <v>721.88</v>
      </c>
      <c r="H16" s="21">
        <f t="shared" si="3"/>
        <v>86625.600000000006</v>
      </c>
      <c r="I16" s="21">
        <v>51</v>
      </c>
      <c r="J16" s="21">
        <f t="shared" si="4"/>
        <v>6120</v>
      </c>
      <c r="K16" s="22">
        <f t="shared" si="5"/>
        <v>92745.600000000006</v>
      </c>
    </row>
    <row r="17" spans="1:11" ht="31.5" x14ac:dyDescent="0.2">
      <c r="A17" s="17">
        <v>1509</v>
      </c>
      <c r="B17" s="1"/>
      <c r="C17" s="17"/>
      <c r="D17" s="23" t="s">
        <v>29</v>
      </c>
      <c r="E17" s="19" t="s">
        <v>27</v>
      </c>
      <c r="F17" s="20">
        <v>130</v>
      </c>
      <c r="G17" s="22">
        <f>G16</f>
        <v>721.88</v>
      </c>
      <c r="H17" s="21">
        <f t="shared" si="3"/>
        <v>93844.4</v>
      </c>
      <c r="I17" s="21">
        <v>230</v>
      </c>
      <c r="J17" s="21">
        <f t="shared" si="4"/>
        <v>29900</v>
      </c>
      <c r="K17" s="22">
        <f t="shared" si="5"/>
        <v>123744.4</v>
      </c>
    </row>
    <row r="18" spans="1:11" ht="15.75" x14ac:dyDescent="0.2">
      <c r="A18" s="17">
        <v>1510</v>
      </c>
      <c r="B18" s="1"/>
      <c r="C18" s="17"/>
      <c r="D18" s="23" t="s">
        <v>30</v>
      </c>
      <c r="E18" s="19" t="s">
        <v>27</v>
      </c>
      <c r="F18" s="20">
        <v>140</v>
      </c>
      <c r="G18" s="22">
        <f>G17</f>
        <v>721.88</v>
      </c>
      <c r="H18" s="21">
        <f t="shared" si="3"/>
        <v>101063.2</v>
      </c>
      <c r="I18" s="21">
        <v>240</v>
      </c>
      <c r="J18" s="21">
        <f t="shared" si="4"/>
        <v>33600</v>
      </c>
      <c r="K18" s="22">
        <f t="shared" si="5"/>
        <v>134663.20000000001</v>
      </c>
    </row>
    <row r="19" spans="1:11" ht="31.5" x14ac:dyDescent="0.2">
      <c r="A19" s="17">
        <v>1511</v>
      </c>
      <c r="B19" s="1"/>
      <c r="C19" s="17"/>
      <c r="D19" s="23" t="s">
        <v>31</v>
      </c>
      <c r="E19" s="19" t="s">
        <v>22</v>
      </c>
      <c r="F19" s="20">
        <v>1</v>
      </c>
      <c r="G19" s="22">
        <v>144.38</v>
      </c>
      <c r="H19" s="21">
        <f t="shared" si="3"/>
        <v>144.38</v>
      </c>
      <c r="I19" s="21">
        <v>600</v>
      </c>
      <c r="J19" s="21">
        <f t="shared" si="4"/>
        <v>600</v>
      </c>
      <c r="K19" s="22">
        <f t="shared" si="5"/>
        <v>744.38</v>
      </c>
    </row>
    <row r="20" spans="1:11" ht="31.5" x14ac:dyDescent="0.2">
      <c r="A20" s="17">
        <v>1512</v>
      </c>
      <c r="B20" s="1"/>
      <c r="C20" s="17"/>
      <c r="D20" s="23" t="s">
        <v>32</v>
      </c>
      <c r="E20" s="19" t="s">
        <v>27</v>
      </c>
      <c r="F20" s="20">
        <v>400</v>
      </c>
      <c r="G20" s="22">
        <v>288.75</v>
      </c>
      <c r="H20" s="21">
        <f t="shared" si="3"/>
        <v>115500</v>
      </c>
      <c r="I20" s="21">
        <v>170</v>
      </c>
      <c r="J20" s="21">
        <f t="shared" si="4"/>
        <v>68000</v>
      </c>
      <c r="K20" s="22">
        <f t="shared" si="5"/>
        <v>183500</v>
      </c>
    </row>
    <row r="21" spans="1:11" ht="31.5" x14ac:dyDescent="0.2">
      <c r="A21" s="17">
        <v>1513</v>
      </c>
      <c r="B21" s="1"/>
      <c r="C21" s="17"/>
      <c r="D21" s="23" t="s">
        <v>33</v>
      </c>
      <c r="E21" s="19" t="s">
        <v>22</v>
      </c>
      <c r="F21" s="20">
        <v>1200</v>
      </c>
      <c r="G21" s="22">
        <v>72.19</v>
      </c>
      <c r="H21" s="21">
        <f t="shared" si="3"/>
        <v>86628</v>
      </c>
      <c r="I21" s="21">
        <v>40</v>
      </c>
      <c r="J21" s="21">
        <f t="shared" si="4"/>
        <v>48000</v>
      </c>
      <c r="K21" s="22">
        <f t="shared" si="5"/>
        <v>134628</v>
      </c>
    </row>
    <row r="22" spans="1:11" ht="15.75" x14ac:dyDescent="0.2">
      <c r="A22" s="17">
        <v>1514</v>
      </c>
      <c r="B22" s="1"/>
      <c r="C22" s="17"/>
      <c r="D22" s="23" t="s">
        <v>34</v>
      </c>
      <c r="E22" s="19" t="s">
        <v>22</v>
      </c>
      <c r="F22" s="20">
        <v>1</v>
      </c>
      <c r="G22" s="22">
        <f>G12</f>
        <v>1443.75</v>
      </c>
      <c r="H22" s="21">
        <f t="shared" si="3"/>
        <v>1443.75</v>
      </c>
      <c r="I22" s="21">
        <v>600</v>
      </c>
      <c r="J22" s="21">
        <f t="shared" si="4"/>
        <v>600</v>
      </c>
      <c r="K22" s="22">
        <f t="shared" si="5"/>
        <v>2043.75</v>
      </c>
    </row>
    <row r="23" spans="1:11" ht="31.5" x14ac:dyDescent="0.2">
      <c r="A23" s="17">
        <v>1515</v>
      </c>
      <c r="B23" s="1"/>
      <c r="C23" s="17"/>
      <c r="D23" s="23" t="s">
        <v>35</v>
      </c>
      <c r="E23" s="19" t="s">
        <v>22</v>
      </c>
      <c r="F23" s="20">
        <v>8</v>
      </c>
      <c r="G23" s="22">
        <f>G22</f>
        <v>1443.75</v>
      </c>
      <c r="H23" s="21">
        <f t="shared" si="3"/>
        <v>11550</v>
      </c>
      <c r="I23" s="21">
        <v>40</v>
      </c>
      <c r="J23" s="21">
        <f t="shared" si="4"/>
        <v>320</v>
      </c>
      <c r="K23" s="22">
        <f t="shared" si="5"/>
        <v>11870</v>
      </c>
    </row>
    <row r="24" spans="1:11" ht="15.75" x14ac:dyDescent="0.2">
      <c r="A24" s="17">
        <v>1516</v>
      </c>
      <c r="B24" s="1"/>
      <c r="C24" s="17"/>
      <c r="D24" s="23" t="s">
        <v>36</v>
      </c>
      <c r="E24" s="19" t="s">
        <v>22</v>
      </c>
      <c r="F24" s="20">
        <v>2</v>
      </c>
      <c r="G24" s="22">
        <f>G23</f>
        <v>1443.75</v>
      </c>
      <c r="H24" s="21">
        <f t="shared" si="3"/>
        <v>2887.5</v>
      </c>
      <c r="I24" s="21">
        <v>120</v>
      </c>
      <c r="J24" s="21">
        <f t="shared" si="4"/>
        <v>240</v>
      </c>
      <c r="K24" s="22">
        <f t="shared" si="5"/>
        <v>3127.5</v>
      </c>
    </row>
    <row r="25" spans="1:11" ht="15.75" x14ac:dyDescent="0.2">
      <c r="A25" s="17">
        <v>1517</v>
      </c>
      <c r="B25" s="1"/>
      <c r="C25" s="17"/>
      <c r="D25" s="23" t="s">
        <v>37</v>
      </c>
      <c r="E25" s="19" t="s">
        <v>22</v>
      </c>
      <c r="F25" s="20">
        <v>30</v>
      </c>
      <c r="G25" s="22">
        <v>288.75</v>
      </c>
      <c r="H25" s="21">
        <f t="shared" si="3"/>
        <v>8662.5</v>
      </c>
      <c r="I25" s="21">
        <v>70</v>
      </c>
      <c r="J25" s="21">
        <f t="shared" si="4"/>
        <v>2100</v>
      </c>
      <c r="K25" s="22">
        <f t="shared" si="5"/>
        <v>10762.5</v>
      </c>
    </row>
    <row r="26" spans="1:11" ht="31.5" x14ac:dyDescent="0.2">
      <c r="A26" s="17">
        <v>1518</v>
      </c>
      <c r="B26" s="1"/>
      <c r="C26" s="17"/>
      <c r="D26" s="23" t="s">
        <v>38</v>
      </c>
      <c r="E26" s="19" t="s">
        <v>22</v>
      </c>
      <c r="F26" s="20">
        <v>3</v>
      </c>
      <c r="G26" s="22">
        <v>288.75</v>
      </c>
      <c r="H26" s="21">
        <f t="shared" si="3"/>
        <v>866.25</v>
      </c>
      <c r="I26" s="21">
        <v>50</v>
      </c>
      <c r="J26" s="21">
        <f t="shared" si="4"/>
        <v>150</v>
      </c>
      <c r="K26" s="22">
        <f t="shared" si="5"/>
        <v>1016.25</v>
      </c>
    </row>
    <row r="27" spans="1:11" ht="15.75" x14ac:dyDescent="0.2">
      <c r="A27" s="17">
        <v>1519</v>
      </c>
      <c r="B27" s="1"/>
      <c r="C27" s="17"/>
      <c r="D27" s="23" t="s">
        <v>39</v>
      </c>
      <c r="E27" s="19" t="s">
        <v>22</v>
      </c>
      <c r="F27" s="20">
        <v>6</v>
      </c>
      <c r="G27" s="22">
        <v>288.75</v>
      </c>
      <c r="H27" s="21">
        <f t="shared" si="3"/>
        <v>1732.5</v>
      </c>
      <c r="I27" s="21">
        <v>100</v>
      </c>
      <c r="J27" s="21">
        <f t="shared" si="4"/>
        <v>600</v>
      </c>
      <c r="K27" s="22">
        <f t="shared" si="5"/>
        <v>2332.5</v>
      </c>
    </row>
    <row r="28" spans="1:11" ht="15.75" x14ac:dyDescent="0.2">
      <c r="A28" s="17">
        <v>1520</v>
      </c>
      <c r="B28" s="1"/>
      <c r="C28" s="17"/>
      <c r="D28" s="23" t="s">
        <v>40</v>
      </c>
      <c r="E28" s="19" t="s">
        <v>22</v>
      </c>
      <c r="F28" s="20">
        <v>3</v>
      </c>
      <c r="G28" s="22">
        <v>288.75</v>
      </c>
      <c r="H28" s="21">
        <f t="shared" si="3"/>
        <v>866.25</v>
      </c>
      <c r="I28" s="21">
        <v>250</v>
      </c>
      <c r="J28" s="21">
        <f t="shared" si="4"/>
        <v>750</v>
      </c>
      <c r="K28" s="22">
        <f t="shared" si="5"/>
        <v>1616.25</v>
      </c>
    </row>
    <row r="29" spans="1:11" ht="31.5" x14ac:dyDescent="0.2">
      <c r="A29" s="17">
        <v>1521</v>
      </c>
      <c r="B29" s="1"/>
      <c r="C29" s="17"/>
      <c r="D29" s="23" t="s">
        <v>41</v>
      </c>
      <c r="E29" s="19" t="s">
        <v>27</v>
      </c>
      <c r="F29" s="20">
        <v>3</v>
      </c>
      <c r="G29" s="22">
        <v>288.75</v>
      </c>
      <c r="H29" s="21">
        <f t="shared" si="3"/>
        <v>866.25</v>
      </c>
      <c r="I29" s="21">
        <v>15</v>
      </c>
      <c r="J29" s="21">
        <f t="shared" si="4"/>
        <v>45</v>
      </c>
      <c r="K29" s="22">
        <f t="shared" si="5"/>
        <v>911.25</v>
      </c>
    </row>
    <row r="30" spans="1:11" ht="31.5" x14ac:dyDescent="0.2">
      <c r="A30" s="17">
        <v>1522</v>
      </c>
      <c r="B30" s="1"/>
      <c r="C30" s="17"/>
      <c r="D30" s="23" t="s">
        <v>42</v>
      </c>
      <c r="E30" s="19" t="s">
        <v>27</v>
      </c>
      <c r="F30" s="20">
        <v>3</v>
      </c>
      <c r="G30" s="22">
        <v>721.88</v>
      </c>
      <c r="H30" s="21">
        <f t="shared" si="3"/>
        <v>2165.64</v>
      </c>
      <c r="I30" s="21">
        <v>15</v>
      </c>
      <c r="J30" s="21">
        <f t="shared" si="4"/>
        <v>45</v>
      </c>
      <c r="K30" s="22">
        <f t="shared" si="5"/>
        <v>2210.64</v>
      </c>
    </row>
    <row r="31" spans="1:11" ht="31.5" x14ac:dyDescent="0.2">
      <c r="A31" s="17">
        <v>1523</v>
      </c>
      <c r="B31" s="1"/>
      <c r="C31" s="17"/>
      <c r="D31" s="23" t="s">
        <v>43</v>
      </c>
      <c r="E31" s="19" t="s">
        <v>27</v>
      </c>
      <c r="F31" s="20">
        <v>2</v>
      </c>
      <c r="G31" s="22">
        <f>G30</f>
        <v>721.88</v>
      </c>
      <c r="H31" s="21">
        <f t="shared" si="3"/>
        <v>1443.76</v>
      </c>
      <c r="I31" s="21">
        <v>15</v>
      </c>
      <c r="J31" s="21">
        <f t="shared" si="4"/>
        <v>30</v>
      </c>
      <c r="K31" s="22">
        <f t="shared" si="5"/>
        <v>1473.76</v>
      </c>
    </row>
    <row r="32" spans="1:11" ht="31.5" x14ac:dyDescent="0.2">
      <c r="A32" s="17">
        <v>1524</v>
      </c>
      <c r="B32" s="1"/>
      <c r="C32" s="17"/>
      <c r="D32" s="23" t="s">
        <v>44</v>
      </c>
      <c r="E32" s="19" t="s">
        <v>22</v>
      </c>
      <c r="F32" s="20">
        <v>6</v>
      </c>
      <c r="G32" s="22">
        <v>144.38</v>
      </c>
      <c r="H32" s="21">
        <f t="shared" si="3"/>
        <v>866.28</v>
      </c>
      <c r="I32" s="21">
        <v>5</v>
      </c>
      <c r="J32" s="21">
        <f t="shared" si="4"/>
        <v>30</v>
      </c>
      <c r="K32" s="22">
        <f t="shared" si="5"/>
        <v>896.28</v>
      </c>
    </row>
    <row r="33" spans="1:11" ht="31.5" x14ac:dyDescent="0.2">
      <c r="A33" s="17">
        <v>1525</v>
      </c>
      <c r="B33" s="1"/>
      <c r="C33" s="17"/>
      <c r="D33" s="23" t="s">
        <v>45</v>
      </c>
      <c r="E33" s="19" t="s">
        <v>22</v>
      </c>
      <c r="F33" s="20">
        <v>1</v>
      </c>
      <c r="G33" s="22">
        <v>2887.5</v>
      </c>
      <c r="H33" s="21">
        <f t="shared" si="3"/>
        <v>2887.5</v>
      </c>
      <c r="I33" s="21">
        <v>150</v>
      </c>
      <c r="J33" s="21">
        <f t="shared" si="4"/>
        <v>150</v>
      </c>
      <c r="K33" s="22">
        <f t="shared" si="5"/>
        <v>3037.5</v>
      </c>
    </row>
    <row r="34" spans="1:11" ht="31.5" x14ac:dyDescent="0.2">
      <c r="A34" s="17">
        <v>1526</v>
      </c>
      <c r="B34" s="1"/>
      <c r="C34" s="17"/>
      <c r="D34" s="23" t="s">
        <v>46</v>
      </c>
      <c r="E34" s="19" t="s">
        <v>27</v>
      </c>
      <c r="F34" s="20">
        <v>1</v>
      </c>
      <c r="G34" s="22">
        <v>1443.75</v>
      </c>
      <c r="H34" s="21">
        <f t="shared" si="3"/>
        <v>1443.75</v>
      </c>
      <c r="I34" s="21">
        <v>25</v>
      </c>
      <c r="J34" s="21">
        <f t="shared" si="4"/>
        <v>25</v>
      </c>
      <c r="K34" s="22">
        <f t="shared" si="5"/>
        <v>1468.75</v>
      </c>
    </row>
    <row r="35" spans="1:11" ht="31.5" x14ac:dyDescent="0.2">
      <c r="A35" s="17">
        <v>1527</v>
      </c>
      <c r="B35" s="1"/>
      <c r="C35" s="17"/>
      <c r="D35" s="23" t="s">
        <v>47</v>
      </c>
      <c r="E35" s="19" t="s">
        <v>22</v>
      </c>
      <c r="F35" s="20">
        <v>3</v>
      </c>
      <c r="G35" s="22">
        <v>4331.75</v>
      </c>
      <c r="H35" s="21">
        <f t="shared" si="3"/>
        <v>12995.25</v>
      </c>
      <c r="I35" s="21">
        <v>2500</v>
      </c>
      <c r="J35" s="21">
        <f t="shared" si="4"/>
        <v>7500</v>
      </c>
      <c r="K35" s="22">
        <f t="shared" si="5"/>
        <v>20495.25</v>
      </c>
    </row>
    <row r="36" spans="1:11" ht="31.5" x14ac:dyDescent="0.2">
      <c r="A36" s="17">
        <v>1528</v>
      </c>
      <c r="B36" s="1"/>
      <c r="C36" s="17"/>
      <c r="D36" s="23" t="s">
        <v>48</v>
      </c>
      <c r="E36" s="19" t="s">
        <v>27</v>
      </c>
      <c r="F36" s="20">
        <v>2</v>
      </c>
      <c r="G36" s="22">
        <v>2887.5</v>
      </c>
      <c r="H36" s="21">
        <f t="shared" si="3"/>
        <v>5775</v>
      </c>
      <c r="I36" s="21">
        <v>1000</v>
      </c>
      <c r="J36" s="21">
        <f t="shared" si="4"/>
        <v>2000</v>
      </c>
      <c r="K36" s="22">
        <f t="shared" si="5"/>
        <v>7775</v>
      </c>
    </row>
    <row r="37" spans="1:11" ht="15.75" x14ac:dyDescent="0.2">
      <c r="A37" s="17">
        <v>1529</v>
      </c>
      <c r="B37" s="1"/>
      <c r="C37" s="17"/>
      <c r="D37" s="23" t="s">
        <v>49</v>
      </c>
      <c r="E37" s="19" t="s">
        <v>50</v>
      </c>
      <c r="F37" s="20">
        <v>200</v>
      </c>
      <c r="G37" s="22">
        <v>28.88</v>
      </c>
      <c r="H37" s="21">
        <f t="shared" si="3"/>
        <v>5776</v>
      </c>
      <c r="I37" s="21">
        <v>12</v>
      </c>
      <c r="J37" s="21">
        <f t="shared" si="4"/>
        <v>2400</v>
      </c>
      <c r="K37" s="22">
        <f t="shared" si="5"/>
        <v>8176</v>
      </c>
    </row>
    <row r="38" spans="1:11" ht="15.75" x14ac:dyDescent="0.2">
      <c r="A38" s="17">
        <v>1530</v>
      </c>
      <c r="B38" s="1"/>
      <c r="C38" s="17"/>
      <c r="D38" s="23" t="s">
        <v>51</v>
      </c>
      <c r="E38" s="19" t="s">
        <v>50</v>
      </c>
      <c r="F38" s="20">
        <v>200</v>
      </c>
      <c r="G38" s="22">
        <v>28.88</v>
      </c>
      <c r="H38" s="21">
        <f t="shared" si="3"/>
        <v>5776</v>
      </c>
      <c r="I38" s="21">
        <v>6</v>
      </c>
      <c r="J38" s="21">
        <f t="shared" si="4"/>
        <v>1200</v>
      </c>
      <c r="K38" s="22">
        <f t="shared" si="5"/>
        <v>6976</v>
      </c>
    </row>
    <row r="39" spans="1:11" ht="15.75" x14ac:dyDescent="0.2">
      <c r="A39" s="17">
        <v>1531</v>
      </c>
      <c r="B39" s="1"/>
      <c r="C39" s="17"/>
      <c r="D39" s="18" t="s">
        <v>52</v>
      </c>
      <c r="E39" s="19"/>
      <c r="F39" s="20"/>
      <c r="G39" s="21"/>
      <c r="H39" s="21"/>
      <c r="I39" s="22"/>
      <c r="J39" s="21"/>
      <c r="K39" s="22"/>
    </row>
    <row r="40" spans="1:11" ht="15.75" x14ac:dyDescent="0.2">
      <c r="A40" s="17">
        <v>1532</v>
      </c>
      <c r="B40" s="1"/>
      <c r="C40" s="17"/>
      <c r="D40" s="18" t="s">
        <v>14</v>
      </c>
      <c r="E40" s="19"/>
      <c r="F40" s="20"/>
      <c r="G40" s="21"/>
      <c r="H40" s="21"/>
      <c r="I40" s="22"/>
      <c r="J40" s="21"/>
      <c r="K40" s="22"/>
    </row>
    <row r="41" spans="1:11" ht="110.25" x14ac:dyDescent="0.2">
      <c r="A41" s="17">
        <v>1533</v>
      </c>
      <c r="B41" s="1"/>
      <c r="C41" s="17"/>
      <c r="D41" s="23" t="s">
        <v>53</v>
      </c>
      <c r="E41" s="19" t="s">
        <v>22</v>
      </c>
      <c r="F41" s="20">
        <v>9</v>
      </c>
      <c r="G41" s="22">
        <v>10106.25</v>
      </c>
      <c r="H41" s="21">
        <f t="shared" ref="H41:H50" si="6">F41*G41</f>
        <v>90956.25</v>
      </c>
      <c r="I41" s="21">
        <v>3500</v>
      </c>
      <c r="J41" s="21">
        <f t="shared" ref="J41:J50" si="7">F41*I41</f>
        <v>31500</v>
      </c>
      <c r="K41" s="22">
        <f t="shared" ref="K41:K50" si="8">H41+J41</f>
        <v>122456.25</v>
      </c>
    </row>
    <row r="42" spans="1:11" ht="78.75" x14ac:dyDescent="0.2">
      <c r="A42" s="17">
        <v>1534</v>
      </c>
      <c r="B42" s="1"/>
      <c r="C42" s="17"/>
      <c r="D42" s="23" t="s">
        <v>54</v>
      </c>
      <c r="E42" s="19" t="s">
        <v>22</v>
      </c>
      <c r="F42" s="20">
        <v>9</v>
      </c>
      <c r="G42" s="22">
        <v>57.25</v>
      </c>
      <c r="H42" s="21">
        <f t="shared" si="6"/>
        <v>515.25</v>
      </c>
      <c r="I42" s="21">
        <v>4400</v>
      </c>
      <c r="J42" s="21">
        <f t="shared" si="7"/>
        <v>39600</v>
      </c>
      <c r="K42" s="22">
        <f t="shared" si="8"/>
        <v>40115.25</v>
      </c>
    </row>
    <row r="43" spans="1:11" ht="110.25" x14ac:dyDescent="0.2">
      <c r="A43" s="17">
        <v>1535</v>
      </c>
      <c r="B43" s="1"/>
      <c r="C43" s="17"/>
      <c r="D43" s="23" t="s">
        <v>55</v>
      </c>
      <c r="E43" s="19" t="s">
        <v>22</v>
      </c>
      <c r="F43" s="20">
        <v>18</v>
      </c>
      <c r="G43" s="22">
        <v>2887.5</v>
      </c>
      <c r="H43" s="21">
        <f t="shared" si="6"/>
        <v>51975</v>
      </c>
      <c r="I43" s="21">
        <v>12500</v>
      </c>
      <c r="J43" s="21">
        <f t="shared" si="7"/>
        <v>225000</v>
      </c>
      <c r="K43" s="22">
        <f t="shared" si="8"/>
        <v>276975</v>
      </c>
    </row>
    <row r="44" spans="1:11" ht="157.5" x14ac:dyDescent="0.2">
      <c r="A44" s="17">
        <v>1536</v>
      </c>
      <c r="B44" s="1"/>
      <c r="C44" s="17"/>
      <c r="D44" s="23" t="s">
        <v>56</v>
      </c>
      <c r="E44" s="19" t="s">
        <v>22</v>
      </c>
      <c r="F44" s="20">
        <v>1</v>
      </c>
      <c r="G44" s="22">
        <v>14437.5</v>
      </c>
      <c r="H44" s="21">
        <f t="shared" si="6"/>
        <v>14437.5</v>
      </c>
      <c r="I44" s="21">
        <v>43000</v>
      </c>
      <c r="J44" s="21">
        <f t="shared" si="7"/>
        <v>43000</v>
      </c>
      <c r="K44" s="22">
        <f t="shared" si="8"/>
        <v>57437.5</v>
      </c>
    </row>
    <row r="45" spans="1:11" ht="15.75" x14ac:dyDescent="0.2">
      <c r="A45" s="17">
        <v>1537</v>
      </c>
      <c r="B45" s="1"/>
      <c r="C45" s="17"/>
      <c r="D45" s="23" t="s">
        <v>57</v>
      </c>
      <c r="E45" s="19" t="s">
        <v>22</v>
      </c>
      <c r="F45" s="20">
        <v>7</v>
      </c>
      <c r="G45" s="22">
        <v>14437.5</v>
      </c>
      <c r="H45" s="21">
        <f t="shared" si="6"/>
        <v>101062.5</v>
      </c>
      <c r="I45" s="21">
        <v>4000</v>
      </c>
      <c r="J45" s="21">
        <f t="shared" si="7"/>
        <v>28000</v>
      </c>
      <c r="K45" s="22">
        <f t="shared" si="8"/>
        <v>129062.5</v>
      </c>
    </row>
    <row r="46" spans="1:11" ht="15.75" x14ac:dyDescent="0.2">
      <c r="A46" s="17">
        <v>1538</v>
      </c>
      <c r="B46" s="1"/>
      <c r="C46" s="17"/>
      <c r="D46" s="23" t="s">
        <v>58</v>
      </c>
      <c r="E46" s="19" t="s">
        <v>22</v>
      </c>
      <c r="F46" s="20">
        <v>1</v>
      </c>
      <c r="G46" s="22">
        <v>2887.5</v>
      </c>
      <c r="H46" s="21">
        <f t="shared" si="6"/>
        <v>2887.5</v>
      </c>
      <c r="I46" s="21">
        <v>2800</v>
      </c>
      <c r="J46" s="21">
        <f t="shared" si="7"/>
        <v>2800</v>
      </c>
      <c r="K46" s="22">
        <f t="shared" si="8"/>
        <v>5687.5</v>
      </c>
    </row>
    <row r="47" spans="1:11" ht="15.75" x14ac:dyDescent="0.2">
      <c r="A47" s="17">
        <v>1539</v>
      </c>
      <c r="B47" s="1"/>
      <c r="C47" s="17"/>
      <c r="D47" s="23" t="s">
        <v>59</v>
      </c>
      <c r="E47" s="19" t="s">
        <v>22</v>
      </c>
      <c r="F47" s="20">
        <v>8</v>
      </c>
      <c r="G47" s="22">
        <v>2887.5</v>
      </c>
      <c r="H47" s="21">
        <f t="shared" si="6"/>
        <v>23100</v>
      </c>
      <c r="I47" s="21">
        <v>1700</v>
      </c>
      <c r="J47" s="21">
        <f t="shared" si="7"/>
        <v>13600</v>
      </c>
      <c r="K47" s="22">
        <f t="shared" si="8"/>
        <v>36700</v>
      </c>
    </row>
    <row r="48" spans="1:11" ht="15.75" x14ac:dyDescent="0.2">
      <c r="A48" s="17">
        <v>1540</v>
      </c>
      <c r="B48" s="1"/>
      <c r="C48" s="17"/>
      <c r="D48" s="23" t="s">
        <v>60</v>
      </c>
      <c r="E48" s="19" t="s">
        <v>22</v>
      </c>
      <c r="F48" s="20">
        <v>9</v>
      </c>
      <c r="G48" s="22">
        <v>1443.75</v>
      </c>
      <c r="H48" s="21">
        <f t="shared" si="6"/>
        <v>12993.75</v>
      </c>
      <c r="I48" s="21">
        <v>1500</v>
      </c>
      <c r="J48" s="21">
        <f t="shared" si="7"/>
        <v>13500</v>
      </c>
      <c r="K48" s="22">
        <f t="shared" si="8"/>
        <v>26493.75</v>
      </c>
    </row>
    <row r="49" spans="1:11" ht="31.5" x14ac:dyDescent="0.2">
      <c r="A49" s="17">
        <v>1541</v>
      </c>
      <c r="B49" s="1"/>
      <c r="C49" s="17"/>
      <c r="D49" s="23" t="s">
        <v>61</v>
      </c>
      <c r="E49" s="19" t="s">
        <v>22</v>
      </c>
      <c r="F49" s="20">
        <v>9</v>
      </c>
      <c r="G49" s="22">
        <v>721.88</v>
      </c>
      <c r="H49" s="21">
        <f t="shared" si="6"/>
        <v>6496.92</v>
      </c>
      <c r="I49" s="21">
        <v>900</v>
      </c>
      <c r="J49" s="21">
        <f t="shared" si="7"/>
        <v>8100</v>
      </c>
      <c r="K49" s="22">
        <f t="shared" si="8"/>
        <v>14596.92</v>
      </c>
    </row>
    <row r="50" spans="1:11" ht="15.75" x14ac:dyDescent="0.2">
      <c r="A50" s="17">
        <v>1542</v>
      </c>
      <c r="B50" s="1"/>
      <c r="C50" s="17"/>
      <c r="D50" s="23" t="s">
        <v>62</v>
      </c>
      <c r="E50" s="19" t="s">
        <v>22</v>
      </c>
      <c r="F50" s="20">
        <v>8</v>
      </c>
      <c r="G50" s="22">
        <v>1443.75</v>
      </c>
      <c r="H50" s="21">
        <f t="shared" si="6"/>
        <v>11550</v>
      </c>
      <c r="I50" s="21">
        <v>1150</v>
      </c>
      <c r="J50" s="21">
        <f t="shared" si="7"/>
        <v>9200</v>
      </c>
      <c r="K50" s="22">
        <f t="shared" si="8"/>
        <v>20750</v>
      </c>
    </row>
    <row r="51" spans="1:11" ht="15.75" x14ac:dyDescent="0.2">
      <c r="A51" s="17">
        <v>1543</v>
      </c>
      <c r="B51" s="1"/>
      <c r="C51" s="17"/>
      <c r="D51" s="18" t="s">
        <v>25</v>
      </c>
      <c r="E51" s="19"/>
      <c r="F51" s="20"/>
      <c r="G51" s="21"/>
      <c r="H51" s="21"/>
      <c r="I51" s="22"/>
      <c r="J51" s="21"/>
      <c r="K51" s="22"/>
    </row>
    <row r="52" spans="1:11" ht="31.5" x14ac:dyDescent="0.2">
      <c r="A52" s="17">
        <v>1544</v>
      </c>
      <c r="B52" s="1"/>
      <c r="C52" s="17"/>
      <c r="D52" s="23" t="s">
        <v>63</v>
      </c>
      <c r="E52" s="19" t="s">
        <v>27</v>
      </c>
      <c r="F52" s="20">
        <v>110</v>
      </c>
      <c r="G52" s="22">
        <v>721.88</v>
      </c>
      <c r="H52" s="21">
        <f t="shared" ref="H52:H74" si="9">F52*G52</f>
        <v>79406.8</v>
      </c>
      <c r="I52" s="21">
        <v>105</v>
      </c>
      <c r="J52" s="21">
        <f t="shared" ref="J52:J74" si="10">F52*I52</f>
        <v>11550</v>
      </c>
      <c r="K52" s="22">
        <f t="shared" ref="K52:K74" si="11">H52+J52</f>
        <v>90956.800000000003</v>
      </c>
    </row>
    <row r="53" spans="1:11" ht="31.5" x14ac:dyDescent="0.2">
      <c r="A53" s="17">
        <v>1545</v>
      </c>
      <c r="B53" s="1"/>
      <c r="C53" s="17"/>
      <c r="D53" s="23" t="s">
        <v>29</v>
      </c>
      <c r="E53" s="19" t="s">
        <v>27</v>
      </c>
      <c r="F53" s="20">
        <v>280</v>
      </c>
      <c r="G53" s="22">
        <v>721.88</v>
      </c>
      <c r="H53" s="21">
        <f t="shared" si="9"/>
        <v>202126.4</v>
      </c>
      <c r="I53" s="21">
        <v>230</v>
      </c>
      <c r="J53" s="21">
        <f t="shared" si="10"/>
        <v>64400</v>
      </c>
      <c r="K53" s="22">
        <f t="shared" si="11"/>
        <v>266526.40000000002</v>
      </c>
    </row>
    <row r="54" spans="1:11" ht="31.5" x14ac:dyDescent="0.2">
      <c r="A54" s="17">
        <v>1546</v>
      </c>
      <c r="B54" s="1"/>
      <c r="C54" s="17"/>
      <c r="D54" s="23" t="s">
        <v>64</v>
      </c>
      <c r="E54" s="19" t="s">
        <v>27</v>
      </c>
      <c r="F54" s="20">
        <v>75</v>
      </c>
      <c r="G54" s="22">
        <v>721.88</v>
      </c>
      <c r="H54" s="21">
        <f t="shared" si="9"/>
        <v>54141</v>
      </c>
      <c r="I54" s="21">
        <v>95</v>
      </c>
      <c r="J54" s="21">
        <f t="shared" si="10"/>
        <v>7125</v>
      </c>
      <c r="K54" s="22">
        <f t="shared" si="11"/>
        <v>61266</v>
      </c>
    </row>
    <row r="55" spans="1:11" ht="31.5" x14ac:dyDescent="0.2">
      <c r="A55" s="17">
        <v>1547</v>
      </c>
      <c r="B55" s="1"/>
      <c r="C55" s="17"/>
      <c r="D55" s="23" t="s">
        <v>65</v>
      </c>
      <c r="E55" s="19" t="s">
        <v>27</v>
      </c>
      <c r="F55" s="20">
        <v>7</v>
      </c>
      <c r="G55" s="22">
        <v>72.19</v>
      </c>
      <c r="H55" s="21">
        <f t="shared" si="9"/>
        <v>505.33</v>
      </c>
      <c r="I55" s="21">
        <v>115</v>
      </c>
      <c r="J55" s="21">
        <f t="shared" si="10"/>
        <v>805</v>
      </c>
      <c r="K55" s="22">
        <f t="shared" si="11"/>
        <v>1310.33</v>
      </c>
    </row>
    <row r="56" spans="1:11" ht="15.75" x14ac:dyDescent="0.2">
      <c r="A56" s="17">
        <v>1548</v>
      </c>
      <c r="B56" s="1"/>
      <c r="C56" s="17"/>
      <c r="D56" s="23" t="s">
        <v>30</v>
      </c>
      <c r="E56" s="19" t="s">
        <v>27</v>
      </c>
      <c r="F56" s="20">
        <v>295</v>
      </c>
      <c r="G56" s="22">
        <v>721.88</v>
      </c>
      <c r="H56" s="21">
        <f t="shared" si="9"/>
        <v>212954.6</v>
      </c>
      <c r="I56" s="21">
        <v>240</v>
      </c>
      <c r="J56" s="21">
        <f t="shared" si="10"/>
        <v>70800</v>
      </c>
      <c r="K56" s="22">
        <f t="shared" si="11"/>
        <v>283754.59999999998</v>
      </c>
    </row>
    <row r="57" spans="1:11" ht="31.5" x14ac:dyDescent="0.2">
      <c r="A57" s="17">
        <v>1549</v>
      </c>
      <c r="B57" s="1"/>
      <c r="C57" s="17"/>
      <c r="D57" s="23" t="s">
        <v>32</v>
      </c>
      <c r="E57" s="19" t="s">
        <v>27</v>
      </c>
      <c r="F57" s="20">
        <v>670</v>
      </c>
      <c r="G57" s="22">
        <v>288.75</v>
      </c>
      <c r="H57" s="21">
        <f t="shared" si="9"/>
        <v>193462.5</v>
      </c>
      <c r="I57" s="22">
        <v>170</v>
      </c>
      <c r="J57" s="21">
        <f t="shared" si="10"/>
        <v>113900</v>
      </c>
      <c r="K57" s="22">
        <f t="shared" si="11"/>
        <v>307362.5</v>
      </c>
    </row>
    <row r="58" spans="1:11" ht="31.5" x14ac:dyDescent="0.2">
      <c r="A58" s="17">
        <v>1550</v>
      </c>
      <c r="B58" s="1"/>
      <c r="C58" s="17"/>
      <c r="D58" s="23" t="s">
        <v>33</v>
      </c>
      <c r="E58" s="19" t="s">
        <v>22</v>
      </c>
      <c r="F58" s="20">
        <v>1300</v>
      </c>
      <c r="G58" s="22">
        <v>72.19</v>
      </c>
      <c r="H58" s="21">
        <f t="shared" si="9"/>
        <v>93847</v>
      </c>
      <c r="I58" s="22">
        <v>40</v>
      </c>
      <c r="J58" s="21">
        <f t="shared" si="10"/>
        <v>52000</v>
      </c>
      <c r="K58" s="22">
        <f t="shared" si="11"/>
        <v>145847</v>
      </c>
    </row>
    <row r="59" spans="1:11" ht="15.75" x14ac:dyDescent="0.2">
      <c r="A59" s="17">
        <v>1551</v>
      </c>
      <c r="B59" s="1"/>
      <c r="C59" s="17"/>
      <c r="D59" s="23" t="s">
        <v>66</v>
      </c>
      <c r="E59" s="19" t="s">
        <v>22</v>
      </c>
      <c r="F59" s="20">
        <v>3</v>
      </c>
      <c r="G59" s="22">
        <v>721.88</v>
      </c>
      <c r="H59" s="21">
        <f t="shared" si="9"/>
        <v>2165.64</v>
      </c>
      <c r="I59" s="22">
        <v>1200</v>
      </c>
      <c r="J59" s="21">
        <f t="shared" si="10"/>
        <v>3600</v>
      </c>
      <c r="K59" s="22">
        <f t="shared" si="11"/>
        <v>5765.6399999999994</v>
      </c>
    </row>
    <row r="60" spans="1:11" ht="63" x14ac:dyDescent="0.2">
      <c r="A60" s="17">
        <v>1552</v>
      </c>
      <c r="B60" s="1"/>
      <c r="C60" s="17"/>
      <c r="D60" s="23" t="s">
        <v>67</v>
      </c>
      <c r="E60" s="19" t="s">
        <v>22</v>
      </c>
      <c r="F60" s="20">
        <v>1</v>
      </c>
      <c r="G60" s="22">
        <v>1443.75</v>
      </c>
      <c r="H60" s="21">
        <f t="shared" si="9"/>
        <v>1443.75</v>
      </c>
      <c r="I60" s="22">
        <v>1700</v>
      </c>
      <c r="J60" s="21">
        <f t="shared" si="10"/>
        <v>1700</v>
      </c>
      <c r="K60" s="22">
        <f t="shared" si="11"/>
        <v>3143.75</v>
      </c>
    </row>
    <row r="61" spans="1:11" ht="15.75" x14ac:dyDescent="0.2">
      <c r="A61" s="17">
        <v>1553</v>
      </c>
      <c r="B61" s="1"/>
      <c r="C61" s="17"/>
      <c r="D61" s="23" t="s">
        <v>68</v>
      </c>
      <c r="E61" s="19" t="s">
        <v>27</v>
      </c>
      <c r="F61" s="20">
        <v>30</v>
      </c>
      <c r="G61" s="22">
        <v>721.88</v>
      </c>
      <c r="H61" s="21">
        <f t="shared" si="9"/>
        <v>21656.400000000001</v>
      </c>
      <c r="I61" s="22">
        <v>50</v>
      </c>
      <c r="J61" s="21">
        <f t="shared" si="10"/>
        <v>1500</v>
      </c>
      <c r="K61" s="22">
        <f t="shared" si="11"/>
        <v>23156.400000000001</v>
      </c>
    </row>
    <row r="62" spans="1:11" ht="31.5" x14ac:dyDescent="0.2">
      <c r="A62" s="17">
        <v>1554</v>
      </c>
      <c r="B62" s="1"/>
      <c r="C62" s="17"/>
      <c r="D62" s="23" t="s">
        <v>47</v>
      </c>
      <c r="E62" s="19" t="s">
        <v>22</v>
      </c>
      <c r="F62" s="20">
        <v>7</v>
      </c>
      <c r="G62" s="22">
        <v>4331.25</v>
      </c>
      <c r="H62" s="21">
        <f t="shared" si="9"/>
        <v>30318.75</v>
      </c>
      <c r="I62" s="22">
        <v>2500</v>
      </c>
      <c r="J62" s="21">
        <f t="shared" si="10"/>
        <v>17500</v>
      </c>
      <c r="K62" s="22">
        <f t="shared" si="11"/>
        <v>47818.75</v>
      </c>
    </row>
    <row r="63" spans="1:11" ht="15.75" x14ac:dyDescent="0.2">
      <c r="A63" s="17">
        <v>1555</v>
      </c>
      <c r="B63" s="1"/>
      <c r="C63" s="17"/>
      <c r="D63" s="23" t="s">
        <v>69</v>
      </c>
      <c r="E63" s="19" t="s">
        <v>27</v>
      </c>
      <c r="F63" s="20">
        <v>160</v>
      </c>
      <c r="G63" s="22">
        <v>288.75</v>
      </c>
      <c r="H63" s="21">
        <f t="shared" si="9"/>
        <v>46200</v>
      </c>
      <c r="I63" s="22">
        <v>150</v>
      </c>
      <c r="J63" s="21">
        <f t="shared" si="10"/>
        <v>24000</v>
      </c>
      <c r="K63" s="22">
        <f t="shared" si="11"/>
        <v>70200</v>
      </c>
    </row>
    <row r="64" spans="1:11" ht="31.5" x14ac:dyDescent="0.2">
      <c r="A64" s="17">
        <v>1556</v>
      </c>
      <c r="B64" s="1"/>
      <c r="C64" s="17"/>
      <c r="D64" s="23" t="s">
        <v>70</v>
      </c>
      <c r="E64" s="19" t="s">
        <v>22</v>
      </c>
      <c r="F64" s="20">
        <v>480</v>
      </c>
      <c r="G64" s="22">
        <v>72.19</v>
      </c>
      <c r="H64" s="21">
        <f t="shared" si="9"/>
        <v>34651.199999999997</v>
      </c>
      <c r="I64" s="22">
        <v>15</v>
      </c>
      <c r="J64" s="21">
        <f t="shared" si="10"/>
        <v>7200</v>
      </c>
      <c r="K64" s="22">
        <f t="shared" si="11"/>
        <v>41851.199999999997</v>
      </c>
    </row>
    <row r="65" spans="1:13" ht="15.75" x14ac:dyDescent="0.2">
      <c r="A65" s="17">
        <v>1557</v>
      </c>
      <c r="B65" s="1"/>
      <c r="C65" s="17"/>
      <c r="D65" s="23" t="s">
        <v>71</v>
      </c>
      <c r="E65" s="19" t="s">
        <v>22</v>
      </c>
      <c r="F65" s="20">
        <v>24</v>
      </c>
      <c r="G65" s="22">
        <v>433.19</v>
      </c>
      <c r="H65" s="21">
        <f t="shared" si="9"/>
        <v>10396.56</v>
      </c>
      <c r="I65" s="22">
        <v>150</v>
      </c>
      <c r="J65" s="21">
        <f t="shared" si="10"/>
        <v>3600</v>
      </c>
      <c r="K65" s="22">
        <f t="shared" si="11"/>
        <v>13996.56</v>
      </c>
    </row>
    <row r="66" spans="1:13" ht="15.75" x14ac:dyDescent="0.2">
      <c r="A66" s="17">
        <v>1558</v>
      </c>
      <c r="B66" s="1"/>
      <c r="C66" s="17"/>
      <c r="D66" s="23" t="s">
        <v>72</v>
      </c>
      <c r="E66" s="19" t="s">
        <v>22</v>
      </c>
      <c r="F66" s="20">
        <v>24</v>
      </c>
      <c r="G66" s="22">
        <v>144.38</v>
      </c>
      <c r="H66" s="21">
        <f t="shared" si="9"/>
        <v>3465.12</v>
      </c>
      <c r="I66" s="22">
        <v>50</v>
      </c>
      <c r="J66" s="21">
        <f t="shared" si="10"/>
        <v>1200</v>
      </c>
      <c r="K66" s="22">
        <f t="shared" si="11"/>
        <v>4665.12</v>
      </c>
    </row>
    <row r="67" spans="1:13" ht="15.75" x14ac:dyDescent="0.2">
      <c r="A67" s="17">
        <v>1559</v>
      </c>
      <c r="B67" s="1"/>
      <c r="C67" s="17"/>
      <c r="D67" s="23" t="s">
        <v>73</v>
      </c>
      <c r="E67" s="19" t="s">
        <v>22</v>
      </c>
      <c r="F67" s="20">
        <v>24</v>
      </c>
      <c r="G67" s="22">
        <f>G66</f>
        <v>144.38</v>
      </c>
      <c r="H67" s="21">
        <f t="shared" si="9"/>
        <v>3465.12</v>
      </c>
      <c r="I67" s="22">
        <v>10</v>
      </c>
      <c r="J67" s="21">
        <f t="shared" si="10"/>
        <v>240</v>
      </c>
      <c r="K67" s="22">
        <f t="shared" si="11"/>
        <v>3705.12</v>
      </c>
    </row>
    <row r="68" spans="1:13" ht="15.75" x14ac:dyDescent="0.2">
      <c r="A68" s="17">
        <v>1560</v>
      </c>
      <c r="B68" s="1"/>
      <c r="C68" s="17"/>
      <c r="D68" s="23" t="s">
        <v>74</v>
      </c>
      <c r="E68" s="19" t="s">
        <v>22</v>
      </c>
      <c r="F68" s="20">
        <v>48</v>
      </c>
      <c r="G68" s="22">
        <f>G67</f>
        <v>144.38</v>
      </c>
      <c r="H68" s="21">
        <f t="shared" si="9"/>
        <v>6930.24</v>
      </c>
      <c r="I68" s="22">
        <v>25</v>
      </c>
      <c r="J68" s="21">
        <f t="shared" si="10"/>
        <v>1200</v>
      </c>
      <c r="K68" s="22">
        <f t="shared" si="11"/>
        <v>8130.24</v>
      </c>
    </row>
    <row r="69" spans="1:13" ht="47.25" x14ac:dyDescent="0.2">
      <c r="A69" s="17">
        <v>1561</v>
      </c>
      <c r="B69" s="1"/>
      <c r="C69" s="17"/>
      <c r="D69" s="23" t="s">
        <v>75</v>
      </c>
      <c r="E69" s="19" t="s">
        <v>27</v>
      </c>
      <c r="F69" s="20">
        <v>10</v>
      </c>
      <c r="G69" s="22">
        <f>G60</f>
        <v>1443.75</v>
      </c>
      <c r="H69" s="21">
        <f t="shared" si="9"/>
        <v>14437.5</v>
      </c>
      <c r="I69" s="22">
        <v>1500</v>
      </c>
      <c r="J69" s="21">
        <f t="shared" si="10"/>
        <v>15000</v>
      </c>
      <c r="K69" s="22">
        <f t="shared" si="11"/>
        <v>29437.5</v>
      </c>
    </row>
    <row r="70" spans="1:13" ht="31.5" x14ac:dyDescent="0.2">
      <c r="A70" s="17">
        <v>1562</v>
      </c>
      <c r="B70" s="1"/>
      <c r="C70" s="17"/>
      <c r="D70" s="23" t="s">
        <v>76</v>
      </c>
      <c r="E70" s="19" t="s">
        <v>27</v>
      </c>
      <c r="F70" s="20">
        <v>12</v>
      </c>
      <c r="G70" s="22">
        <f>G69</f>
        <v>1443.75</v>
      </c>
      <c r="H70" s="21">
        <f t="shared" si="9"/>
        <v>17325</v>
      </c>
      <c r="I70" s="22">
        <v>350</v>
      </c>
      <c r="J70" s="21">
        <f t="shared" si="10"/>
        <v>4200</v>
      </c>
      <c r="K70" s="22">
        <f t="shared" si="11"/>
        <v>21525</v>
      </c>
    </row>
    <row r="71" spans="1:13" ht="31.5" x14ac:dyDescent="0.2">
      <c r="A71" s="17">
        <v>1563</v>
      </c>
      <c r="B71" s="1"/>
      <c r="C71" s="17"/>
      <c r="D71" s="23" t="s">
        <v>77</v>
      </c>
      <c r="E71" s="19" t="s">
        <v>22</v>
      </c>
      <c r="F71" s="20">
        <v>48</v>
      </c>
      <c r="G71" s="22">
        <f>G64</f>
        <v>72.19</v>
      </c>
      <c r="H71" s="21">
        <f t="shared" si="9"/>
        <v>3465.12</v>
      </c>
      <c r="I71" s="22">
        <v>7</v>
      </c>
      <c r="J71" s="21">
        <f t="shared" si="10"/>
        <v>336</v>
      </c>
      <c r="K71" s="22">
        <f t="shared" si="11"/>
        <v>3801.12</v>
      </c>
    </row>
    <row r="72" spans="1:13" ht="31.5" x14ac:dyDescent="0.2">
      <c r="A72" s="17">
        <v>1564</v>
      </c>
      <c r="B72" s="1"/>
      <c r="C72" s="17"/>
      <c r="D72" s="23" t="s">
        <v>48</v>
      </c>
      <c r="E72" s="19" t="s">
        <v>27</v>
      </c>
      <c r="F72" s="20">
        <v>4</v>
      </c>
      <c r="G72" s="22">
        <f>G47</f>
        <v>2887.5</v>
      </c>
      <c r="H72" s="21">
        <f t="shared" si="9"/>
        <v>11550</v>
      </c>
      <c r="I72" s="22">
        <v>1000</v>
      </c>
      <c r="J72" s="21">
        <f t="shared" si="10"/>
        <v>4000</v>
      </c>
      <c r="K72" s="22">
        <f t="shared" si="11"/>
        <v>15550</v>
      </c>
    </row>
    <row r="73" spans="1:13" ht="15.75" x14ac:dyDescent="0.2">
      <c r="A73" s="17">
        <v>1565</v>
      </c>
      <c r="B73" s="1"/>
      <c r="C73" s="17"/>
      <c r="D73" s="23" t="s">
        <v>49</v>
      </c>
      <c r="E73" s="19" t="s">
        <v>50</v>
      </c>
      <c r="F73" s="20">
        <v>400</v>
      </c>
      <c r="G73" s="22">
        <v>28.88</v>
      </c>
      <c r="H73" s="21">
        <f t="shared" si="9"/>
        <v>11552</v>
      </c>
      <c r="I73" s="22">
        <v>12</v>
      </c>
      <c r="J73" s="21">
        <f t="shared" si="10"/>
        <v>4800</v>
      </c>
      <c r="K73" s="22">
        <f t="shared" si="11"/>
        <v>16352</v>
      </c>
      <c r="M73" s="3">
        <f>F73*I73/2</f>
        <v>2400</v>
      </c>
    </row>
    <row r="74" spans="1:13" ht="15.75" x14ac:dyDescent="0.2">
      <c r="A74" s="17">
        <v>1566</v>
      </c>
      <c r="B74" s="1"/>
      <c r="C74" s="17"/>
      <c r="D74" s="23" t="s">
        <v>78</v>
      </c>
      <c r="E74" s="19" t="s">
        <v>50</v>
      </c>
      <c r="F74" s="20">
        <v>400</v>
      </c>
      <c r="G74" s="22">
        <v>28.88</v>
      </c>
      <c r="H74" s="21">
        <f t="shared" si="9"/>
        <v>11552</v>
      </c>
      <c r="I74" s="22">
        <v>6</v>
      </c>
      <c r="J74" s="21">
        <f t="shared" si="10"/>
        <v>2400</v>
      </c>
      <c r="K74" s="22">
        <f t="shared" si="11"/>
        <v>13952</v>
      </c>
      <c r="M74" s="3">
        <f>F74*I74/2</f>
        <v>1200</v>
      </c>
    </row>
    <row r="75" spans="1:13" ht="15.75" x14ac:dyDescent="0.2">
      <c r="A75" s="17">
        <v>1567</v>
      </c>
      <c r="B75" s="1"/>
      <c r="C75" s="17"/>
      <c r="D75" s="18" t="s">
        <v>79</v>
      </c>
      <c r="E75" s="19"/>
      <c r="F75" s="20"/>
      <c r="G75" s="21"/>
      <c r="H75" s="21"/>
      <c r="I75" s="22"/>
      <c r="J75" s="21"/>
      <c r="K75" s="22"/>
    </row>
    <row r="76" spans="1:13" ht="15.75" x14ac:dyDescent="0.2">
      <c r="A76" s="17">
        <v>1568</v>
      </c>
      <c r="B76" s="1"/>
      <c r="C76" s="17"/>
      <c r="D76" s="18" t="s">
        <v>14</v>
      </c>
      <c r="E76" s="19"/>
      <c r="F76" s="20"/>
      <c r="G76" s="21"/>
      <c r="H76" s="21"/>
      <c r="I76" s="22"/>
      <c r="J76" s="21"/>
      <c r="K76" s="22"/>
    </row>
    <row r="77" spans="1:13" ht="47.25" x14ac:dyDescent="0.2">
      <c r="A77" s="17">
        <v>1569</v>
      </c>
      <c r="B77" s="1"/>
      <c r="C77" s="17"/>
      <c r="D77" s="24" t="s">
        <v>80</v>
      </c>
      <c r="E77" s="19" t="s">
        <v>22</v>
      </c>
      <c r="F77" s="20">
        <v>13</v>
      </c>
      <c r="G77" s="22">
        <v>14437.5</v>
      </c>
      <c r="H77" s="21">
        <f t="shared" ref="H77:H108" si="12">F77*G77</f>
        <v>187687.5</v>
      </c>
      <c r="I77" s="25">
        <v>60000</v>
      </c>
      <c r="J77" s="21">
        <f t="shared" ref="J77:J108" si="13">F77*I77</f>
        <v>780000</v>
      </c>
      <c r="K77" s="22">
        <f t="shared" ref="K77:K108" si="14">H77+J77</f>
        <v>967687.5</v>
      </c>
    </row>
    <row r="78" spans="1:13" ht="15.75" x14ac:dyDescent="0.2">
      <c r="A78" s="17">
        <v>1570</v>
      </c>
      <c r="B78" s="1"/>
      <c r="C78" s="17"/>
      <c r="D78" s="24" t="s">
        <v>81</v>
      </c>
      <c r="E78" s="19" t="s">
        <v>22</v>
      </c>
      <c r="F78" s="20">
        <v>13</v>
      </c>
      <c r="G78" s="22">
        <v>7218.75</v>
      </c>
      <c r="H78" s="21">
        <f t="shared" si="12"/>
        <v>93843.75</v>
      </c>
      <c r="I78" s="25">
        <v>11000</v>
      </c>
      <c r="J78" s="21">
        <f t="shared" si="13"/>
        <v>143000</v>
      </c>
      <c r="K78" s="22">
        <f t="shared" si="14"/>
        <v>236843.75</v>
      </c>
    </row>
    <row r="79" spans="1:13" ht="47.25" x14ac:dyDescent="0.2">
      <c r="A79" s="17">
        <v>1571</v>
      </c>
      <c r="B79" s="1"/>
      <c r="C79" s="17"/>
      <c r="D79" s="24" t="s">
        <v>82</v>
      </c>
      <c r="E79" s="19" t="s">
        <v>22</v>
      </c>
      <c r="F79" s="20">
        <v>18</v>
      </c>
      <c r="G79" s="22">
        <v>14437.5</v>
      </c>
      <c r="H79" s="21">
        <f t="shared" si="12"/>
        <v>259875</v>
      </c>
      <c r="I79" s="25">
        <v>100000</v>
      </c>
      <c r="J79" s="21">
        <f t="shared" si="13"/>
        <v>1800000</v>
      </c>
      <c r="K79" s="22">
        <f t="shared" si="14"/>
        <v>2059875</v>
      </c>
    </row>
    <row r="80" spans="1:13" ht="47.25" x14ac:dyDescent="0.2">
      <c r="A80" s="17">
        <v>1572</v>
      </c>
      <c r="B80" s="1"/>
      <c r="C80" s="17"/>
      <c r="D80" s="24" t="s">
        <v>83</v>
      </c>
      <c r="E80" s="19" t="s">
        <v>22</v>
      </c>
      <c r="F80" s="20">
        <v>18</v>
      </c>
      <c r="G80" s="22">
        <v>7218.75</v>
      </c>
      <c r="H80" s="21">
        <f t="shared" si="12"/>
        <v>129937.5</v>
      </c>
      <c r="I80" s="25">
        <v>8000</v>
      </c>
      <c r="J80" s="21">
        <f t="shared" si="13"/>
        <v>144000</v>
      </c>
      <c r="K80" s="22">
        <f t="shared" si="14"/>
        <v>273937.5</v>
      </c>
    </row>
    <row r="81" spans="1:11" ht="110.25" x14ac:dyDescent="0.2">
      <c r="A81" s="17">
        <v>1573</v>
      </c>
      <c r="B81" s="1"/>
      <c r="C81" s="17"/>
      <c r="D81" s="23" t="s">
        <v>84</v>
      </c>
      <c r="E81" s="19" t="s">
        <v>22</v>
      </c>
      <c r="F81" s="20">
        <v>1</v>
      </c>
      <c r="G81" s="22">
        <v>7218.75</v>
      </c>
      <c r="H81" s="21">
        <f t="shared" si="12"/>
        <v>7218.75</v>
      </c>
      <c r="I81" s="22">
        <v>2900</v>
      </c>
      <c r="J81" s="21">
        <f t="shared" si="13"/>
        <v>2900</v>
      </c>
      <c r="K81" s="22">
        <f t="shared" si="14"/>
        <v>10118.75</v>
      </c>
    </row>
    <row r="82" spans="1:11" ht="126" x14ac:dyDescent="0.2">
      <c r="A82" s="17">
        <v>1574</v>
      </c>
      <c r="B82" s="1"/>
      <c r="C82" s="17"/>
      <c r="D82" s="23" t="s">
        <v>85</v>
      </c>
      <c r="E82" s="19" t="s">
        <v>22</v>
      </c>
      <c r="F82" s="20">
        <v>4</v>
      </c>
      <c r="G82" s="22">
        <v>4331.75</v>
      </c>
      <c r="H82" s="21">
        <f t="shared" si="12"/>
        <v>17327</v>
      </c>
      <c r="I82" s="22">
        <v>11500</v>
      </c>
      <c r="J82" s="21">
        <f t="shared" si="13"/>
        <v>46000</v>
      </c>
      <c r="K82" s="22">
        <f t="shared" si="14"/>
        <v>63327</v>
      </c>
    </row>
    <row r="83" spans="1:11" ht="126" x14ac:dyDescent="0.2">
      <c r="A83" s="17">
        <v>1575</v>
      </c>
      <c r="B83" s="1"/>
      <c r="C83" s="17"/>
      <c r="D83" s="23" t="s">
        <v>86</v>
      </c>
      <c r="E83" s="19" t="s">
        <v>22</v>
      </c>
      <c r="F83" s="20">
        <v>2</v>
      </c>
      <c r="G83" s="22">
        <v>7218.75</v>
      </c>
      <c r="H83" s="21">
        <f t="shared" si="12"/>
        <v>14437.5</v>
      </c>
      <c r="I83" s="22">
        <v>20000</v>
      </c>
      <c r="J83" s="21">
        <f t="shared" si="13"/>
        <v>40000</v>
      </c>
      <c r="K83" s="22">
        <f t="shared" si="14"/>
        <v>54437.5</v>
      </c>
    </row>
    <row r="84" spans="1:11" ht="189" x14ac:dyDescent="0.2">
      <c r="A84" s="17">
        <v>1576</v>
      </c>
      <c r="B84" s="1"/>
      <c r="C84" s="17"/>
      <c r="D84" s="23" t="s">
        <v>87</v>
      </c>
      <c r="E84" s="19" t="s">
        <v>22</v>
      </c>
      <c r="F84" s="20">
        <v>13</v>
      </c>
      <c r="G84" s="22">
        <v>4331.75</v>
      </c>
      <c r="H84" s="21">
        <f t="shared" si="12"/>
        <v>56312.75</v>
      </c>
      <c r="I84" s="22">
        <v>15500</v>
      </c>
      <c r="J84" s="21">
        <f t="shared" si="13"/>
        <v>201500</v>
      </c>
      <c r="K84" s="22">
        <f t="shared" si="14"/>
        <v>257812.75</v>
      </c>
    </row>
    <row r="85" spans="1:11" ht="15.75" x14ac:dyDescent="0.2">
      <c r="A85" s="17">
        <v>1577</v>
      </c>
      <c r="B85" s="1"/>
      <c r="C85" s="17"/>
      <c r="D85" s="23" t="s">
        <v>88</v>
      </c>
      <c r="E85" s="19" t="s">
        <v>22</v>
      </c>
      <c r="F85" s="20">
        <v>1</v>
      </c>
      <c r="G85" s="22">
        <v>14437.5</v>
      </c>
      <c r="H85" s="21">
        <f t="shared" si="12"/>
        <v>14437.5</v>
      </c>
      <c r="I85" s="22">
        <v>18000</v>
      </c>
      <c r="J85" s="21">
        <f t="shared" si="13"/>
        <v>18000</v>
      </c>
      <c r="K85" s="22">
        <f t="shared" si="14"/>
        <v>32437.5</v>
      </c>
    </row>
    <row r="86" spans="1:11" ht="31.5" x14ac:dyDescent="0.2">
      <c r="A86" s="17">
        <v>1578</v>
      </c>
      <c r="B86" s="1"/>
      <c r="C86" s="17"/>
      <c r="D86" s="23" t="s">
        <v>89</v>
      </c>
      <c r="E86" s="19" t="s">
        <v>22</v>
      </c>
      <c r="F86" s="20">
        <v>1</v>
      </c>
      <c r="G86" s="22">
        <v>1443.75</v>
      </c>
      <c r="H86" s="21">
        <f t="shared" si="12"/>
        <v>1443.75</v>
      </c>
      <c r="I86" s="22">
        <v>2500</v>
      </c>
      <c r="J86" s="21">
        <f t="shared" si="13"/>
        <v>2500</v>
      </c>
      <c r="K86" s="22">
        <f t="shared" si="14"/>
        <v>3943.75</v>
      </c>
    </row>
    <row r="87" spans="1:11" ht="47.25" x14ac:dyDescent="0.2">
      <c r="A87" s="17">
        <v>1579</v>
      </c>
      <c r="B87" s="1"/>
      <c r="C87" s="17"/>
      <c r="D87" s="23" t="s">
        <v>90</v>
      </c>
      <c r="E87" s="19" t="s">
        <v>22</v>
      </c>
      <c r="F87" s="20">
        <v>1</v>
      </c>
      <c r="G87" s="22">
        <v>2887.5</v>
      </c>
      <c r="H87" s="21">
        <f t="shared" si="12"/>
        <v>2887.5</v>
      </c>
      <c r="I87" s="22">
        <v>4500</v>
      </c>
      <c r="J87" s="21">
        <f t="shared" si="13"/>
        <v>4500</v>
      </c>
      <c r="K87" s="22">
        <f t="shared" si="14"/>
        <v>7387.5</v>
      </c>
    </row>
    <row r="88" spans="1:11" ht="31.5" x14ac:dyDescent="0.2">
      <c r="A88" s="17">
        <v>1580</v>
      </c>
      <c r="B88" s="1"/>
      <c r="C88" s="17"/>
      <c r="D88" s="23" t="s">
        <v>91</v>
      </c>
      <c r="E88" s="19" t="s">
        <v>22</v>
      </c>
      <c r="F88" s="20">
        <v>1</v>
      </c>
      <c r="G88" s="22">
        <v>1443.75</v>
      </c>
      <c r="H88" s="21">
        <f t="shared" si="12"/>
        <v>1443.75</v>
      </c>
      <c r="I88" s="22">
        <v>450</v>
      </c>
      <c r="J88" s="21">
        <f t="shared" si="13"/>
        <v>450</v>
      </c>
      <c r="K88" s="22">
        <f t="shared" si="14"/>
        <v>1893.75</v>
      </c>
    </row>
    <row r="89" spans="1:11" ht="31.5" x14ac:dyDescent="0.2">
      <c r="A89" s="17">
        <v>1581</v>
      </c>
      <c r="B89" s="1"/>
      <c r="C89" s="17"/>
      <c r="D89" s="23" t="s">
        <v>92</v>
      </c>
      <c r="E89" s="19" t="s">
        <v>22</v>
      </c>
      <c r="F89" s="20">
        <v>1</v>
      </c>
      <c r="G89" s="22">
        <f>G88</f>
        <v>1443.75</v>
      </c>
      <c r="H89" s="21">
        <f t="shared" si="12"/>
        <v>1443.75</v>
      </c>
      <c r="I89" s="22">
        <v>2500</v>
      </c>
      <c r="J89" s="21">
        <f t="shared" si="13"/>
        <v>2500</v>
      </c>
      <c r="K89" s="22">
        <f t="shared" si="14"/>
        <v>3943.75</v>
      </c>
    </row>
    <row r="90" spans="1:11" ht="15.75" x14ac:dyDescent="0.2">
      <c r="A90" s="17">
        <v>1582</v>
      </c>
      <c r="B90" s="1"/>
      <c r="C90" s="17"/>
      <c r="D90" s="23" t="s">
        <v>93</v>
      </c>
      <c r="E90" s="19" t="s">
        <v>22</v>
      </c>
      <c r="F90" s="20">
        <v>2</v>
      </c>
      <c r="G90" s="22">
        <f>G89</f>
        <v>1443.75</v>
      </c>
      <c r="H90" s="21">
        <f t="shared" si="12"/>
        <v>2887.5</v>
      </c>
      <c r="I90" s="22">
        <v>150</v>
      </c>
      <c r="J90" s="21">
        <f t="shared" si="13"/>
        <v>300</v>
      </c>
      <c r="K90" s="22">
        <f t="shared" si="14"/>
        <v>3187.5</v>
      </c>
    </row>
    <row r="91" spans="1:11" ht="94.5" x14ac:dyDescent="0.2">
      <c r="A91" s="17">
        <v>1583</v>
      </c>
      <c r="B91" s="1"/>
      <c r="C91" s="17"/>
      <c r="D91" s="23" t="s">
        <v>94</v>
      </c>
      <c r="E91" s="19" t="s">
        <v>22</v>
      </c>
      <c r="F91" s="20">
        <v>1</v>
      </c>
      <c r="G91" s="22">
        <v>14437.5</v>
      </c>
      <c r="H91" s="21">
        <f t="shared" si="12"/>
        <v>14437.5</v>
      </c>
      <c r="I91" s="22">
        <v>53000</v>
      </c>
      <c r="J91" s="21">
        <f t="shared" si="13"/>
        <v>53000</v>
      </c>
      <c r="K91" s="22">
        <f t="shared" si="14"/>
        <v>67437.5</v>
      </c>
    </row>
    <row r="92" spans="1:11" ht="47.25" x14ac:dyDescent="0.2">
      <c r="A92" s="17">
        <v>1584</v>
      </c>
      <c r="B92" s="1"/>
      <c r="C92" s="17"/>
      <c r="D92" s="23" t="s">
        <v>95</v>
      </c>
      <c r="E92" s="19" t="s">
        <v>22</v>
      </c>
      <c r="F92" s="20">
        <v>1</v>
      </c>
      <c r="G92" s="22">
        <v>15881.75</v>
      </c>
      <c r="H92" s="21">
        <f t="shared" si="12"/>
        <v>15881.75</v>
      </c>
      <c r="I92" s="22">
        <v>6000</v>
      </c>
      <c r="J92" s="21">
        <f t="shared" si="13"/>
        <v>6000</v>
      </c>
      <c r="K92" s="22">
        <f t="shared" si="14"/>
        <v>21881.75</v>
      </c>
    </row>
    <row r="93" spans="1:11" ht="94.5" x14ac:dyDescent="0.2">
      <c r="A93" s="17">
        <v>1585</v>
      </c>
      <c r="B93" s="1"/>
      <c r="C93" s="17"/>
      <c r="D93" s="23" t="s">
        <v>96</v>
      </c>
      <c r="E93" s="19" t="s">
        <v>22</v>
      </c>
      <c r="F93" s="20">
        <v>1</v>
      </c>
      <c r="G93" s="22">
        <v>1443.75</v>
      </c>
      <c r="H93" s="21">
        <f t="shared" si="12"/>
        <v>1443.75</v>
      </c>
      <c r="I93" s="22">
        <v>3300</v>
      </c>
      <c r="J93" s="21">
        <f t="shared" si="13"/>
        <v>3300</v>
      </c>
      <c r="K93" s="22">
        <f t="shared" si="14"/>
        <v>4743.75</v>
      </c>
    </row>
    <row r="94" spans="1:11" ht="47.25" x14ac:dyDescent="0.2">
      <c r="A94" s="17">
        <v>1586</v>
      </c>
      <c r="B94" s="1"/>
      <c r="C94" s="17"/>
      <c r="D94" s="23" t="s">
        <v>97</v>
      </c>
      <c r="E94" s="19" t="s">
        <v>22</v>
      </c>
      <c r="F94" s="20">
        <v>2</v>
      </c>
      <c r="G94" s="22">
        <v>1443.75</v>
      </c>
      <c r="H94" s="21">
        <f t="shared" si="12"/>
        <v>2887.5</v>
      </c>
      <c r="I94" s="22">
        <v>1100</v>
      </c>
      <c r="J94" s="21">
        <f t="shared" si="13"/>
        <v>2200</v>
      </c>
      <c r="K94" s="22">
        <f t="shared" si="14"/>
        <v>5087.5</v>
      </c>
    </row>
    <row r="95" spans="1:11" ht="31.5" x14ac:dyDescent="0.2">
      <c r="A95" s="17">
        <v>1587</v>
      </c>
      <c r="B95" s="1"/>
      <c r="C95" s="17"/>
      <c r="D95" s="23" t="s">
        <v>98</v>
      </c>
      <c r="E95" s="19" t="s">
        <v>22</v>
      </c>
      <c r="F95" s="20">
        <v>1</v>
      </c>
      <c r="G95" s="22">
        <v>2887.5</v>
      </c>
      <c r="H95" s="21">
        <f t="shared" si="12"/>
        <v>2887.5</v>
      </c>
      <c r="I95" s="22">
        <v>2800</v>
      </c>
      <c r="J95" s="21">
        <f t="shared" si="13"/>
        <v>2800</v>
      </c>
      <c r="K95" s="22">
        <f t="shared" si="14"/>
        <v>5687.5</v>
      </c>
    </row>
    <row r="96" spans="1:11" ht="31.5" x14ac:dyDescent="0.2">
      <c r="A96" s="17">
        <v>1588</v>
      </c>
      <c r="B96" s="1"/>
      <c r="C96" s="17"/>
      <c r="D96" s="23" t="s">
        <v>99</v>
      </c>
      <c r="E96" s="19" t="s">
        <v>22</v>
      </c>
      <c r="F96" s="20">
        <v>1</v>
      </c>
      <c r="G96" s="22">
        <v>1443.75</v>
      </c>
      <c r="H96" s="21">
        <f t="shared" si="12"/>
        <v>1443.75</v>
      </c>
      <c r="I96" s="22">
        <v>1000</v>
      </c>
      <c r="J96" s="21">
        <f t="shared" si="13"/>
        <v>1000</v>
      </c>
      <c r="K96" s="22">
        <f t="shared" si="14"/>
        <v>2443.75</v>
      </c>
    </row>
    <row r="97" spans="1:11" ht="47.25" x14ac:dyDescent="0.2">
      <c r="A97" s="17">
        <v>1589</v>
      </c>
      <c r="B97" s="1"/>
      <c r="C97" s="17"/>
      <c r="D97" s="23" t="s">
        <v>100</v>
      </c>
      <c r="E97" s="19" t="s">
        <v>22</v>
      </c>
      <c r="F97" s="20">
        <v>1</v>
      </c>
      <c r="G97" s="22">
        <v>1443.75</v>
      </c>
      <c r="H97" s="21">
        <f t="shared" si="12"/>
        <v>1443.75</v>
      </c>
      <c r="I97" s="22">
        <v>3900</v>
      </c>
      <c r="J97" s="21">
        <f t="shared" si="13"/>
        <v>3900</v>
      </c>
      <c r="K97" s="22">
        <f t="shared" si="14"/>
        <v>5343.75</v>
      </c>
    </row>
    <row r="98" spans="1:11" ht="31.5" x14ac:dyDescent="0.2">
      <c r="A98" s="17">
        <v>1590</v>
      </c>
      <c r="B98" s="1"/>
      <c r="C98" s="17"/>
      <c r="D98" s="23" t="s">
        <v>101</v>
      </c>
      <c r="E98" s="19" t="s">
        <v>22</v>
      </c>
      <c r="F98" s="20">
        <v>1</v>
      </c>
      <c r="G98" s="22">
        <v>10106.25</v>
      </c>
      <c r="H98" s="21">
        <f t="shared" si="12"/>
        <v>10106.25</v>
      </c>
      <c r="I98" s="22">
        <v>56000</v>
      </c>
      <c r="J98" s="21">
        <f t="shared" si="13"/>
        <v>56000</v>
      </c>
      <c r="K98" s="22">
        <f t="shared" si="14"/>
        <v>66106.25</v>
      </c>
    </row>
    <row r="99" spans="1:11" ht="31.5" x14ac:dyDescent="0.2">
      <c r="A99" s="17">
        <v>1591</v>
      </c>
      <c r="B99" s="1"/>
      <c r="C99" s="17"/>
      <c r="D99" s="23" t="s">
        <v>102</v>
      </c>
      <c r="E99" s="19" t="s">
        <v>22</v>
      </c>
      <c r="F99" s="20">
        <v>1</v>
      </c>
      <c r="G99" s="22">
        <v>2887.5</v>
      </c>
      <c r="H99" s="21">
        <f t="shared" si="12"/>
        <v>2887.5</v>
      </c>
      <c r="I99" s="22">
        <v>23000</v>
      </c>
      <c r="J99" s="21">
        <f t="shared" si="13"/>
        <v>23000</v>
      </c>
      <c r="K99" s="22">
        <f t="shared" si="14"/>
        <v>25887.5</v>
      </c>
    </row>
    <row r="100" spans="1:11" ht="47.25" x14ac:dyDescent="0.2">
      <c r="A100" s="17">
        <v>1592</v>
      </c>
      <c r="B100" s="1"/>
      <c r="C100" s="17"/>
      <c r="D100" s="23" t="s">
        <v>103</v>
      </c>
      <c r="E100" s="19" t="s">
        <v>22</v>
      </c>
      <c r="F100" s="20">
        <v>2</v>
      </c>
      <c r="G100" s="22">
        <v>2887.5</v>
      </c>
      <c r="H100" s="21">
        <f t="shared" si="12"/>
        <v>5775</v>
      </c>
      <c r="I100" s="22">
        <v>12500</v>
      </c>
      <c r="J100" s="21">
        <f t="shared" si="13"/>
        <v>25000</v>
      </c>
      <c r="K100" s="22">
        <f t="shared" si="14"/>
        <v>30775</v>
      </c>
    </row>
    <row r="101" spans="1:11" ht="31.5" x14ac:dyDescent="0.2">
      <c r="A101" s="17">
        <v>1593</v>
      </c>
      <c r="B101" s="1"/>
      <c r="C101" s="17"/>
      <c r="D101" s="23" t="s">
        <v>104</v>
      </c>
      <c r="E101" s="19" t="s">
        <v>22</v>
      </c>
      <c r="F101" s="20">
        <v>1</v>
      </c>
      <c r="G101" s="22">
        <v>721.88</v>
      </c>
      <c r="H101" s="21">
        <f t="shared" si="12"/>
        <v>721.88</v>
      </c>
      <c r="I101" s="22">
        <v>450</v>
      </c>
      <c r="J101" s="21">
        <f t="shared" si="13"/>
        <v>450</v>
      </c>
      <c r="K101" s="22">
        <f t="shared" si="14"/>
        <v>1171.8800000000001</v>
      </c>
    </row>
    <row r="102" spans="1:11" ht="31.5" x14ac:dyDescent="0.2">
      <c r="A102" s="17">
        <v>1594</v>
      </c>
      <c r="B102" s="1"/>
      <c r="C102" s="17"/>
      <c r="D102" s="24" t="s">
        <v>105</v>
      </c>
      <c r="E102" s="19" t="s">
        <v>22</v>
      </c>
      <c r="F102" s="20">
        <v>2</v>
      </c>
      <c r="G102" s="22">
        <v>14437.5</v>
      </c>
      <c r="H102" s="21">
        <f t="shared" si="12"/>
        <v>28875</v>
      </c>
      <c r="I102" s="25">
        <v>230000</v>
      </c>
      <c r="J102" s="21">
        <f t="shared" si="13"/>
        <v>460000</v>
      </c>
      <c r="K102" s="22">
        <f t="shared" si="14"/>
        <v>488875</v>
      </c>
    </row>
    <row r="103" spans="1:11" ht="31.5" x14ac:dyDescent="0.2">
      <c r="A103" s="17">
        <v>1595</v>
      </c>
      <c r="B103" s="1"/>
      <c r="C103" s="17"/>
      <c r="D103" s="24" t="s">
        <v>106</v>
      </c>
      <c r="E103" s="19" t="s">
        <v>22</v>
      </c>
      <c r="F103" s="20">
        <v>2</v>
      </c>
      <c r="G103" s="25">
        <v>0</v>
      </c>
      <c r="H103" s="21">
        <f t="shared" si="12"/>
        <v>0</v>
      </c>
      <c r="I103" s="25">
        <v>250000</v>
      </c>
      <c r="J103" s="21">
        <f t="shared" si="13"/>
        <v>500000</v>
      </c>
      <c r="K103" s="22">
        <f t="shared" si="14"/>
        <v>500000</v>
      </c>
    </row>
    <row r="104" spans="1:11" ht="31.5" x14ac:dyDescent="0.2">
      <c r="A104" s="17">
        <v>1596</v>
      </c>
      <c r="B104" s="1"/>
      <c r="C104" s="17"/>
      <c r="D104" s="24" t="s">
        <v>107</v>
      </c>
      <c r="E104" s="19" t="s">
        <v>22</v>
      </c>
      <c r="F104" s="20">
        <v>4</v>
      </c>
      <c r="G104" s="22">
        <v>2887.8</v>
      </c>
      <c r="H104" s="21">
        <f t="shared" si="12"/>
        <v>11551.2</v>
      </c>
      <c r="I104" s="25">
        <v>50000</v>
      </c>
      <c r="J104" s="21">
        <f t="shared" si="13"/>
        <v>200000</v>
      </c>
      <c r="K104" s="22">
        <f t="shared" si="14"/>
        <v>211551.2</v>
      </c>
    </row>
    <row r="105" spans="1:11" ht="47.25" x14ac:dyDescent="0.2">
      <c r="A105" s="17">
        <v>1597</v>
      </c>
      <c r="B105" s="1"/>
      <c r="C105" s="17"/>
      <c r="D105" s="23" t="s">
        <v>108</v>
      </c>
      <c r="E105" s="19" t="s">
        <v>22</v>
      </c>
      <c r="F105" s="20">
        <v>1</v>
      </c>
      <c r="G105" s="22">
        <v>1443.75</v>
      </c>
      <c r="H105" s="21">
        <f t="shared" si="12"/>
        <v>1443.75</v>
      </c>
      <c r="I105" s="22">
        <v>1800</v>
      </c>
      <c r="J105" s="21">
        <f t="shared" si="13"/>
        <v>1800</v>
      </c>
      <c r="K105" s="22">
        <f t="shared" si="14"/>
        <v>3243.75</v>
      </c>
    </row>
    <row r="106" spans="1:11" ht="15.75" x14ac:dyDescent="0.2">
      <c r="A106" s="17">
        <v>1598</v>
      </c>
      <c r="B106" s="1"/>
      <c r="C106" s="17"/>
      <c r="D106" s="23" t="s">
        <v>109</v>
      </c>
      <c r="E106" s="19" t="s">
        <v>22</v>
      </c>
      <c r="F106" s="20">
        <v>1</v>
      </c>
      <c r="G106" s="22">
        <v>721.88</v>
      </c>
      <c r="H106" s="21">
        <f t="shared" si="12"/>
        <v>721.88</v>
      </c>
      <c r="I106" s="22">
        <v>100</v>
      </c>
      <c r="J106" s="21">
        <f t="shared" si="13"/>
        <v>100</v>
      </c>
      <c r="K106" s="22">
        <f t="shared" si="14"/>
        <v>821.88</v>
      </c>
    </row>
    <row r="107" spans="1:11" ht="78.75" x14ac:dyDescent="0.2">
      <c r="A107" s="17">
        <v>1599</v>
      </c>
      <c r="B107" s="1"/>
      <c r="C107" s="17"/>
      <c r="D107" s="23" t="s">
        <v>110</v>
      </c>
      <c r="E107" s="19" t="s">
        <v>22</v>
      </c>
      <c r="F107" s="20">
        <v>1</v>
      </c>
      <c r="G107" s="22">
        <v>1443.75</v>
      </c>
      <c r="H107" s="21">
        <f t="shared" si="12"/>
        <v>1443.75</v>
      </c>
      <c r="I107" s="22">
        <v>3600</v>
      </c>
      <c r="J107" s="21">
        <f t="shared" si="13"/>
        <v>3600</v>
      </c>
      <c r="K107" s="22">
        <f t="shared" si="14"/>
        <v>5043.75</v>
      </c>
    </row>
    <row r="108" spans="1:11" ht="31.5" x14ac:dyDescent="0.2">
      <c r="A108" s="17">
        <v>1600</v>
      </c>
      <c r="B108" s="1"/>
      <c r="C108" s="17"/>
      <c r="D108" s="23" t="s">
        <v>111</v>
      </c>
      <c r="E108" s="19" t="s">
        <v>22</v>
      </c>
      <c r="F108" s="20">
        <v>60</v>
      </c>
      <c r="G108" s="22">
        <v>72.19</v>
      </c>
      <c r="H108" s="21">
        <f t="shared" si="12"/>
        <v>4331.3999999999996</v>
      </c>
      <c r="I108" s="22">
        <v>25</v>
      </c>
      <c r="J108" s="21">
        <f t="shared" si="13"/>
        <v>1500</v>
      </c>
      <c r="K108" s="22">
        <f t="shared" si="14"/>
        <v>5831.4</v>
      </c>
    </row>
    <row r="109" spans="1:11" ht="15.75" x14ac:dyDescent="0.2">
      <c r="A109" s="17">
        <v>1601</v>
      </c>
      <c r="B109" s="1"/>
      <c r="C109" s="17"/>
      <c r="D109" s="26" t="s">
        <v>25</v>
      </c>
      <c r="E109" s="27"/>
      <c r="F109" s="28"/>
      <c r="G109" s="29"/>
      <c r="H109" s="30"/>
      <c r="I109" s="29"/>
      <c r="J109" s="30"/>
      <c r="K109" s="29"/>
    </row>
    <row r="110" spans="1:11" ht="15.75" x14ac:dyDescent="0.2">
      <c r="A110" s="17">
        <v>1602</v>
      </c>
      <c r="B110" s="1"/>
      <c r="C110" s="17"/>
      <c r="D110" s="23" t="s">
        <v>112</v>
      </c>
      <c r="E110" s="19" t="s">
        <v>27</v>
      </c>
      <c r="F110" s="20">
        <v>20</v>
      </c>
      <c r="G110" s="22">
        <v>721.88</v>
      </c>
      <c r="H110" s="21">
        <f t="shared" ref="H110:H141" si="15">F110*G110</f>
        <v>14437.6</v>
      </c>
      <c r="I110" s="22">
        <v>240</v>
      </c>
      <c r="J110" s="21">
        <f t="shared" ref="J110:J141" si="16">F110*I110</f>
        <v>4800</v>
      </c>
      <c r="K110" s="22">
        <f t="shared" ref="K110:K141" si="17">H110+J110</f>
        <v>19237.599999999999</v>
      </c>
    </row>
    <row r="111" spans="1:11" ht="31.5" x14ac:dyDescent="0.2">
      <c r="A111" s="17">
        <v>1603</v>
      </c>
      <c r="B111" s="1"/>
      <c r="C111" s="17"/>
      <c r="D111" s="23" t="s">
        <v>113</v>
      </c>
      <c r="E111" s="19" t="s">
        <v>27</v>
      </c>
      <c r="F111" s="20">
        <v>10</v>
      </c>
      <c r="G111" s="22">
        <f>G110</f>
        <v>721.88</v>
      </c>
      <c r="H111" s="21">
        <f t="shared" si="15"/>
        <v>7218.8</v>
      </c>
      <c r="I111" s="22">
        <v>170</v>
      </c>
      <c r="J111" s="21">
        <f t="shared" si="16"/>
        <v>1700</v>
      </c>
      <c r="K111" s="22">
        <f t="shared" si="17"/>
        <v>8918.7999999999993</v>
      </c>
    </row>
    <row r="112" spans="1:11" ht="31.5" x14ac:dyDescent="0.2">
      <c r="A112" s="17">
        <v>1604</v>
      </c>
      <c r="B112" s="1"/>
      <c r="C112" s="17"/>
      <c r="D112" s="23" t="s">
        <v>114</v>
      </c>
      <c r="E112" s="19" t="s">
        <v>27</v>
      </c>
      <c r="F112" s="20">
        <v>30</v>
      </c>
      <c r="G112" s="22">
        <f>G111</f>
        <v>721.88</v>
      </c>
      <c r="H112" s="21">
        <f t="shared" si="15"/>
        <v>21656.400000000001</v>
      </c>
      <c r="I112" s="22">
        <v>90</v>
      </c>
      <c r="J112" s="21">
        <f t="shared" si="16"/>
        <v>2700</v>
      </c>
      <c r="K112" s="22">
        <f t="shared" si="17"/>
        <v>24356.400000000001</v>
      </c>
    </row>
    <row r="113" spans="1:11" ht="31.5" x14ac:dyDescent="0.2">
      <c r="A113" s="17">
        <v>1605</v>
      </c>
      <c r="B113" s="1"/>
      <c r="C113" s="17"/>
      <c r="D113" s="23" t="s">
        <v>115</v>
      </c>
      <c r="E113" s="19" t="s">
        <v>27</v>
      </c>
      <c r="F113" s="20">
        <v>2722</v>
      </c>
      <c r="G113" s="22">
        <f>G112</f>
        <v>721.88</v>
      </c>
      <c r="H113" s="21">
        <f t="shared" si="15"/>
        <v>1964957.36</v>
      </c>
      <c r="I113" s="22">
        <v>115</v>
      </c>
      <c r="J113" s="21">
        <f t="shared" si="16"/>
        <v>313030</v>
      </c>
      <c r="K113" s="22">
        <f t="shared" si="17"/>
        <v>2277987.3600000003</v>
      </c>
    </row>
    <row r="114" spans="1:11" ht="47.25" x14ac:dyDescent="0.2">
      <c r="A114" s="17">
        <v>1606</v>
      </c>
      <c r="B114" s="1"/>
      <c r="C114" s="17"/>
      <c r="D114" s="23" t="s">
        <v>116</v>
      </c>
      <c r="E114" s="19" t="s">
        <v>22</v>
      </c>
      <c r="F114" s="20">
        <v>13</v>
      </c>
      <c r="G114" s="22">
        <v>144.38</v>
      </c>
      <c r="H114" s="21">
        <f t="shared" si="15"/>
        <v>1876.94</v>
      </c>
      <c r="I114" s="22">
        <v>250</v>
      </c>
      <c r="J114" s="21">
        <f t="shared" si="16"/>
        <v>3250</v>
      </c>
      <c r="K114" s="22">
        <f t="shared" si="17"/>
        <v>5126.9400000000005</v>
      </c>
    </row>
    <row r="115" spans="1:11" ht="47.25" x14ac:dyDescent="0.2">
      <c r="A115" s="17">
        <v>1607</v>
      </c>
      <c r="B115" s="1"/>
      <c r="C115" s="17"/>
      <c r="D115" s="23" t="s">
        <v>117</v>
      </c>
      <c r="E115" s="19" t="s">
        <v>22</v>
      </c>
      <c r="F115" s="20">
        <v>18</v>
      </c>
      <c r="G115" s="22">
        <f>G114</f>
        <v>144.38</v>
      </c>
      <c r="H115" s="21">
        <f t="shared" si="15"/>
        <v>2598.84</v>
      </c>
      <c r="I115" s="22">
        <v>380</v>
      </c>
      <c r="J115" s="21">
        <f t="shared" si="16"/>
        <v>6840</v>
      </c>
      <c r="K115" s="22">
        <f t="shared" si="17"/>
        <v>9438.84</v>
      </c>
    </row>
    <row r="116" spans="1:11" ht="47.25" x14ac:dyDescent="0.2">
      <c r="A116" s="17">
        <v>1608</v>
      </c>
      <c r="B116" s="1"/>
      <c r="C116" s="17"/>
      <c r="D116" s="23" t="s">
        <v>118</v>
      </c>
      <c r="E116" s="19" t="s">
        <v>27</v>
      </c>
      <c r="F116" s="20">
        <v>3000</v>
      </c>
      <c r="G116" s="22">
        <v>288.75</v>
      </c>
      <c r="H116" s="21">
        <f t="shared" si="15"/>
        <v>866250</v>
      </c>
      <c r="I116" s="22">
        <v>250</v>
      </c>
      <c r="J116" s="21">
        <f t="shared" si="16"/>
        <v>750000</v>
      </c>
      <c r="K116" s="22">
        <f t="shared" si="17"/>
        <v>1616250</v>
      </c>
    </row>
    <row r="117" spans="1:11" ht="31.5" x14ac:dyDescent="0.2">
      <c r="A117" s="17">
        <v>1609</v>
      </c>
      <c r="B117" s="1"/>
      <c r="C117" s="17"/>
      <c r="D117" s="23" t="s">
        <v>119</v>
      </c>
      <c r="E117" s="19" t="s">
        <v>22</v>
      </c>
      <c r="F117" s="20">
        <v>48</v>
      </c>
      <c r="G117" s="22">
        <v>721.88</v>
      </c>
      <c r="H117" s="21">
        <f t="shared" si="15"/>
        <v>34650.239999999998</v>
      </c>
      <c r="I117" s="22">
        <v>240</v>
      </c>
      <c r="J117" s="21">
        <f t="shared" si="16"/>
        <v>11520</v>
      </c>
      <c r="K117" s="22">
        <f t="shared" si="17"/>
        <v>46170.239999999998</v>
      </c>
    </row>
    <row r="118" spans="1:11" ht="47.25" x14ac:dyDescent="0.2">
      <c r="A118" s="17">
        <v>1610</v>
      </c>
      <c r="B118" s="1"/>
      <c r="C118" s="17"/>
      <c r="D118" s="23" t="s">
        <v>120</v>
      </c>
      <c r="E118" s="19" t="s">
        <v>22</v>
      </c>
      <c r="F118" s="20">
        <v>4200</v>
      </c>
      <c r="G118" s="22">
        <v>72.19</v>
      </c>
      <c r="H118" s="21">
        <f t="shared" si="15"/>
        <v>303198</v>
      </c>
      <c r="I118" s="22">
        <v>30</v>
      </c>
      <c r="J118" s="21">
        <f t="shared" si="16"/>
        <v>126000</v>
      </c>
      <c r="K118" s="22">
        <f t="shared" si="17"/>
        <v>429198</v>
      </c>
    </row>
    <row r="119" spans="1:11" ht="31.5" x14ac:dyDescent="0.2">
      <c r="A119" s="17">
        <v>1611</v>
      </c>
      <c r="B119" s="1"/>
      <c r="C119" s="17"/>
      <c r="D119" s="23" t="s">
        <v>121</v>
      </c>
      <c r="E119" s="19" t="s">
        <v>22</v>
      </c>
      <c r="F119" s="20">
        <v>8</v>
      </c>
      <c r="G119" s="22">
        <v>28.88</v>
      </c>
      <c r="H119" s="21">
        <f t="shared" si="15"/>
        <v>231.04</v>
      </c>
      <c r="I119" s="22">
        <v>6</v>
      </c>
      <c r="J119" s="21">
        <f t="shared" si="16"/>
        <v>48</v>
      </c>
      <c r="K119" s="22">
        <f t="shared" si="17"/>
        <v>279.03999999999996</v>
      </c>
    </row>
    <row r="120" spans="1:11" ht="15.75" x14ac:dyDescent="0.2">
      <c r="A120" s="17">
        <v>1612</v>
      </c>
      <c r="B120" s="1"/>
      <c r="C120" s="17"/>
      <c r="D120" s="23" t="s">
        <v>122</v>
      </c>
      <c r="E120" s="19" t="s">
        <v>22</v>
      </c>
      <c r="F120" s="20">
        <v>4</v>
      </c>
      <c r="G120" s="22">
        <v>28.88</v>
      </c>
      <c r="H120" s="21">
        <f t="shared" si="15"/>
        <v>115.52</v>
      </c>
      <c r="I120" s="22">
        <v>6</v>
      </c>
      <c r="J120" s="21">
        <f t="shared" si="16"/>
        <v>24</v>
      </c>
      <c r="K120" s="22">
        <f t="shared" si="17"/>
        <v>139.51999999999998</v>
      </c>
    </row>
    <row r="121" spans="1:11" ht="15.75" x14ac:dyDescent="0.2">
      <c r="A121" s="17">
        <v>1613</v>
      </c>
      <c r="B121" s="1"/>
      <c r="C121" s="17"/>
      <c r="D121" s="23" t="s">
        <v>123</v>
      </c>
      <c r="E121" s="19" t="s">
        <v>22</v>
      </c>
      <c r="F121" s="20">
        <v>8</v>
      </c>
      <c r="G121" s="22">
        <v>28.88</v>
      </c>
      <c r="H121" s="21">
        <f t="shared" si="15"/>
        <v>231.04</v>
      </c>
      <c r="I121" s="22">
        <v>3</v>
      </c>
      <c r="J121" s="21">
        <f t="shared" si="16"/>
        <v>24</v>
      </c>
      <c r="K121" s="22">
        <f t="shared" si="17"/>
        <v>255.04</v>
      </c>
    </row>
    <row r="122" spans="1:11" ht="15.75" x14ac:dyDescent="0.2">
      <c r="A122" s="17">
        <v>1614</v>
      </c>
      <c r="B122" s="1"/>
      <c r="C122" s="17"/>
      <c r="D122" s="23" t="s">
        <v>124</v>
      </c>
      <c r="E122" s="19" t="s">
        <v>22</v>
      </c>
      <c r="F122" s="20">
        <v>8</v>
      </c>
      <c r="G122" s="22">
        <v>433.13</v>
      </c>
      <c r="H122" s="21">
        <f t="shared" si="15"/>
        <v>3465.04</v>
      </c>
      <c r="I122" s="22">
        <v>130</v>
      </c>
      <c r="J122" s="21">
        <f t="shared" si="16"/>
        <v>1040</v>
      </c>
      <c r="K122" s="22">
        <f t="shared" si="17"/>
        <v>4505.04</v>
      </c>
    </row>
    <row r="123" spans="1:11" ht="15.75" x14ac:dyDescent="0.2">
      <c r="A123" s="17">
        <v>1615</v>
      </c>
      <c r="B123" s="1"/>
      <c r="C123" s="17"/>
      <c r="D123" s="23" t="s">
        <v>125</v>
      </c>
      <c r="E123" s="19" t="s">
        <v>22</v>
      </c>
      <c r="F123" s="20">
        <v>80</v>
      </c>
      <c r="G123" s="22">
        <v>28.88</v>
      </c>
      <c r="H123" s="21">
        <f t="shared" si="15"/>
        <v>2310.4</v>
      </c>
      <c r="I123" s="22">
        <v>10</v>
      </c>
      <c r="J123" s="21">
        <f t="shared" si="16"/>
        <v>800</v>
      </c>
      <c r="K123" s="22">
        <f t="shared" si="17"/>
        <v>3110.4</v>
      </c>
    </row>
    <row r="124" spans="1:11" ht="31.5" x14ac:dyDescent="0.2">
      <c r="A124" s="17">
        <v>1616</v>
      </c>
      <c r="B124" s="1"/>
      <c r="C124" s="17"/>
      <c r="D124" s="23" t="s">
        <v>126</v>
      </c>
      <c r="E124" s="19" t="s">
        <v>22</v>
      </c>
      <c r="F124" s="20">
        <v>2</v>
      </c>
      <c r="G124" s="22">
        <v>721.88</v>
      </c>
      <c r="H124" s="21">
        <f t="shared" si="15"/>
        <v>1443.76</v>
      </c>
      <c r="I124" s="22">
        <v>250</v>
      </c>
      <c r="J124" s="21">
        <f t="shared" si="16"/>
        <v>500</v>
      </c>
      <c r="K124" s="22">
        <f t="shared" si="17"/>
        <v>1943.76</v>
      </c>
    </row>
    <row r="125" spans="1:11" ht="15.75" x14ac:dyDescent="0.2">
      <c r="A125" s="17">
        <v>1617</v>
      </c>
      <c r="B125" s="1"/>
      <c r="C125" s="17"/>
      <c r="D125" s="23" t="s">
        <v>127</v>
      </c>
      <c r="E125" s="19" t="s">
        <v>22</v>
      </c>
      <c r="F125" s="20">
        <v>80</v>
      </c>
      <c r="G125" s="22">
        <v>28.88</v>
      </c>
      <c r="H125" s="21">
        <f t="shared" si="15"/>
        <v>2310.4</v>
      </c>
      <c r="I125" s="22">
        <v>1</v>
      </c>
      <c r="J125" s="21">
        <f t="shared" si="16"/>
        <v>80</v>
      </c>
      <c r="K125" s="22">
        <f t="shared" si="17"/>
        <v>2390.4</v>
      </c>
    </row>
    <row r="126" spans="1:11" ht="15.75" x14ac:dyDescent="0.2">
      <c r="A126" s="17">
        <v>1618</v>
      </c>
      <c r="B126" s="1"/>
      <c r="C126" s="17"/>
      <c r="D126" s="23" t="s">
        <v>128</v>
      </c>
      <c r="E126" s="19" t="s">
        <v>22</v>
      </c>
      <c r="F126" s="20">
        <v>80</v>
      </c>
      <c r="G126" s="22">
        <v>28.88</v>
      </c>
      <c r="H126" s="21">
        <f t="shared" si="15"/>
        <v>2310.4</v>
      </c>
      <c r="I126" s="22">
        <v>2</v>
      </c>
      <c r="J126" s="21">
        <f t="shared" si="16"/>
        <v>160</v>
      </c>
      <c r="K126" s="22">
        <f t="shared" si="17"/>
        <v>2470.4</v>
      </c>
    </row>
    <row r="127" spans="1:11" ht="31.5" x14ac:dyDescent="0.2">
      <c r="A127" s="17">
        <v>1619</v>
      </c>
      <c r="B127" s="1"/>
      <c r="C127" s="17"/>
      <c r="D127" s="23" t="s">
        <v>129</v>
      </c>
      <c r="E127" s="19" t="s">
        <v>22</v>
      </c>
      <c r="F127" s="20">
        <v>80</v>
      </c>
      <c r="G127" s="22">
        <v>144.38</v>
      </c>
      <c r="H127" s="21">
        <f t="shared" si="15"/>
        <v>11550.4</v>
      </c>
      <c r="I127" s="22">
        <v>30</v>
      </c>
      <c r="J127" s="21">
        <f t="shared" si="16"/>
        <v>2400</v>
      </c>
      <c r="K127" s="22">
        <f t="shared" si="17"/>
        <v>13950.4</v>
      </c>
    </row>
    <row r="128" spans="1:11" ht="15.75" x14ac:dyDescent="0.2">
      <c r="A128" s="17">
        <v>1620</v>
      </c>
      <c r="B128" s="1"/>
      <c r="C128" s="17"/>
      <c r="D128" s="23" t="s">
        <v>130</v>
      </c>
      <c r="E128" s="19" t="s">
        <v>22</v>
      </c>
      <c r="F128" s="20">
        <v>80</v>
      </c>
      <c r="G128" s="22">
        <v>43.31</v>
      </c>
      <c r="H128" s="21">
        <f t="shared" si="15"/>
        <v>3464.8</v>
      </c>
      <c r="I128" s="22">
        <v>15</v>
      </c>
      <c r="J128" s="21">
        <f t="shared" si="16"/>
        <v>1200</v>
      </c>
      <c r="K128" s="22">
        <f t="shared" si="17"/>
        <v>4664.8</v>
      </c>
    </row>
    <row r="129" spans="1:11" ht="31.5" x14ac:dyDescent="0.2">
      <c r="A129" s="17">
        <v>1621</v>
      </c>
      <c r="B129" s="1"/>
      <c r="C129" s="17"/>
      <c r="D129" s="23" t="s">
        <v>131</v>
      </c>
      <c r="E129" s="19" t="s">
        <v>27</v>
      </c>
      <c r="F129" s="20">
        <v>30</v>
      </c>
      <c r="G129" s="22">
        <v>144.38</v>
      </c>
      <c r="H129" s="21">
        <f t="shared" si="15"/>
        <v>4331.3999999999996</v>
      </c>
      <c r="I129" s="22">
        <v>80</v>
      </c>
      <c r="J129" s="21">
        <f t="shared" si="16"/>
        <v>2400</v>
      </c>
      <c r="K129" s="22">
        <f t="shared" si="17"/>
        <v>6731.4</v>
      </c>
    </row>
    <row r="130" spans="1:11" ht="47.25" x14ac:dyDescent="0.2">
      <c r="A130" s="17">
        <v>1622</v>
      </c>
      <c r="B130" s="1"/>
      <c r="C130" s="17"/>
      <c r="D130" s="23" t="s">
        <v>132</v>
      </c>
      <c r="E130" s="19" t="s">
        <v>27</v>
      </c>
      <c r="F130" s="20">
        <v>15</v>
      </c>
      <c r="G130" s="22">
        <v>144.38</v>
      </c>
      <c r="H130" s="21">
        <f t="shared" si="15"/>
        <v>2165.6999999999998</v>
      </c>
      <c r="I130" s="22">
        <v>650</v>
      </c>
      <c r="J130" s="21">
        <f t="shared" si="16"/>
        <v>9750</v>
      </c>
      <c r="K130" s="22">
        <f t="shared" si="17"/>
        <v>11915.7</v>
      </c>
    </row>
    <row r="131" spans="1:11" ht="31.5" x14ac:dyDescent="0.2">
      <c r="A131" s="17">
        <v>1623</v>
      </c>
      <c r="B131" s="1"/>
      <c r="C131" s="17"/>
      <c r="D131" s="23" t="s">
        <v>133</v>
      </c>
      <c r="E131" s="19" t="s">
        <v>22</v>
      </c>
      <c r="F131" s="20">
        <v>108</v>
      </c>
      <c r="G131" s="22">
        <v>2.89</v>
      </c>
      <c r="H131" s="21">
        <f t="shared" si="15"/>
        <v>312.12</v>
      </c>
      <c r="I131" s="22">
        <v>10</v>
      </c>
      <c r="J131" s="21">
        <f t="shared" si="16"/>
        <v>1080</v>
      </c>
      <c r="K131" s="22">
        <f t="shared" si="17"/>
        <v>1392.12</v>
      </c>
    </row>
    <row r="132" spans="1:11" ht="31.5" x14ac:dyDescent="0.2">
      <c r="A132" s="17">
        <v>1624</v>
      </c>
      <c r="B132" s="1"/>
      <c r="C132" s="17"/>
      <c r="D132" s="23" t="s">
        <v>134</v>
      </c>
      <c r="E132" s="19" t="s">
        <v>22</v>
      </c>
      <c r="F132" s="20">
        <v>108</v>
      </c>
      <c r="G132" s="22">
        <v>43.31</v>
      </c>
      <c r="H132" s="21">
        <f t="shared" si="15"/>
        <v>4677.4800000000005</v>
      </c>
      <c r="I132" s="22">
        <v>15</v>
      </c>
      <c r="J132" s="21">
        <f t="shared" si="16"/>
        <v>1620</v>
      </c>
      <c r="K132" s="22">
        <f t="shared" si="17"/>
        <v>6297.4800000000005</v>
      </c>
    </row>
    <row r="133" spans="1:11" ht="15.75" x14ac:dyDescent="0.2">
      <c r="A133" s="17">
        <v>1625</v>
      </c>
      <c r="B133" s="1"/>
      <c r="C133" s="17"/>
      <c r="D133" s="23" t="s">
        <v>135</v>
      </c>
      <c r="E133" s="19" t="s">
        <v>22</v>
      </c>
      <c r="F133" s="20">
        <v>1</v>
      </c>
      <c r="G133" s="22">
        <v>5775</v>
      </c>
      <c r="H133" s="21">
        <f t="shared" si="15"/>
        <v>5775</v>
      </c>
      <c r="I133" s="22">
        <v>11000</v>
      </c>
      <c r="J133" s="21">
        <f t="shared" si="16"/>
        <v>11000</v>
      </c>
      <c r="K133" s="22">
        <f t="shared" si="17"/>
        <v>16775</v>
      </c>
    </row>
    <row r="134" spans="1:11" ht="31.5" x14ac:dyDescent="0.2">
      <c r="A134" s="17">
        <v>1626</v>
      </c>
      <c r="B134" s="1"/>
      <c r="C134" s="17"/>
      <c r="D134" s="23" t="s">
        <v>136</v>
      </c>
      <c r="E134" s="19" t="s">
        <v>27</v>
      </c>
      <c r="F134" s="20">
        <v>2</v>
      </c>
      <c r="G134" s="22">
        <v>1443.75</v>
      </c>
      <c r="H134" s="21">
        <f t="shared" si="15"/>
        <v>2887.5</v>
      </c>
      <c r="I134" s="22">
        <v>900</v>
      </c>
      <c r="J134" s="21">
        <f t="shared" si="16"/>
        <v>1800</v>
      </c>
      <c r="K134" s="22">
        <f t="shared" si="17"/>
        <v>4687.5</v>
      </c>
    </row>
    <row r="135" spans="1:11" ht="31.5" x14ac:dyDescent="0.2">
      <c r="A135" s="17">
        <v>1627</v>
      </c>
      <c r="B135" s="1"/>
      <c r="C135" s="17"/>
      <c r="D135" s="23" t="s">
        <v>137</v>
      </c>
      <c r="E135" s="19" t="s">
        <v>22</v>
      </c>
      <c r="F135" s="20">
        <v>1</v>
      </c>
      <c r="G135" s="22">
        <v>144.38</v>
      </c>
      <c r="H135" s="21">
        <f t="shared" si="15"/>
        <v>144.38</v>
      </c>
      <c r="I135" s="22">
        <v>160</v>
      </c>
      <c r="J135" s="21">
        <f t="shared" si="16"/>
        <v>160</v>
      </c>
      <c r="K135" s="22">
        <f t="shared" si="17"/>
        <v>304.38</v>
      </c>
    </row>
    <row r="136" spans="1:11" ht="31.5" x14ac:dyDescent="0.2">
      <c r="A136" s="17">
        <v>1628</v>
      </c>
      <c r="B136" s="1"/>
      <c r="C136" s="17"/>
      <c r="D136" s="23" t="s">
        <v>138</v>
      </c>
      <c r="E136" s="19" t="s">
        <v>22</v>
      </c>
      <c r="F136" s="20">
        <v>1</v>
      </c>
      <c r="G136" s="22">
        <v>144.38</v>
      </c>
      <c r="H136" s="21">
        <f t="shared" si="15"/>
        <v>144.38</v>
      </c>
      <c r="I136" s="22">
        <v>180</v>
      </c>
      <c r="J136" s="21">
        <f t="shared" si="16"/>
        <v>180</v>
      </c>
      <c r="K136" s="22">
        <f t="shared" si="17"/>
        <v>324.38</v>
      </c>
    </row>
    <row r="137" spans="1:11" ht="31.5" x14ac:dyDescent="0.2">
      <c r="A137" s="17">
        <v>1629</v>
      </c>
      <c r="B137" s="1"/>
      <c r="C137" s="17"/>
      <c r="D137" s="23" t="s">
        <v>139</v>
      </c>
      <c r="E137" s="19" t="s">
        <v>22</v>
      </c>
      <c r="F137" s="20">
        <v>1</v>
      </c>
      <c r="G137" s="22">
        <v>144.38</v>
      </c>
      <c r="H137" s="21">
        <f t="shared" si="15"/>
        <v>144.38</v>
      </c>
      <c r="I137" s="22">
        <v>180</v>
      </c>
      <c r="J137" s="21">
        <f t="shared" si="16"/>
        <v>180</v>
      </c>
      <c r="K137" s="22">
        <f t="shared" si="17"/>
        <v>324.38</v>
      </c>
    </row>
    <row r="138" spans="1:11" ht="31.5" x14ac:dyDescent="0.2">
      <c r="A138" s="17">
        <v>1630</v>
      </c>
      <c r="B138" s="1"/>
      <c r="C138" s="17"/>
      <c r="D138" s="23" t="s">
        <v>140</v>
      </c>
      <c r="E138" s="19" t="s">
        <v>22</v>
      </c>
      <c r="F138" s="20">
        <v>2</v>
      </c>
      <c r="G138" s="22">
        <v>144.38</v>
      </c>
      <c r="H138" s="21">
        <f t="shared" si="15"/>
        <v>288.76</v>
      </c>
      <c r="I138" s="22">
        <v>35</v>
      </c>
      <c r="J138" s="21">
        <f t="shared" si="16"/>
        <v>70</v>
      </c>
      <c r="K138" s="22">
        <f t="shared" si="17"/>
        <v>358.76</v>
      </c>
    </row>
    <row r="139" spans="1:11" ht="31.5" x14ac:dyDescent="0.2">
      <c r="A139" s="17">
        <v>1631</v>
      </c>
      <c r="B139" s="1"/>
      <c r="C139" s="17"/>
      <c r="D139" s="23" t="s">
        <v>141</v>
      </c>
      <c r="E139" s="19" t="s">
        <v>22</v>
      </c>
      <c r="F139" s="20">
        <v>1</v>
      </c>
      <c r="G139" s="22">
        <v>721.88</v>
      </c>
      <c r="H139" s="21">
        <f t="shared" si="15"/>
        <v>721.88</v>
      </c>
      <c r="I139" s="22">
        <v>300</v>
      </c>
      <c r="J139" s="21">
        <f t="shared" si="16"/>
        <v>300</v>
      </c>
      <c r="K139" s="22">
        <f t="shared" si="17"/>
        <v>1021.88</v>
      </c>
    </row>
    <row r="140" spans="1:11" ht="15.75" x14ac:dyDescent="0.2">
      <c r="A140" s="17">
        <v>1632</v>
      </c>
      <c r="B140" s="1"/>
      <c r="C140" s="17"/>
      <c r="D140" s="23" t="s">
        <v>142</v>
      </c>
      <c r="E140" s="19" t="s">
        <v>27</v>
      </c>
      <c r="F140" s="20">
        <v>10</v>
      </c>
      <c r="G140" s="22">
        <v>721.88</v>
      </c>
      <c r="H140" s="21">
        <f t="shared" si="15"/>
        <v>7218.8</v>
      </c>
      <c r="I140" s="22">
        <v>950</v>
      </c>
      <c r="J140" s="21">
        <f t="shared" si="16"/>
        <v>9500</v>
      </c>
      <c r="K140" s="22">
        <f t="shared" si="17"/>
        <v>16718.8</v>
      </c>
    </row>
    <row r="141" spans="1:11" ht="15.75" x14ac:dyDescent="0.2">
      <c r="A141" s="17">
        <v>1633</v>
      </c>
      <c r="B141" s="1"/>
      <c r="C141" s="17"/>
      <c r="D141" s="23" t="s">
        <v>143</v>
      </c>
      <c r="E141" s="19" t="s">
        <v>27</v>
      </c>
      <c r="F141" s="20">
        <v>10</v>
      </c>
      <c r="G141" s="22">
        <v>1443.75</v>
      </c>
      <c r="H141" s="21">
        <f t="shared" si="15"/>
        <v>14437.5</v>
      </c>
      <c r="I141" s="22">
        <v>1800</v>
      </c>
      <c r="J141" s="21">
        <f t="shared" si="16"/>
        <v>18000</v>
      </c>
      <c r="K141" s="22">
        <f t="shared" si="17"/>
        <v>32437.5</v>
      </c>
    </row>
    <row r="142" spans="1:11" ht="15.75" x14ac:dyDescent="0.2">
      <c r="A142" s="17">
        <v>1634</v>
      </c>
      <c r="B142" s="1"/>
      <c r="C142" s="17"/>
      <c r="D142" s="23" t="s">
        <v>144</v>
      </c>
      <c r="E142" s="19" t="s">
        <v>22</v>
      </c>
      <c r="F142" s="20">
        <v>5</v>
      </c>
      <c r="G142" s="22">
        <v>144.38</v>
      </c>
      <c r="H142" s="21">
        <f t="shared" ref="H142:H173" si="18">F142*G142</f>
        <v>721.9</v>
      </c>
      <c r="I142" s="22">
        <v>80</v>
      </c>
      <c r="J142" s="21">
        <f t="shared" ref="J142:J173" si="19">F142*I142</f>
        <v>400</v>
      </c>
      <c r="K142" s="22">
        <f t="shared" ref="K142:K173" si="20">H142+J142</f>
        <v>1121.9000000000001</v>
      </c>
    </row>
    <row r="143" spans="1:11" ht="15.75" x14ac:dyDescent="0.2">
      <c r="A143" s="17">
        <v>1635</v>
      </c>
      <c r="B143" s="1"/>
      <c r="C143" s="17"/>
      <c r="D143" s="23" t="s">
        <v>145</v>
      </c>
      <c r="E143" s="19" t="s">
        <v>22</v>
      </c>
      <c r="F143" s="20">
        <v>5</v>
      </c>
      <c r="G143" s="22">
        <v>144.38</v>
      </c>
      <c r="H143" s="21">
        <f t="shared" si="18"/>
        <v>721.9</v>
      </c>
      <c r="I143" s="22">
        <v>250</v>
      </c>
      <c r="J143" s="21">
        <f t="shared" si="19"/>
        <v>1250</v>
      </c>
      <c r="K143" s="22">
        <f t="shared" si="20"/>
        <v>1971.9</v>
      </c>
    </row>
    <row r="144" spans="1:11" ht="15.75" x14ac:dyDescent="0.2">
      <c r="A144" s="17">
        <v>1636</v>
      </c>
      <c r="B144" s="1"/>
      <c r="C144" s="17"/>
      <c r="D144" s="23" t="s">
        <v>146</v>
      </c>
      <c r="E144" s="19" t="s">
        <v>22</v>
      </c>
      <c r="F144" s="20">
        <v>1</v>
      </c>
      <c r="G144" s="22">
        <v>721.88</v>
      </c>
      <c r="H144" s="21">
        <f t="shared" si="18"/>
        <v>721.88</v>
      </c>
      <c r="I144" s="22">
        <v>1200</v>
      </c>
      <c r="J144" s="21">
        <f t="shared" si="19"/>
        <v>1200</v>
      </c>
      <c r="K144" s="22">
        <f t="shared" si="20"/>
        <v>1921.88</v>
      </c>
    </row>
    <row r="145" spans="1:11" ht="15.75" x14ac:dyDescent="0.2">
      <c r="A145" s="17">
        <v>1637</v>
      </c>
      <c r="B145" s="1"/>
      <c r="C145" s="17"/>
      <c r="D145" s="23" t="s">
        <v>147</v>
      </c>
      <c r="E145" s="19" t="s">
        <v>22</v>
      </c>
      <c r="F145" s="20">
        <v>5</v>
      </c>
      <c r="G145" s="22">
        <v>721.88</v>
      </c>
      <c r="H145" s="21">
        <f t="shared" si="18"/>
        <v>3609.4</v>
      </c>
      <c r="I145" s="22">
        <v>2400</v>
      </c>
      <c r="J145" s="21">
        <f t="shared" si="19"/>
        <v>12000</v>
      </c>
      <c r="K145" s="22">
        <f t="shared" si="20"/>
        <v>15609.4</v>
      </c>
    </row>
    <row r="146" spans="1:11" ht="15.75" x14ac:dyDescent="0.2">
      <c r="A146" s="17">
        <v>1638</v>
      </c>
      <c r="B146" s="1"/>
      <c r="C146" s="17"/>
      <c r="D146" s="23" t="s">
        <v>148</v>
      </c>
      <c r="E146" s="19" t="s">
        <v>22</v>
      </c>
      <c r="F146" s="20">
        <v>1</v>
      </c>
      <c r="G146" s="22">
        <v>721.88</v>
      </c>
      <c r="H146" s="21">
        <f t="shared" si="18"/>
        <v>721.88</v>
      </c>
      <c r="I146" s="22">
        <v>800</v>
      </c>
      <c r="J146" s="21">
        <f t="shared" si="19"/>
        <v>800</v>
      </c>
      <c r="K146" s="22">
        <f t="shared" si="20"/>
        <v>1521.88</v>
      </c>
    </row>
    <row r="147" spans="1:11" ht="15.75" x14ac:dyDescent="0.2">
      <c r="A147" s="17">
        <v>1639</v>
      </c>
      <c r="B147" s="1"/>
      <c r="C147" s="17"/>
      <c r="D147" s="23" t="s">
        <v>149</v>
      </c>
      <c r="E147" s="19" t="s">
        <v>22</v>
      </c>
      <c r="F147" s="20">
        <v>5</v>
      </c>
      <c r="G147" s="22">
        <v>721.88</v>
      </c>
      <c r="H147" s="21">
        <f t="shared" si="18"/>
        <v>3609.4</v>
      </c>
      <c r="I147" s="22">
        <v>1200</v>
      </c>
      <c r="J147" s="21">
        <f t="shared" si="19"/>
        <v>6000</v>
      </c>
      <c r="K147" s="22">
        <f t="shared" si="20"/>
        <v>9609.4</v>
      </c>
    </row>
    <row r="148" spans="1:11" ht="15.75" x14ac:dyDescent="0.2">
      <c r="A148" s="17">
        <v>1640</v>
      </c>
      <c r="B148" s="1"/>
      <c r="C148" s="17"/>
      <c r="D148" s="23" t="s">
        <v>150</v>
      </c>
      <c r="E148" s="19" t="s">
        <v>22</v>
      </c>
      <c r="F148" s="20">
        <v>3</v>
      </c>
      <c r="G148" s="22">
        <v>288.75</v>
      </c>
      <c r="H148" s="21">
        <f t="shared" si="18"/>
        <v>866.25</v>
      </c>
      <c r="I148" s="22">
        <v>200</v>
      </c>
      <c r="J148" s="21">
        <f t="shared" si="19"/>
        <v>600</v>
      </c>
      <c r="K148" s="22">
        <f t="shared" si="20"/>
        <v>1466.25</v>
      </c>
    </row>
    <row r="149" spans="1:11" ht="31.5" x14ac:dyDescent="0.2">
      <c r="A149" s="17">
        <v>1641</v>
      </c>
      <c r="B149" s="1"/>
      <c r="C149" s="17"/>
      <c r="D149" s="23" t="s">
        <v>151</v>
      </c>
      <c r="E149" s="19" t="s">
        <v>22</v>
      </c>
      <c r="F149" s="20">
        <v>4200</v>
      </c>
      <c r="G149" s="22">
        <v>2.89</v>
      </c>
      <c r="H149" s="21">
        <f t="shared" si="18"/>
        <v>12138</v>
      </c>
      <c r="I149" s="22">
        <v>1</v>
      </c>
      <c r="J149" s="21">
        <f t="shared" si="19"/>
        <v>4200</v>
      </c>
      <c r="K149" s="22">
        <f t="shared" si="20"/>
        <v>16338</v>
      </c>
    </row>
    <row r="150" spans="1:11" ht="15.75" x14ac:dyDescent="0.2">
      <c r="A150" s="17">
        <v>1642</v>
      </c>
      <c r="B150" s="1"/>
      <c r="C150" s="17"/>
      <c r="D150" s="23" t="s">
        <v>152</v>
      </c>
      <c r="E150" s="19" t="s">
        <v>22</v>
      </c>
      <c r="F150" s="20">
        <v>4200</v>
      </c>
      <c r="G150" s="22">
        <v>14.44</v>
      </c>
      <c r="H150" s="21">
        <f t="shared" si="18"/>
        <v>60648</v>
      </c>
      <c r="I150" s="22">
        <v>1</v>
      </c>
      <c r="J150" s="21">
        <f t="shared" si="19"/>
        <v>4200</v>
      </c>
      <c r="K150" s="22">
        <f t="shared" si="20"/>
        <v>64848</v>
      </c>
    </row>
    <row r="151" spans="1:11" ht="47.25" x14ac:dyDescent="0.2">
      <c r="A151" s="17">
        <v>1643</v>
      </c>
      <c r="B151" s="1"/>
      <c r="C151" s="17"/>
      <c r="D151" s="23" t="s">
        <v>153</v>
      </c>
      <c r="E151" s="19" t="s">
        <v>22</v>
      </c>
      <c r="F151" s="20">
        <v>3</v>
      </c>
      <c r="G151" s="22">
        <v>433.13</v>
      </c>
      <c r="H151" s="21">
        <f t="shared" si="18"/>
        <v>1299.3899999999999</v>
      </c>
      <c r="I151" s="22">
        <v>150</v>
      </c>
      <c r="J151" s="21">
        <f t="shared" si="19"/>
        <v>450</v>
      </c>
      <c r="K151" s="22">
        <f t="shared" si="20"/>
        <v>1749.3899999999999</v>
      </c>
    </row>
    <row r="152" spans="1:11" ht="47.25" x14ac:dyDescent="0.2">
      <c r="A152" s="17">
        <v>1644</v>
      </c>
      <c r="B152" s="1"/>
      <c r="C152" s="17"/>
      <c r="D152" s="23" t="s">
        <v>154</v>
      </c>
      <c r="E152" s="19" t="s">
        <v>22</v>
      </c>
      <c r="F152" s="20">
        <v>5</v>
      </c>
      <c r="G152" s="22">
        <v>288.75</v>
      </c>
      <c r="H152" s="21">
        <f t="shared" si="18"/>
        <v>1443.75</v>
      </c>
      <c r="I152" s="22">
        <v>500</v>
      </c>
      <c r="J152" s="21">
        <f t="shared" si="19"/>
        <v>2500</v>
      </c>
      <c r="K152" s="22">
        <f t="shared" si="20"/>
        <v>3943.75</v>
      </c>
    </row>
    <row r="153" spans="1:11" ht="15.75" x14ac:dyDescent="0.2">
      <c r="A153" s="17">
        <v>1645</v>
      </c>
      <c r="B153" s="1"/>
      <c r="C153" s="17"/>
      <c r="D153" s="23" t="s">
        <v>155</v>
      </c>
      <c r="E153" s="19" t="s">
        <v>22</v>
      </c>
      <c r="F153" s="20">
        <v>2</v>
      </c>
      <c r="G153" s="22">
        <v>1443.75</v>
      </c>
      <c r="H153" s="21">
        <f t="shared" si="18"/>
        <v>2887.5</v>
      </c>
      <c r="I153" s="22">
        <v>1200</v>
      </c>
      <c r="J153" s="21">
        <f t="shared" si="19"/>
        <v>2400</v>
      </c>
      <c r="K153" s="22">
        <f t="shared" si="20"/>
        <v>5287.5</v>
      </c>
    </row>
    <row r="154" spans="1:11" ht="31.5" x14ac:dyDescent="0.2">
      <c r="A154" s="17">
        <v>1646</v>
      </c>
      <c r="B154" s="1"/>
      <c r="C154" s="17"/>
      <c r="D154" s="23" t="s">
        <v>156</v>
      </c>
      <c r="E154" s="19" t="s">
        <v>22</v>
      </c>
      <c r="F154" s="20">
        <v>2</v>
      </c>
      <c r="G154" s="22">
        <v>1443.75</v>
      </c>
      <c r="H154" s="21">
        <f t="shared" si="18"/>
        <v>2887.5</v>
      </c>
      <c r="I154" s="22">
        <v>2800</v>
      </c>
      <c r="J154" s="21">
        <f t="shared" si="19"/>
        <v>5600</v>
      </c>
      <c r="K154" s="22">
        <f t="shared" si="20"/>
        <v>8487.5</v>
      </c>
    </row>
    <row r="155" spans="1:11" ht="78.75" x14ac:dyDescent="0.2">
      <c r="A155" s="17">
        <v>1647</v>
      </c>
      <c r="B155" s="1"/>
      <c r="C155" s="17"/>
      <c r="D155" s="23" t="s">
        <v>157</v>
      </c>
      <c r="E155" s="19" t="s">
        <v>22</v>
      </c>
      <c r="F155" s="20">
        <v>1</v>
      </c>
      <c r="G155" s="22">
        <v>14437.5</v>
      </c>
      <c r="H155" s="21">
        <f t="shared" si="18"/>
        <v>14437.5</v>
      </c>
      <c r="I155" s="22">
        <v>6600</v>
      </c>
      <c r="J155" s="21">
        <f t="shared" si="19"/>
        <v>6600</v>
      </c>
      <c r="K155" s="22">
        <f t="shared" si="20"/>
        <v>21037.5</v>
      </c>
    </row>
    <row r="156" spans="1:11" ht="31.5" x14ac:dyDescent="0.2">
      <c r="A156" s="17">
        <v>1648</v>
      </c>
      <c r="B156" s="1"/>
      <c r="C156" s="17"/>
      <c r="D156" s="23" t="s">
        <v>158</v>
      </c>
      <c r="E156" s="19" t="s">
        <v>22</v>
      </c>
      <c r="F156" s="20">
        <v>10</v>
      </c>
      <c r="G156" s="22">
        <v>288.75</v>
      </c>
      <c r="H156" s="21">
        <f t="shared" si="18"/>
        <v>2887.5</v>
      </c>
      <c r="I156" s="22">
        <v>200</v>
      </c>
      <c r="J156" s="21">
        <f t="shared" si="19"/>
        <v>2000</v>
      </c>
      <c r="K156" s="22">
        <f t="shared" si="20"/>
        <v>4887.5</v>
      </c>
    </row>
    <row r="157" spans="1:11" ht="31.5" x14ac:dyDescent="0.2">
      <c r="A157" s="17">
        <v>1649</v>
      </c>
      <c r="B157" s="1"/>
      <c r="C157" s="17"/>
      <c r="D157" s="23" t="s">
        <v>159</v>
      </c>
      <c r="E157" s="19" t="s">
        <v>22</v>
      </c>
      <c r="F157" s="20">
        <v>500</v>
      </c>
      <c r="G157" s="22">
        <v>43.31</v>
      </c>
      <c r="H157" s="21">
        <f t="shared" si="18"/>
        <v>21655</v>
      </c>
      <c r="I157" s="22">
        <v>4</v>
      </c>
      <c r="J157" s="21">
        <f t="shared" si="19"/>
        <v>2000</v>
      </c>
      <c r="K157" s="22">
        <f t="shared" si="20"/>
        <v>23655</v>
      </c>
    </row>
    <row r="158" spans="1:11" ht="31.5" x14ac:dyDescent="0.2">
      <c r="A158" s="17">
        <v>1650</v>
      </c>
      <c r="B158" s="1"/>
      <c r="C158" s="17"/>
      <c r="D158" s="23" t="s">
        <v>160</v>
      </c>
      <c r="E158" s="19" t="s">
        <v>22</v>
      </c>
      <c r="F158" s="20">
        <v>500</v>
      </c>
      <c r="G158" s="22">
        <v>43.31</v>
      </c>
      <c r="H158" s="21">
        <f t="shared" si="18"/>
        <v>21655</v>
      </c>
      <c r="I158" s="22">
        <v>4</v>
      </c>
      <c r="J158" s="21">
        <f t="shared" si="19"/>
        <v>2000</v>
      </c>
      <c r="K158" s="22">
        <f t="shared" si="20"/>
        <v>23655</v>
      </c>
    </row>
    <row r="159" spans="1:11" ht="31.5" x14ac:dyDescent="0.2">
      <c r="A159" s="17">
        <v>1651</v>
      </c>
      <c r="B159" s="1"/>
      <c r="C159" s="17"/>
      <c r="D159" s="23" t="s">
        <v>161</v>
      </c>
      <c r="E159" s="19" t="s">
        <v>22</v>
      </c>
      <c r="F159" s="20">
        <v>1000</v>
      </c>
      <c r="G159" s="22">
        <v>14.44</v>
      </c>
      <c r="H159" s="21">
        <f t="shared" si="18"/>
        <v>14440</v>
      </c>
      <c r="I159" s="22">
        <v>2</v>
      </c>
      <c r="J159" s="21">
        <f t="shared" si="19"/>
        <v>2000</v>
      </c>
      <c r="K159" s="22">
        <f t="shared" si="20"/>
        <v>16440</v>
      </c>
    </row>
    <row r="160" spans="1:11" ht="31.5" x14ac:dyDescent="0.2">
      <c r="A160" s="17">
        <v>1652</v>
      </c>
      <c r="B160" s="1"/>
      <c r="C160" s="17"/>
      <c r="D160" s="23" t="s">
        <v>162</v>
      </c>
      <c r="E160" s="19" t="s">
        <v>22</v>
      </c>
      <c r="F160" s="20">
        <v>1</v>
      </c>
      <c r="G160" s="22">
        <v>2.89</v>
      </c>
      <c r="H160" s="21">
        <f t="shared" si="18"/>
        <v>2.89</v>
      </c>
      <c r="I160" s="22">
        <v>600</v>
      </c>
      <c r="J160" s="21">
        <f t="shared" si="19"/>
        <v>600</v>
      </c>
      <c r="K160" s="22">
        <f t="shared" si="20"/>
        <v>602.89</v>
      </c>
    </row>
    <row r="161" spans="1:11" ht="47.25" x14ac:dyDescent="0.2">
      <c r="A161" s="17">
        <v>1653</v>
      </c>
      <c r="B161" s="1"/>
      <c r="C161" s="17"/>
      <c r="D161" s="23" t="s">
        <v>163</v>
      </c>
      <c r="E161" s="19" t="s">
        <v>27</v>
      </c>
      <c r="F161" s="20">
        <v>180</v>
      </c>
      <c r="G161" s="22">
        <v>721.88</v>
      </c>
      <c r="H161" s="21">
        <f t="shared" si="18"/>
        <v>129938.4</v>
      </c>
      <c r="I161" s="22">
        <v>130</v>
      </c>
      <c r="J161" s="21">
        <f t="shared" si="19"/>
        <v>23400</v>
      </c>
      <c r="K161" s="22">
        <f t="shared" si="20"/>
        <v>153338.4</v>
      </c>
    </row>
    <row r="162" spans="1:11" ht="31.5" x14ac:dyDescent="0.2">
      <c r="A162" s="17">
        <v>1654</v>
      </c>
      <c r="B162" s="1"/>
      <c r="C162" s="17"/>
      <c r="D162" s="23" t="s">
        <v>164</v>
      </c>
      <c r="E162" s="19" t="s">
        <v>22</v>
      </c>
      <c r="F162" s="20">
        <v>1</v>
      </c>
      <c r="G162" s="22">
        <v>10106.25</v>
      </c>
      <c r="H162" s="21">
        <f t="shared" si="18"/>
        <v>10106.25</v>
      </c>
      <c r="I162" s="22">
        <v>2100</v>
      </c>
      <c r="J162" s="21">
        <f t="shared" si="19"/>
        <v>2100</v>
      </c>
      <c r="K162" s="22">
        <f t="shared" si="20"/>
        <v>12206.25</v>
      </c>
    </row>
    <row r="163" spans="1:11" ht="31.5" x14ac:dyDescent="0.2">
      <c r="A163" s="17">
        <v>1655</v>
      </c>
      <c r="B163" s="1"/>
      <c r="C163" s="17"/>
      <c r="D163" s="23" t="s">
        <v>165</v>
      </c>
      <c r="E163" s="19" t="s">
        <v>22</v>
      </c>
      <c r="F163" s="20">
        <v>8</v>
      </c>
      <c r="G163" s="22">
        <v>721.88</v>
      </c>
      <c r="H163" s="21">
        <f t="shared" si="18"/>
        <v>5775.04</v>
      </c>
      <c r="I163" s="22">
        <v>950</v>
      </c>
      <c r="J163" s="21">
        <f t="shared" si="19"/>
        <v>7600</v>
      </c>
      <c r="K163" s="22">
        <f t="shared" si="20"/>
        <v>13375.04</v>
      </c>
    </row>
    <row r="164" spans="1:11" ht="15.75" x14ac:dyDescent="0.2">
      <c r="A164" s="17">
        <v>1656</v>
      </c>
      <c r="B164" s="1"/>
      <c r="C164" s="17"/>
      <c r="D164" s="23" t="s">
        <v>166</v>
      </c>
      <c r="E164" s="19" t="s">
        <v>22</v>
      </c>
      <c r="F164" s="20">
        <v>8</v>
      </c>
      <c r="G164" s="22">
        <v>28.88</v>
      </c>
      <c r="H164" s="21">
        <f t="shared" si="18"/>
        <v>231.04</v>
      </c>
      <c r="I164" s="22">
        <v>15</v>
      </c>
      <c r="J164" s="21">
        <f t="shared" si="19"/>
        <v>120</v>
      </c>
      <c r="K164" s="22">
        <f t="shared" si="20"/>
        <v>351.03999999999996</v>
      </c>
    </row>
    <row r="165" spans="1:11" ht="31.5" x14ac:dyDescent="0.2">
      <c r="A165" s="10">
        <v>1657</v>
      </c>
      <c r="B165" s="1"/>
      <c r="C165" s="12" t="s">
        <v>167</v>
      </c>
      <c r="D165" s="13" t="s">
        <v>168</v>
      </c>
      <c r="E165" s="14"/>
      <c r="F165" s="15"/>
      <c r="G165" s="16"/>
      <c r="H165" s="16">
        <f>SUM(H166:H287)</f>
        <v>1910469.2800000003</v>
      </c>
      <c r="I165" s="16"/>
      <c r="J165" s="16">
        <f>SUM(J166:J287)</f>
        <v>4640015</v>
      </c>
      <c r="K165" s="16">
        <f>SUM(K166:K287)</f>
        <v>6550484.2799999993</v>
      </c>
    </row>
    <row r="166" spans="1:11" ht="31.5" x14ac:dyDescent="0.2">
      <c r="A166" s="17">
        <v>1658</v>
      </c>
      <c r="B166" s="1"/>
      <c r="C166" s="11"/>
      <c r="D166" s="18" t="s">
        <v>169</v>
      </c>
      <c r="E166" s="19"/>
      <c r="F166" s="20"/>
      <c r="G166" s="21"/>
      <c r="H166" s="21"/>
      <c r="I166" s="22"/>
      <c r="J166" s="21"/>
      <c r="K166" s="22"/>
    </row>
    <row r="167" spans="1:11" ht="15.75" x14ac:dyDescent="0.2">
      <c r="A167" s="17">
        <v>1659</v>
      </c>
      <c r="B167" s="1"/>
      <c r="C167" s="17"/>
      <c r="D167" s="18" t="s">
        <v>170</v>
      </c>
      <c r="E167" s="19"/>
      <c r="F167" s="20"/>
      <c r="G167" s="21"/>
      <c r="H167" s="21"/>
      <c r="I167" s="22"/>
      <c r="J167" s="21"/>
      <c r="K167" s="22"/>
    </row>
    <row r="168" spans="1:11" ht="15.75" x14ac:dyDescent="0.2">
      <c r="A168" s="17">
        <v>1660</v>
      </c>
      <c r="B168" s="1"/>
      <c r="C168" s="17"/>
      <c r="D168" s="31" t="s">
        <v>171</v>
      </c>
      <c r="E168" s="19" t="s">
        <v>172</v>
      </c>
      <c r="F168" s="20">
        <v>2</v>
      </c>
      <c r="G168" s="22">
        <v>0</v>
      </c>
      <c r="H168" s="21">
        <f t="shared" ref="H168:H205" si="21">F168*G168</f>
        <v>0</v>
      </c>
      <c r="I168" s="22">
        <v>0</v>
      </c>
      <c r="J168" s="21">
        <f t="shared" ref="J168:J205" si="22">F168*I168</f>
        <v>0</v>
      </c>
      <c r="K168" s="22">
        <f t="shared" ref="K168:K205" si="23">H168+J168</f>
        <v>0</v>
      </c>
    </row>
    <row r="169" spans="1:11" ht="31.5" x14ac:dyDescent="0.2">
      <c r="A169" s="17">
        <v>1661</v>
      </c>
      <c r="B169" s="1"/>
      <c r="C169" s="17"/>
      <c r="D169" s="31" t="s">
        <v>173</v>
      </c>
      <c r="E169" s="19" t="s">
        <v>172</v>
      </c>
      <c r="F169" s="20">
        <v>4</v>
      </c>
      <c r="G169" s="22">
        <v>0</v>
      </c>
      <c r="H169" s="21">
        <f t="shared" si="21"/>
        <v>0</v>
      </c>
      <c r="I169" s="22">
        <v>0</v>
      </c>
      <c r="J169" s="21">
        <f t="shared" si="22"/>
        <v>0</v>
      </c>
      <c r="K169" s="22">
        <f t="shared" si="23"/>
        <v>0</v>
      </c>
    </row>
    <row r="170" spans="1:11" ht="15.75" x14ac:dyDescent="0.2">
      <c r="A170" s="17">
        <v>1662</v>
      </c>
      <c r="B170" s="1"/>
      <c r="C170" s="17"/>
      <c r="D170" s="31" t="s">
        <v>174</v>
      </c>
      <c r="E170" s="19" t="s">
        <v>172</v>
      </c>
      <c r="F170" s="20">
        <v>2</v>
      </c>
      <c r="G170" s="22">
        <v>0</v>
      </c>
      <c r="H170" s="21">
        <f t="shared" si="21"/>
        <v>0</v>
      </c>
      <c r="I170" s="22">
        <v>0</v>
      </c>
      <c r="J170" s="21">
        <f t="shared" si="22"/>
        <v>0</v>
      </c>
      <c r="K170" s="22">
        <f t="shared" si="23"/>
        <v>0</v>
      </c>
    </row>
    <row r="171" spans="1:11" ht="15.75" x14ac:dyDescent="0.2">
      <c r="A171" s="17">
        <v>1663</v>
      </c>
      <c r="B171" s="1"/>
      <c r="C171" s="17"/>
      <c r="D171" s="31" t="s">
        <v>175</v>
      </c>
      <c r="E171" s="19" t="s">
        <v>176</v>
      </c>
      <c r="F171" s="20">
        <v>2</v>
      </c>
      <c r="G171" s="22">
        <v>0</v>
      </c>
      <c r="H171" s="21">
        <f t="shared" si="21"/>
        <v>0</v>
      </c>
      <c r="I171" s="22">
        <v>0</v>
      </c>
      <c r="J171" s="21">
        <f t="shared" si="22"/>
        <v>0</v>
      </c>
      <c r="K171" s="22">
        <f t="shared" si="23"/>
        <v>0</v>
      </c>
    </row>
    <row r="172" spans="1:11" ht="15.75" x14ac:dyDescent="0.2">
      <c r="A172" s="17">
        <v>1664</v>
      </c>
      <c r="B172" s="1"/>
      <c r="C172" s="17"/>
      <c r="D172" s="31" t="s">
        <v>177</v>
      </c>
      <c r="E172" s="19" t="s">
        <v>178</v>
      </c>
      <c r="F172" s="20">
        <v>4</v>
      </c>
      <c r="G172" s="22">
        <v>0</v>
      </c>
      <c r="H172" s="21">
        <f t="shared" si="21"/>
        <v>0</v>
      </c>
      <c r="I172" s="22">
        <v>0</v>
      </c>
      <c r="J172" s="21">
        <f t="shared" si="22"/>
        <v>0</v>
      </c>
      <c r="K172" s="22">
        <f t="shared" si="23"/>
        <v>0</v>
      </c>
    </row>
    <row r="173" spans="1:11" ht="15.75" x14ac:dyDescent="0.2">
      <c r="A173" s="17">
        <v>1665</v>
      </c>
      <c r="B173" s="1"/>
      <c r="C173" s="17"/>
      <c r="D173" s="31" t="s">
        <v>179</v>
      </c>
      <c r="E173" s="19" t="s">
        <v>178</v>
      </c>
      <c r="F173" s="20">
        <v>56</v>
      </c>
      <c r="G173" s="22">
        <v>0</v>
      </c>
      <c r="H173" s="21">
        <f t="shared" si="21"/>
        <v>0</v>
      </c>
      <c r="I173" s="22">
        <v>0</v>
      </c>
      <c r="J173" s="21">
        <f t="shared" si="22"/>
        <v>0</v>
      </c>
      <c r="K173" s="22">
        <f t="shared" si="23"/>
        <v>0</v>
      </c>
    </row>
    <row r="174" spans="1:11" ht="15.75" x14ac:dyDescent="0.2">
      <c r="A174" s="17">
        <v>1666</v>
      </c>
      <c r="B174" s="1"/>
      <c r="C174" s="17"/>
      <c r="D174" s="31" t="s">
        <v>180</v>
      </c>
      <c r="E174" s="19" t="s">
        <v>172</v>
      </c>
      <c r="F174" s="20">
        <v>5</v>
      </c>
      <c r="G174" s="22">
        <v>0</v>
      </c>
      <c r="H174" s="21">
        <f t="shared" si="21"/>
        <v>0</v>
      </c>
      <c r="I174" s="22">
        <v>0</v>
      </c>
      <c r="J174" s="21">
        <f t="shared" si="22"/>
        <v>0</v>
      </c>
      <c r="K174" s="22">
        <f t="shared" si="23"/>
        <v>0</v>
      </c>
    </row>
    <row r="175" spans="1:11" ht="31.5" x14ac:dyDescent="0.2">
      <c r="A175" s="17">
        <v>1667</v>
      </c>
      <c r="B175" s="1"/>
      <c r="C175" s="17"/>
      <c r="D175" s="31" t="s">
        <v>181</v>
      </c>
      <c r="E175" s="19" t="s">
        <v>172</v>
      </c>
      <c r="F175" s="20">
        <v>1</v>
      </c>
      <c r="G175" s="22">
        <v>0</v>
      </c>
      <c r="H175" s="21">
        <f t="shared" si="21"/>
        <v>0</v>
      </c>
      <c r="I175" s="22">
        <v>0</v>
      </c>
      <c r="J175" s="21">
        <f t="shared" si="22"/>
        <v>0</v>
      </c>
      <c r="K175" s="22">
        <f t="shared" si="23"/>
        <v>0</v>
      </c>
    </row>
    <row r="176" spans="1:11" ht="15.75" x14ac:dyDescent="0.2">
      <c r="A176" s="17">
        <v>1668</v>
      </c>
      <c r="B176" s="1"/>
      <c r="C176" s="17"/>
      <c r="D176" s="31" t="s">
        <v>182</v>
      </c>
      <c r="E176" s="19" t="s">
        <v>172</v>
      </c>
      <c r="F176" s="20">
        <v>5</v>
      </c>
      <c r="G176" s="22">
        <v>0</v>
      </c>
      <c r="H176" s="21">
        <f t="shared" si="21"/>
        <v>0</v>
      </c>
      <c r="I176" s="22">
        <v>0</v>
      </c>
      <c r="J176" s="21">
        <f t="shared" si="22"/>
        <v>0</v>
      </c>
      <c r="K176" s="22">
        <f t="shared" si="23"/>
        <v>0</v>
      </c>
    </row>
    <row r="177" spans="1:11" ht="15.75" x14ac:dyDescent="0.2">
      <c r="A177" s="17">
        <v>1669</v>
      </c>
      <c r="B177" s="1"/>
      <c r="C177" s="17"/>
      <c r="D177" s="31" t="s">
        <v>183</v>
      </c>
      <c r="E177" s="19" t="s">
        <v>172</v>
      </c>
      <c r="F177" s="20">
        <v>6</v>
      </c>
      <c r="G177" s="22">
        <v>0</v>
      </c>
      <c r="H177" s="21">
        <f t="shared" si="21"/>
        <v>0</v>
      </c>
      <c r="I177" s="22">
        <v>0</v>
      </c>
      <c r="J177" s="21">
        <f t="shared" si="22"/>
        <v>0</v>
      </c>
      <c r="K177" s="22">
        <f t="shared" si="23"/>
        <v>0</v>
      </c>
    </row>
    <row r="178" spans="1:11" ht="15.75" x14ac:dyDescent="0.2">
      <c r="A178" s="17">
        <v>1670</v>
      </c>
      <c r="B178" s="1"/>
      <c r="C178" s="17"/>
      <c r="D178" s="31" t="s">
        <v>184</v>
      </c>
      <c r="E178" s="19" t="s">
        <v>172</v>
      </c>
      <c r="F178" s="20">
        <v>1</v>
      </c>
      <c r="G178" s="22">
        <v>0</v>
      </c>
      <c r="H178" s="21">
        <f t="shared" si="21"/>
        <v>0</v>
      </c>
      <c r="I178" s="22">
        <v>0</v>
      </c>
      <c r="J178" s="21">
        <f t="shared" si="22"/>
        <v>0</v>
      </c>
      <c r="K178" s="22">
        <f t="shared" si="23"/>
        <v>0</v>
      </c>
    </row>
    <row r="179" spans="1:11" ht="15.75" x14ac:dyDescent="0.2">
      <c r="A179" s="17">
        <v>1671</v>
      </c>
      <c r="B179" s="1"/>
      <c r="C179" s="17"/>
      <c r="D179" s="31" t="s">
        <v>185</v>
      </c>
      <c r="E179" s="19" t="s">
        <v>172</v>
      </c>
      <c r="F179" s="20">
        <v>1</v>
      </c>
      <c r="G179" s="22">
        <v>0</v>
      </c>
      <c r="H179" s="21">
        <f t="shared" si="21"/>
        <v>0</v>
      </c>
      <c r="I179" s="22">
        <v>0</v>
      </c>
      <c r="J179" s="21">
        <f t="shared" si="22"/>
        <v>0</v>
      </c>
      <c r="K179" s="22">
        <f t="shared" si="23"/>
        <v>0</v>
      </c>
    </row>
    <row r="180" spans="1:11" ht="47.25" x14ac:dyDescent="0.2">
      <c r="A180" s="17">
        <v>1672</v>
      </c>
      <c r="B180" s="1"/>
      <c r="C180" s="17"/>
      <c r="D180" s="31" t="s">
        <v>186</v>
      </c>
      <c r="E180" s="19" t="s">
        <v>172</v>
      </c>
      <c r="F180" s="20">
        <v>16</v>
      </c>
      <c r="G180" s="22">
        <v>0</v>
      </c>
      <c r="H180" s="21">
        <f t="shared" si="21"/>
        <v>0</v>
      </c>
      <c r="I180" s="22">
        <v>0</v>
      </c>
      <c r="J180" s="21">
        <f t="shared" si="22"/>
        <v>0</v>
      </c>
      <c r="K180" s="22">
        <f t="shared" si="23"/>
        <v>0</v>
      </c>
    </row>
    <row r="181" spans="1:11" ht="31.5" x14ac:dyDescent="0.2">
      <c r="A181" s="17">
        <v>1673</v>
      </c>
      <c r="B181" s="1"/>
      <c r="C181" s="17"/>
      <c r="D181" s="31" t="s">
        <v>187</v>
      </c>
      <c r="E181" s="19" t="s">
        <v>172</v>
      </c>
      <c r="F181" s="20">
        <v>10</v>
      </c>
      <c r="G181" s="22">
        <v>0</v>
      </c>
      <c r="H181" s="21">
        <f t="shared" si="21"/>
        <v>0</v>
      </c>
      <c r="I181" s="22">
        <v>0</v>
      </c>
      <c r="J181" s="21">
        <f t="shared" si="22"/>
        <v>0</v>
      </c>
      <c r="K181" s="22">
        <f t="shared" si="23"/>
        <v>0</v>
      </c>
    </row>
    <row r="182" spans="1:11" ht="47.25" x14ac:dyDescent="0.2">
      <c r="A182" s="17">
        <v>1674</v>
      </c>
      <c r="B182" s="1"/>
      <c r="C182" s="17"/>
      <c r="D182" s="31" t="s">
        <v>188</v>
      </c>
      <c r="E182" s="19" t="s">
        <v>189</v>
      </c>
      <c r="F182" s="20">
        <v>0.71</v>
      </c>
      <c r="G182" s="22">
        <v>0</v>
      </c>
      <c r="H182" s="21">
        <f t="shared" si="21"/>
        <v>0</v>
      </c>
      <c r="I182" s="22">
        <v>0</v>
      </c>
      <c r="J182" s="21">
        <f t="shared" si="22"/>
        <v>0</v>
      </c>
      <c r="K182" s="22">
        <f t="shared" si="23"/>
        <v>0</v>
      </c>
    </row>
    <row r="183" spans="1:11" ht="47.25" x14ac:dyDescent="0.2">
      <c r="A183" s="17">
        <v>1675</v>
      </c>
      <c r="B183" s="1"/>
      <c r="C183" s="17"/>
      <c r="D183" s="31" t="s">
        <v>190</v>
      </c>
      <c r="E183" s="19" t="s">
        <v>189</v>
      </c>
      <c r="F183" s="20">
        <v>0.04</v>
      </c>
      <c r="G183" s="22">
        <v>0</v>
      </c>
      <c r="H183" s="21">
        <f t="shared" si="21"/>
        <v>0</v>
      </c>
      <c r="I183" s="22">
        <v>0</v>
      </c>
      <c r="J183" s="21">
        <f t="shared" si="22"/>
        <v>0</v>
      </c>
      <c r="K183" s="22">
        <f t="shared" si="23"/>
        <v>0</v>
      </c>
    </row>
    <row r="184" spans="1:11" ht="31.5" x14ac:dyDescent="0.2">
      <c r="A184" s="17">
        <v>1676</v>
      </c>
      <c r="B184" s="1"/>
      <c r="C184" s="17"/>
      <c r="D184" s="31" t="s">
        <v>191</v>
      </c>
      <c r="E184" s="19" t="s">
        <v>172</v>
      </c>
      <c r="F184" s="20">
        <v>1</v>
      </c>
      <c r="G184" s="22">
        <v>0</v>
      </c>
      <c r="H184" s="21">
        <f t="shared" si="21"/>
        <v>0</v>
      </c>
      <c r="I184" s="22">
        <v>0</v>
      </c>
      <c r="J184" s="21">
        <f t="shared" si="22"/>
        <v>0</v>
      </c>
      <c r="K184" s="22">
        <f t="shared" si="23"/>
        <v>0</v>
      </c>
    </row>
    <row r="185" spans="1:11" ht="31.5" x14ac:dyDescent="0.2">
      <c r="A185" s="17">
        <v>1677</v>
      </c>
      <c r="B185" s="1"/>
      <c r="C185" s="17"/>
      <c r="D185" s="31" t="s">
        <v>192</v>
      </c>
      <c r="E185" s="19" t="s">
        <v>172</v>
      </c>
      <c r="F185" s="20">
        <v>4</v>
      </c>
      <c r="G185" s="22">
        <v>0</v>
      </c>
      <c r="H185" s="21">
        <f t="shared" si="21"/>
        <v>0</v>
      </c>
      <c r="I185" s="22">
        <v>0</v>
      </c>
      <c r="J185" s="21">
        <f t="shared" si="22"/>
        <v>0</v>
      </c>
      <c r="K185" s="22">
        <f t="shared" si="23"/>
        <v>0</v>
      </c>
    </row>
    <row r="186" spans="1:11" ht="31.5" x14ac:dyDescent="0.2">
      <c r="A186" s="17">
        <v>1678</v>
      </c>
      <c r="B186" s="1"/>
      <c r="C186" s="17"/>
      <c r="D186" s="31" t="s">
        <v>193</v>
      </c>
      <c r="E186" s="19" t="s">
        <v>172</v>
      </c>
      <c r="F186" s="20">
        <v>3</v>
      </c>
      <c r="G186" s="22">
        <v>0</v>
      </c>
      <c r="H186" s="21">
        <f t="shared" si="21"/>
        <v>0</v>
      </c>
      <c r="I186" s="22">
        <v>0</v>
      </c>
      <c r="J186" s="21">
        <f t="shared" si="22"/>
        <v>0</v>
      </c>
      <c r="K186" s="22">
        <f t="shared" si="23"/>
        <v>0</v>
      </c>
    </row>
    <row r="187" spans="1:11" ht="31.5" x14ac:dyDescent="0.2">
      <c r="A187" s="17">
        <v>1679</v>
      </c>
      <c r="B187" s="1"/>
      <c r="C187" s="17"/>
      <c r="D187" s="31" t="s">
        <v>194</v>
      </c>
      <c r="E187" s="19" t="s">
        <v>172</v>
      </c>
      <c r="F187" s="20">
        <v>72</v>
      </c>
      <c r="G187" s="22">
        <v>0</v>
      </c>
      <c r="H187" s="21">
        <f t="shared" si="21"/>
        <v>0</v>
      </c>
      <c r="I187" s="22">
        <v>0</v>
      </c>
      <c r="J187" s="21">
        <f t="shared" si="22"/>
        <v>0</v>
      </c>
      <c r="K187" s="22">
        <f t="shared" si="23"/>
        <v>0</v>
      </c>
    </row>
    <row r="188" spans="1:11" ht="15.75" x14ac:dyDescent="0.2">
      <c r="A188" s="17">
        <v>1680</v>
      </c>
      <c r="B188" s="1"/>
      <c r="C188" s="17"/>
      <c r="D188" s="31" t="s">
        <v>195</v>
      </c>
      <c r="E188" s="19" t="s">
        <v>172</v>
      </c>
      <c r="F188" s="20">
        <v>1</v>
      </c>
      <c r="G188" s="22">
        <v>0</v>
      </c>
      <c r="H188" s="21">
        <f t="shared" si="21"/>
        <v>0</v>
      </c>
      <c r="I188" s="22">
        <v>0</v>
      </c>
      <c r="J188" s="21">
        <f t="shared" si="22"/>
        <v>0</v>
      </c>
      <c r="K188" s="22">
        <f t="shared" si="23"/>
        <v>0</v>
      </c>
    </row>
    <row r="189" spans="1:11" ht="15.75" x14ac:dyDescent="0.2">
      <c r="A189" s="17">
        <v>1681</v>
      </c>
      <c r="B189" s="1"/>
      <c r="C189" s="17"/>
      <c r="D189" s="31" t="s">
        <v>196</v>
      </c>
      <c r="E189" s="19" t="s">
        <v>172</v>
      </c>
      <c r="F189" s="20">
        <v>1</v>
      </c>
      <c r="G189" s="22">
        <v>0</v>
      </c>
      <c r="H189" s="21">
        <f t="shared" si="21"/>
        <v>0</v>
      </c>
      <c r="I189" s="22">
        <v>0</v>
      </c>
      <c r="J189" s="21">
        <f t="shared" si="22"/>
        <v>0</v>
      </c>
      <c r="K189" s="22">
        <f t="shared" si="23"/>
        <v>0</v>
      </c>
    </row>
    <row r="190" spans="1:11" ht="15.75" x14ac:dyDescent="0.2">
      <c r="A190" s="17">
        <v>1682</v>
      </c>
      <c r="B190" s="1"/>
      <c r="C190" s="17"/>
      <c r="D190" s="31" t="s">
        <v>197</v>
      </c>
      <c r="E190" s="19" t="s">
        <v>172</v>
      </c>
      <c r="F190" s="20">
        <v>1</v>
      </c>
      <c r="G190" s="22">
        <v>0</v>
      </c>
      <c r="H190" s="21">
        <f t="shared" si="21"/>
        <v>0</v>
      </c>
      <c r="I190" s="22">
        <v>0</v>
      </c>
      <c r="J190" s="21">
        <f t="shared" si="22"/>
        <v>0</v>
      </c>
      <c r="K190" s="22">
        <f t="shared" si="23"/>
        <v>0</v>
      </c>
    </row>
    <row r="191" spans="1:11" ht="15.75" x14ac:dyDescent="0.2">
      <c r="A191" s="17">
        <v>1683</v>
      </c>
      <c r="B191" s="1"/>
      <c r="C191" s="17"/>
      <c r="D191" s="31" t="s">
        <v>198</v>
      </c>
      <c r="E191" s="19" t="s">
        <v>172</v>
      </c>
      <c r="F191" s="20">
        <v>1</v>
      </c>
      <c r="G191" s="22">
        <v>0</v>
      </c>
      <c r="H191" s="21">
        <f t="shared" si="21"/>
        <v>0</v>
      </c>
      <c r="I191" s="22">
        <v>0</v>
      </c>
      <c r="J191" s="21">
        <f t="shared" si="22"/>
        <v>0</v>
      </c>
      <c r="K191" s="22">
        <f t="shared" si="23"/>
        <v>0</v>
      </c>
    </row>
    <row r="192" spans="1:11" ht="15.75" x14ac:dyDescent="0.2">
      <c r="A192" s="17">
        <v>1684</v>
      </c>
      <c r="B192" s="1"/>
      <c r="C192" s="17"/>
      <c r="D192" s="31" t="s">
        <v>199</v>
      </c>
      <c r="E192" s="19"/>
      <c r="F192" s="20"/>
      <c r="G192" s="22">
        <v>0</v>
      </c>
      <c r="H192" s="21">
        <f t="shared" si="21"/>
        <v>0</v>
      </c>
      <c r="I192" s="22">
        <v>0</v>
      </c>
      <c r="J192" s="21">
        <f t="shared" si="22"/>
        <v>0</v>
      </c>
      <c r="K192" s="22">
        <f t="shared" si="23"/>
        <v>0</v>
      </c>
    </row>
    <row r="193" spans="1:11" ht="31.5" x14ac:dyDescent="0.2">
      <c r="A193" s="17">
        <v>1685</v>
      </c>
      <c r="B193" s="1"/>
      <c r="C193" s="17"/>
      <c r="D193" s="31" t="s">
        <v>200</v>
      </c>
      <c r="E193" s="19" t="s">
        <v>201</v>
      </c>
      <c r="F193" s="20">
        <v>1.86</v>
      </c>
      <c r="G193" s="22">
        <v>0</v>
      </c>
      <c r="H193" s="21">
        <f t="shared" si="21"/>
        <v>0</v>
      </c>
      <c r="I193" s="22">
        <v>0</v>
      </c>
      <c r="J193" s="21">
        <f t="shared" si="22"/>
        <v>0</v>
      </c>
      <c r="K193" s="22">
        <f t="shared" si="23"/>
        <v>0</v>
      </c>
    </row>
    <row r="194" spans="1:11" ht="31.5" x14ac:dyDescent="0.2">
      <c r="A194" s="17">
        <v>1686</v>
      </c>
      <c r="B194" s="1"/>
      <c r="C194" s="17"/>
      <c r="D194" s="31" t="s">
        <v>202</v>
      </c>
      <c r="E194" s="19" t="s">
        <v>201</v>
      </c>
      <c r="F194" s="20">
        <v>0.14000000000000001</v>
      </c>
      <c r="G194" s="22">
        <v>0</v>
      </c>
      <c r="H194" s="21">
        <f t="shared" si="21"/>
        <v>0</v>
      </c>
      <c r="I194" s="22">
        <v>0</v>
      </c>
      <c r="J194" s="21">
        <f t="shared" si="22"/>
        <v>0</v>
      </c>
      <c r="K194" s="22">
        <f t="shared" si="23"/>
        <v>0</v>
      </c>
    </row>
    <row r="195" spans="1:11" ht="31.5" x14ac:dyDescent="0.2">
      <c r="A195" s="17">
        <v>1687</v>
      </c>
      <c r="B195" s="1"/>
      <c r="C195" s="17"/>
      <c r="D195" s="31" t="s">
        <v>203</v>
      </c>
      <c r="E195" s="19" t="s">
        <v>201</v>
      </c>
      <c r="F195" s="20">
        <v>0.2</v>
      </c>
      <c r="G195" s="22">
        <v>0</v>
      </c>
      <c r="H195" s="21">
        <f t="shared" si="21"/>
        <v>0</v>
      </c>
      <c r="I195" s="22">
        <v>0</v>
      </c>
      <c r="J195" s="21">
        <f t="shared" si="22"/>
        <v>0</v>
      </c>
      <c r="K195" s="22">
        <f t="shared" si="23"/>
        <v>0</v>
      </c>
    </row>
    <row r="196" spans="1:11" ht="31.5" x14ac:dyDescent="0.2">
      <c r="A196" s="17">
        <v>1688</v>
      </c>
      <c r="B196" s="1"/>
      <c r="C196" s="17"/>
      <c r="D196" s="31" t="s">
        <v>204</v>
      </c>
      <c r="E196" s="19" t="s">
        <v>201</v>
      </c>
      <c r="F196" s="20">
        <v>0.14000000000000001</v>
      </c>
      <c r="G196" s="22">
        <v>0</v>
      </c>
      <c r="H196" s="21">
        <f t="shared" si="21"/>
        <v>0</v>
      </c>
      <c r="I196" s="22">
        <v>0</v>
      </c>
      <c r="J196" s="21">
        <f t="shared" si="22"/>
        <v>0</v>
      </c>
      <c r="K196" s="22">
        <f t="shared" si="23"/>
        <v>0</v>
      </c>
    </row>
    <row r="197" spans="1:11" ht="15.75" x14ac:dyDescent="0.2">
      <c r="A197" s="17">
        <v>1689</v>
      </c>
      <c r="B197" s="1"/>
      <c r="C197" s="17"/>
      <c r="D197" s="32" t="s">
        <v>205</v>
      </c>
      <c r="E197" s="19"/>
      <c r="F197" s="20"/>
      <c r="G197" s="22">
        <v>0</v>
      </c>
      <c r="H197" s="21">
        <f t="shared" si="21"/>
        <v>0</v>
      </c>
      <c r="I197" s="22">
        <v>0</v>
      </c>
      <c r="J197" s="21">
        <f t="shared" si="22"/>
        <v>0</v>
      </c>
      <c r="K197" s="22">
        <f t="shared" si="23"/>
        <v>0</v>
      </c>
    </row>
    <row r="198" spans="1:11" ht="15.75" x14ac:dyDescent="0.2">
      <c r="A198" s="17">
        <v>1690</v>
      </c>
      <c r="B198" s="1"/>
      <c r="C198" s="17"/>
      <c r="D198" s="31" t="s">
        <v>206</v>
      </c>
      <c r="E198" s="19" t="s">
        <v>201</v>
      </c>
      <c r="F198" s="20">
        <v>1.86</v>
      </c>
      <c r="G198" s="22">
        <v>0</v>
      </c>
      <c r="H198" s="21">
        <f t="shared" si="21"/>
        <v>0</v>
      </c>
      <c r="I198" s="22">
        <v>0</v>
      </c>
      <c r="J198" s="21">
        <f t="shared" si="22"/>
        <v>0</v>
      </c>
      <c r="K198" s="22">
        <f t="shared" si="23"/>
        <v>0</v>
      </c>
    </row>
    <row r="199" spans="1:11" ht="15.75" x14ac:dyDescent="0.2">
      <c r="A199" s="17">
        <v>1691</v>
      </c>
      <c r="B199" s="1"/>
      <c r="C199" s="17"/>
      <c r="D199" s="31" t="s">
        <v>207</v>
      </c>
      <c r="E199" s="19" t="s">
        <v>201</v>
      </c>
      <c r="F199" s="20">
        <v>0.46</v>
      </c>
      <c r="G199" s="22">
        <v>0</v>
      </c>
      <c r="H199" s="21">
        <f t="shared" si="21"/>
        <v>0</v>
      </c>
      <c r="I199" s="22">
        <v>0</v>
      </c>
      <c r="J199" s="21">
        <f t="shared" si="22"/>
        <v>0</v>
      </c>
      <c r="K199" s="22">
        <f t="shared" si="23"/>
        <v>0</v>
      </c>
    </row>
    <row r="200" spans="1:11" ht="15.75" x14ac:dyDescent="0.2">
      <c r="A200" s="17">
        <v>1692</v>
      </c>
      <c r="B200" s="1"/>
      <c r="C200" s="17"/>
      <c r="D200" s="32" t="s">
        <v>208</v>
      </c>
      <c r="E200" s="19"/>
      <c r="F200" s="20"/>
      <c r="G200" s="22">
        <v>0</v>
      </c>
      <c r="H200" s="21">
        <f t="shared" si="21"/>
        <v>0</v>
      </c>
      <c r="I200" s="22">
        <v>0</v>
      </c>
      <c r="J200" s="21">
        <f t="shared" si="22"/>
        <v>0</v>
      </c>
      <c r="K200" s="22">
        <f t="shared" si="23"/>
        <v>0</v>
      </c>
    </row>
    <row r="201" spans="1:11" ht="31.5" x14ac:dyDescent="0.2">
      <c r="A201" s="17">
        <v>1693</v>
      </c>
      <c r="B201" s="1"/>
      <c r="C201" s="17"/>
      <c r="D201" s="31" t="s">
        <v>209</v>
      </c>
      <c r="E201" s="19" t="s">
        <v>210</v>
      </c>
      <c r="F201" s="20">
        <v>9.1999999999999993</v>
      </c>
      <c r="G201" s="22">
        <v>0</v>
      </c>
      <c r="H201" s="21">
        <f t="shared" si="21"/>
        <v>0</v>
      </c>
      <c r="I201" s="22">
        <v>0</v>
      </c>
      <c r="J201" s="21">
        <f t="shared" si="22"/>
        <v>0</v>
      </c>
      <c r="K201" s="22">
        <f t="shared" si="23"/>
        <v>0</v>
      </c>
    </row>
    <row r="202" spans="1:11" ht="15.75" x14ac:dyDescent="0.2">
      <c r="A202" s="17">
        <v>1694</v>
      </c>
      <c r="B202" s="1"/>
      <c r="C202" s="17"/>
      <c r="D202" s="31" t="s">
        <v>211</v>
      </c>
      <c r="E202" s="19" t="s">
        <v>210</v>
      </c>
      <c r="F202" s="20">
        <v>0.2</v>
      </c>
      <c r="G202" s="22">
        <v>0</v>
      </c>
      <c r="H202" s="21">
        <f t="shared" si="21"/>
        <v>0</v>
      </c>
      <c r="I202" s="22">
        <v>0</v>
      </c>
      <c r="J202" s="21">
        <f t="shared" si="22"/>
        <v>0</v>
      </c>
      <c r="K202" s="22">
        <f t="shared" si="23"/>
        <v>0</v>
      </c>
    </row>
    <row r="203" spans="1:11" ht="15.75" x14ac:dyDescent="0.2">
      <c r="A203" s="17">
        <v>1695</v>
      </c>
      <c r="B203" s="1"/>
      <c r="C203" s="17"/>
      <c r="D203" s="31" t="s">
        <v>212</v>
      </c>
      <c r="E203" s="19" t="s">
        <v>210</v>
      </c>
      <c r="F203" s="20">
        <v>1.6</v>
      </c>
      <c r="G203" s="22">
        <v>0</v>
      </c>
      <c r="H203" s="21">
        <f t="shared" si="21"/>
        <v>0</v>
      </c>
      <c r="I203" s="22">
        <v>0</v>
      </c>
      <c r="J203" s="21">
        <f t="shared" si="22"/>
        <v>0</v>
      </c>
      <c r="K203" s="22">
        <f t="shared" si="23"/>
        <v>0</v>
      </c>
    </row>
    <row r="204" spans="1:11" ht="31.5" x14ac:dyDescent="0.2">
      <c r="A204" s="17">
        <v>1696</v>
      </c>
      <c r="B204" s="1"/>
      <c r="C204" s="17"/>
      <c r="D204" s="31" t="s">
        <v>213</v>
      </c>
      <c r="E204" s="19" t="s">
        <v>189</v>
      </c>
      <c r="F204" s="20">
        <v>0.16</v>
      </c>
      <c r="G204" s="22">
        <v>0</v>
      </c>
      <c r="H204" s="21">
        <f t="shared" si="21"/>
        <v>0</v>
      </c>
      <c r="I204" s="22">
        <v>0</v>
      </c>
      <c r="J204" s="21">
        <f t="shared" si="22"/>
        <v>0</v>
      </c>
      <c r="K204" s="22">
        <f t="shared" si="23"/>
        <v>0</v>
      </c>
    </row>
    <row r="205" spans="1:11" ht="47.25" x14ac:dyDescent="0.2">
      <c r="A205" s="17">
        <v>1697</v>
      </c>
      <c r="B205" s="1"/>
      <c r="C205" s="17"/>
      <c r="D205" s="31" t="s">
        <v>214</v>
      </c>
      <c r="E205" s="19" t="s">
        <v>189</v>
      </c>
      <c r="F205" s="20">
        <v>0.04</v>
      </c>
      <c r="G205" s="22">
        <v>0</v>
      </c>
      <c r="H205" s="21">
        <f t="shared" si="21"/>
        <v>0</v>
      </c>
      <c r="I205" s="22">
        <v>0</v>
      </c>
      <c r="J205" s="21">
        <f t="shared" si="22"/>
        <v>0</v>
      </c>
      <c r="K205" s="22">
        <f t="shared" si="23"/>
        <v>0</v>
      </c>
    </row>
    <row r="206" spans="1:11" ht="15.75" x14ac:dyDescent="0.2">
      <c r="A206" s="17">
        <v>1698</v>
      </c>
      <c r="B206" s="1"/>
      <c r="C206" s="17"/>
      <c r="D206" s="26" t="s">
        <v>25</v>
      </c>
      <c r="E206" s="27"/>
      <c r="F206" s="28"/>
      <c r="G206" s="29"/>
      <c r="H206" s="30"/>
      <c r="I206" s="29"/>
      <c r="J206" s="30"/>
      <c r="K206" s="29"/>
    </row>
    <row r="207" spans="1:11" ht="31.5" x14ac:dyDescent="0.2">
      <c r="A207" s="17">
        <v>1699</v>
      </c>
      <c r="B207" s="1"/>
      <c r="C207" s="17"/>
      <c r="D207" s="26" t="s">
        <v>215</v>
      </c>
      <c r="E207" s="27"/>
      <c r="F207" s="28"/>
      <c r="G207" s="29"/>
      <c r="H207" s="30"/>
      <c r="I207" s="29"/>
      <c r="J207" s="30"/>
      <c r="K207" s="29"/>
    </row>
    <row r="208" spans="1:11" ht="31.5" x14ac:dyDescent="0.2">
      <c r="A208" s="17">
        <v>1700</v>
      </c>
      <c r="B208" s="1"/>
      <c r="C208" s="17"/>
      <c r="D208" s="26" t="s">
        <v>216</v>
      </c>
      <c r="E208" s="27"/>
      <c r="F208" s="28"/>
      <c r="G208" s="29"/>
      <c r="H208" s="30"/>
      <c r="I208" s="29"/>
      <c r="J208" s="30"/>
      <c r="K208" s="29"/>
    </row>
    <row r="209" spans="1:11" ht="47.25" x14ac:dyDescent="0.2">
      <c r="A209" s="17">
        <v>1701</v>
      </c>
      <c r="B209" s="1"/>
      <c r="C209" s="17"/>
      <c r="D209" s="24" t="s">
        <v>217</v>
      </c>
      <c r="E209" s="19" t="s">
        <v>16</v>
      </c>
      <c r="F209" s="20">
        <v>1</v>
      </c>
      <c r="G209" s="22">
        <v>28875.5</v>
      </c>
      <c r="H209" s="21">
        <f t="shared" ref="H209:H217" si="24">F209*G209</f>
        <v>28875.5</v>
      </c>
      <c r="I209" s="22">
        <v>110000</v>
      </c>
      <c r="J209" s="21">
        <f t="shared" ref="J209:J217" si="25">F209*I209</f>
        <v>110000</v>
      </c>
      <c r="K209" s="22">
        <f t="shared" ref="K209:K217" si="26">H209+J209</f>
        <v>138875.5</v>
      </c>
    </row>
    <row r="210" spans="1:11" ht="31.5" x14ac:dyDescent="0.2">
      <c r="A210" s="17">
        <v>1702</v>
      </c>
      <c r="B210" s="1"/>
      <c r="C210" s="17"/>
      <c r="D210" s="23" t="s">
        <v>218</v>
      </c>
      <c r="E210" s="19" t="s">
        <v>16</v>
      </c>
      <c r="F210" s="20">
        <v>1</v>
      </c>
      <c r="G210" s="22">
        <v>2887.5</v>
      </c>
      <c r="H210" s="21">
        <f t="shared" si="24"/>
        <v>2887.5</v>
      </c>
      <c r="I210" s="22">
        <v>6500</v>
      </c>
      <c r="J210" s="21">
        <f t="shared" si="25"/>
        <v>6500</v>
      </c>
      <c r="K210" s="22">
        <f t="shared" si="26"/>
        <v>9387.5</v>
      </c>
    </row>
    <row r="211" spans="1:11" ht="31.5" x14ac:dyDescent="0.2">
      <c r="A211" s="17">
        <v>1703</v>
      </c>
      <c r="B211" s="1"/>
      <c r="C211" s="17"/>
      <c r="D211" s="23" t="s">
        <v>219</v>
      </c>
      <c r="E211" s="19" t="s">
        <v>16</v>
      </c>
      <c r="F211" s="20">
        <v>1</v>
      </c>
      <c r="G211" s="22">
        <v>1443.75</v>
      </c>
      <c r="H211" s="21">
        <f t="shared" si="24"/>
        <v>1443.75</v>
      </c>
      <c r="I211" s="22">
        <v>700</v>
      </c>
      <c r="J211" s="21">
        <f t="shared" si="25"/>
        <v>700</v>
      </c>
      <c r="K211" s="22">
        <f t="shared" si="26"/>
        <v>2143.75</v>
      </c>
    </row>
    <row r="212" spans="1:11" ht="47.25" x14ac:dyDescent="0.2">
      <c r="A212" s="17">
        <v>1704</v>
      </c>
      <c r="B212" s="1"/>
      <c r="C212" s="17"/>
      <c r="D212" s="23" t="s">
        <v>220</v>
      </c>
      <c r="E212" s="19" t="s">
        <v>16</v>
      </c>
      <c r="F212" s="20">
        <v>1</v>
      </c>
      <c r="G212" s="22">
        <v>1443.75</v>
      </c>
      <c r="H212" s="21">
        <f t="shared" si="24"/>
        <v>1443.75</v>
      </c>
      <c r="I212" s="22">
        <v>3000</v>
      </c>
      <c r="J212" s="21">
        <f t="shared" si="25"/>
        <v>3000</v>
      </c>
      <c r="K212" s="22">
        <f t="shared" si="26"/>
        <v>4443.75</v>
      </c>
    </row>
    <row r="213" spans="1:11" ht="31.5" x14ac:dyDescent="0.2">
      <c r="A213" s="17">
        <v>1705</v>
      </c>
      <c r="B213" s="1"/>
      <c r="C213" s="17"/>
      <c r="D213" s="23" t="s">
        <v>221</v>
      </c>
      <c r="E213" s="19" t="s">
        <v>16</v>
      </c>
      <c r="F213" s="20">
        <v>1</v>
      </c>
      <c r="G213" s="22">
        <v>1443.75</v>
      </c>
      <c r="H213" s="21">
        <f t="shared" si="24"/>
        <v>1443.75</v>
      </c>
      <c r="I213" s="22">
        <v>4500</v>
      </c>
      <c r="J213" s="21">
        <f t="shared" si="25"/>
        <v>4500</v>
      </c>
      <c r="K213" s="22">
        <f t="shared" si="26"/>
        <v>5943.75</v>
      </c>
    </row>
    <row r="214" spans="1:11" ht="31.5" x14ac:dyDescent="0.2">
      <c r="A214" s="17">
        <v>1706</v>
      </c>
      <c r="B214" s="1"/>
      <c r="C214" s="17"/>
      <c r="D214" s="23" t="s">
        <v>222</v>
      </c>
      <c r="E214" s="19" t="s">
        <v>223</v>
      </c>
      <c r="F214" s="20">
        <v>2</v>
      </c>
      <c r="G214" s="22">
        <v>721.88</v>
      </c>
      <c r="H214" s="21">
        <f t="shared" si="24"/>
        <v>1443.76</v>
      </c>
      <c r="I214" s="22">
        <v>350</v>
      </c>
      <c r="J214" s="21">
        <f t="shared" si="25"/>
        <v>700</v>
      </c>
      <c r="K214" s="22">
        <f t="shared" si="26"/>
        <v>2143.7600000000002</v>
      </c>
    </row>
    <row r="215" spans="1:11" ht="47.25" x14ac:dyDescent="0.2">
      <c r="A215" s="17">
        <v>1707</v>
      </c>
      <c r="B215" s="1"/>
      <c r="C215" s="17"/>
      <c r="D215" s="23" t="s">
        <v>224</v>
      </c>
      <c r="E215" s="19" t="s">
        <v>16</v>
      </c>
      <c r="F215" s="20">
        <v>4</v>
      </c>
      <c r="G215" s="22">
        <v>721.88</v>
      </c>
      <c r="H215" s="21">
        <f t="shared" si="24"/>
        <v>2887.52</v>
      </c>
      <c r="I215" s="22">
        <v>1100</v>
      </c>
      <c r="J215" s="21">
        <f t="shared" si="25"/>
        <v>4400</v>
      </c>
      <c r="K215" s="22">
        <f t="shared" si="26"/>
        <v>7287.52</v>
      </c>
    </row>
    <row r="216" spans="1:11" ht="47.25" x14ac:dyDescent="0.2">
      <c r="A216" s="17">
        <v>1708</v>
      </c>
      <c r="B216" s="1"/>
      <c r="C216" s="17"/>
      <c r="D216" s="23" t="s">
        <v>225</v>
      </c>
      <c r="E216" s="19" t="s">
        <v>16</v>
      </c>
      <c r="F216" s="20">
        <v>1</v>
      </c>
      <c r="G216" s="22">
        <v>2887.5</v>
      </c>
      <c r="H216" s="21">
        <f t="shared" si="24"/>
        <v>2887.5</v>
      </c>
      <c r="I216" s="22">
        <v>3500</v>
      </c>
      <c r="J216" s="21">
        <f t="shared" si="25"/>
        <v>3500</v>
      </c>
      <c r="K216" s="22">
        <f t="shared" si="26"/>
        <v>6387.5</v>
      </c>
    </row>
    <row r="217" spans="1:11" ht="47.25" x14ac:dyDescent="0.2">
      <c r="A217" s="17">
        <v>1709</v>
      </c>
      <c r="B217" s="1"/>
      <c r="C217" s="17"/>
      <c r="D217" s="23" t="s">
        <v>226</v>
      </c>
      <c r="E217" s="19" t="s">
        <v>16</v>
      </c>
      <c r="F217" s="20">
        <v>2</v>
      </c>
      <c r="G217" s="22">
        <v>433.13</v>
      </c>
      <c r="H217" s="21">
        <f t="shared" si="24"/>
        <v>866.26</v>
      </c>
      <c r="I217" s="22">
        <v>150</v>
      </c>
      <c r="J217" s="21">
        <f t="shared" si="25"/>
        <v>300</v>
      </c>
      <c r="K217" s="22">
        <f t="shared" si="26"/>
        <v>1166.26</v>
      </c>
    </row>
    <row r="218" spans="1:11" ht="31.5" x14ac:dyDescent="0.2">
      <c r="A218" s="17">
        <v>1710</v>
      </c>
      <c r="B218" s="1"/>
      <c r="C218" s="17"/>
      <c r="D218" s="26" t="s">
        <v>227</v>
      </c>
      <c r="E218" s="27"/>
      <c r="F218" s="28"/>
      <c r="G218" s="29"/>
      <c r="H218" s="30"/>
      <c r="I218" s="29"/>
      <c r="J218" s="30"/>
      <c r="K218" s="29"/>
    </row>
    <row r="219" spans="1:11" ht="47.25" x14ac:dyDescent="0.2">
      <c r="A219" s="17">
        <v>1711</v>
      </c>
      <c r="B219" s="1"/>
      <c r="C219" s="17"/>
      <c r="D219" s="23" t="s">
        <v>228</v>
      </c>
      <c r="E219" s="19" t="s">
        <v>16</v>
      </c>
      <c r="F219" s="20">
        <v>2</v>
      </c>
      <c r="G219" s="22">
        <v>15881.25</v>
      </c>
      <c r="H219" s="21">
        <f>F219*G219</f>
        <v>31762.5</v>
      </c>
      <c r="I219" s="22">
        <v>6000</v>
      </c>
      <c r="J219" s="21">
        <f>F219*I219</f>
        <v>12000</v>
      </c>
      <c r="K219" s="22">
        <f>H219+J219</f>
        <v>43762.5</v>
      </c>
    </row>
    <row r="220" spans="1:11" ht="31.5" x14ac:dyDescent="0.2">
      <c r="A220" s="17">
        <v>1712</v>
      </c>
      <c r="B220" s="1"/>
      <c r="C220" s="17"/>
      <c r="D220" s="23" t="s">
        <v>229</v>
      </c>
      <c r="E220" s="19" t="s">
        <v>16</v>
      </c>
      <c r="F220" s="20">
        <v>3</v>
      </c>
      <c r="G220" s="22">
        <v>7218.75</v>
      </c>
      <c r="H220" s="21">
        <f>F220*G220</f>
        <v>21656.25</v>
      </c>
      <c r="I220" s="22">
        <v>6500</v>
      </c>
      <c r="J220" s="21">
        <f>F220*I220</f>
        <v>19500</v>
      </c>
      <c r="K220" s="22">
        <f>H220+J220</f>
        <v>41156.25</v>
      </c>
    </row>
    <row r="221" spans="1:11" ht="31.5" x14ac:dyDescent="0.2">
      <c r="A221" s="17">
        <v>1713</v>
      </c>
      <c r="B221" s="1"/>
      <c r="C221" s="17"/>
      <c r="D221" s="23" t="s">
        <v>230</v>
      </c>
      <c r="E221" s="19" t="s">
        <v>16</v>
      </c>
      <c r="F221" s="20">
        <v>72</v>
      </c>
      <c r="G221" s="22">
        <v>721.88</v>
      </c>
      <c r="H221" s="21">
        <f>F221*G221</f>
        <v>51975.360000000001</v>
      </c>
      <c r="I221" s="22">
        <v>400</v>
      </c>
      <c r="J221" s="21">
        <f>F221*I221</f>
        <v>28800</v>
      </c>
      <c r="K221" s="22">
        <f>H221+J221</f>
        <v>80775.360000000001</v>
      </c>
    </row>
    <row r="222" spans="1:11" ht="31.5" x14ac:dyDescent="0.2">
      <c r="A222" s="17">
        <v>1714</v>
      </c>
      <c r="B222" s="1"/>
      <c r="C222" s="17"/>
      <c r="D222" s="18" t="s">
        <v>231</v>
      </c>
      <c r="E222" s="19"/>
      <c r="F222" s="20"/>
      <c r="G222" s="22"/>
      <c r="H222" s="21"/>
      <c r="I222" s="22"/>
      <c r="J222" s="21"/>
      <c r="K222" s="22"/>
    </row>
    <row r="223" spans="1:11" ht="31.5" x14ac:dyDescent="0.2">
      <c r="A223" s="17">
        <v>1715</v>
      </c>
      <c r="B223" s="1"/>
      <c r="C223" s="17"/>
      <c r="D223" s="24" t="s">
        <v>232</v>
      </c>
      <c r="E223" s="19" t="s">
        <v>16</v>
      </c>
      <c r="F223" s="20">
        <v>1</v>
      </c>
      <c r="G223" s="22">
        <v>14437.5</v>
      </c>
      <c r="H223" s="21">
        <f t="shared" ref="H223:H232" si="27">F223*G223</f>
        <v>14437.5</v>
      </c>
      <c r="I223" s="25">
        <v>250000</v>
      </c>
      <c r="J223" s="21">
        <f t="shared" ref="J223:J232" si="28">F223*I223</f>
        <v>250000</v>
      </c>
      <c r="K223" s="22">
        <f t="shared" ref="K223:K232" si="29">H223+J223</f>
        <v>264437.5</v>
      </c>
    </row>
    <row r="224" spans="1:11" ht="31.5" x14ac:dyDescent="0.2">
      <c r="A224" s="17">
        <v>1716</v>
      </c>
      <c r="B224" s="1"/>
      <c r="C224" s="17"/>
      <c r="D224" s="24" t="s">
        <v>233</v>
      </c>
      <c r="E224" s="19" t="s">
        <v>16</v>
      </c>
      <c r="F224" s="20">
        <v>1</v>
      </c>
      <c r="G224" s="25">
        <v>0</v>
      </c>
      <c r="H224" s="21">
        <f t="shared" si="27"/>
        <v>0</v>
      </c>
      <c r="I224" s="25">
        <v>150000</v>
      </c>
      <c r="J224" s="21">
        <f t="shared" si="28"/>
        <v>150000</v>
      </c>
      <c r="K224" s="22">
        <f t="shared" si="29"/>
        <v>150000</v>
      </c>
    </row>
    <row r="225" spans="1:11" ht="47.25" x14ac:dyDescent="0.2">
      <c r="A225" s="17">
        <v>1717</v>
      </c>
      <c r="B225" s="1"/>
      <c r="C225" s="17"/>
      <c r="D225" s="24" t="s">
        <v>234</v>
      </c>
      <c r="E225" s="19" t="s">
        <v>16</v>
      </c>
      <c r="F225" s="20">
        <v>1</v>
      </c>
      <c r="G225" s="25">
        <v>0</v>
      </c>
      <c r="H225" s="21">
        <f t="shared" si="27"/>
        <v>0</v>
      </c>
      <c r="I225" s="25">
        <v>25000</v>
      </c>
      <c r="J225" s="21">
        <f t="shared" si="28"/>
        <v>25000</v>
      </c>
      <c r="K225" s="22">
        <f t="shared" si="29"/>
        <v>25000</v>
      </c>
    </row>
    <row r="226" spans="1:11" ht="31.5" x14ac:dyDescent="0.2">
      <c r="A226" s="17">
        <v>1718</v>
      </c>
      <c r="B226" s="1"/>
      <c r="C226" s="17"/>
      <c r="D226" s="24" t="s">
        <v>235</v>
      </c>
      <c r="E226" s="19" t="s">
        <v>16</v>
      </c>
      <c r="F226" s="20">
        <v>1</v>
      </c>
      <c r="G226" s="22">
        <f>G223</f>
        <v>14437.5</v>
      </c>
      <c r="H226" s="21">
        <f t="shared" si="27"/>
        <v>14437.5</v>
      </c>
      <c r="I226" s="25">
        <v>150000</v>
      </c>
      <c r="J226" s="21">
        <f t="shared" si="28"/>
        <v>150000</v>
      </c>
      <c r="K226" s="22">
        <f t="shared" si="29"/>
        <v>164437.5</v>
      </c>
    </row>
    <row r="227" spans="1:11" ht="31.5" x14ac:dyDescent="0.2">
      <c r="A227" s="17">
        <v>1719</v>
      </c>
      <c r="B227" s="1"/>
      <c r="C227" s="17"/>
      <c r="D227" s="24" t="s">
        <v>236</v>
      </c>
      <c r="E227" s="19" t="s">
        <v>16</v>
      </c>
      <c r="F227" s="20">
        <v>1</v>
      </c>
      <c r="G227" s="25">
        <v>0</v>
      </c>
      <c r="H227" s="21">
        <f t="shared" si="27"/>
        <v>0</v>
      </c>
      <c r="I227" s="25">
        <v>70000</v>
      </c>
      <c r="J227" s="21">
        <f t="shared" si="28"/>
        <v>70000</v>
      </c>
      <c r="K227" s="22">
        <f t="shared" si="29"/>
        <v>70000</v>
      </c>
    </row>
    <row r="228" spans="1:11" ht="47.25" x14ac:dyDescent="0.2">
      <c r="A228" s="17">
        <v>1720</v>
      </c>
      <c r="B228" s="1"/>
      <c r="C228" s="17"/>
      <c r="D228" s="24" t="s">
        <v>237</v>
      </c>
      <c r="E228" s="19" t="s">
        <v>16</v>
      </c>
      <c r="F228" s="20">
        <v>1</v>
      </c>
      <c r="G228" s="25">
        <v>0</v>
      </c>
      <c r="H228" s="21">
        <f t="shared" si="27"/>
        <v>0</v>
      </c>
      <c r="I228" s="25">
        <v>25000</v>
      </c>
      <c r="J228" s="21">
        <f t="shared" si="28"/>
        <v>25000</v>
      </c>
      <c r="K228" s="22">
        <f t="shared" si="29"/>
        <v>25000</v>
      </c>
    </row>
    <row r="229" spans="1:11" ht="47.25" x14ac:dyDescent="0.2">
      <c r="A229" s="17">
        <v>1721</v>
      </c>
      <c r="B229" s="1"/>
      <c r="C229" s="17"/>
      <c r="D229" s="24" t="s">
        <v>238</v>
      </c>
      <c r="E229" s="19" t="s">
        <v>16</v>
      </c>
      <c r="F229" s="20">
        <v>4</v>
      </c>
      <c r="G229" s="22">
        <v>2887.5</v>
      </c>
      <c r="H229" s="21">
        <f t="shared" si="27"/>
        <v>11550</v>
      </c>
      <c r="I229" s="25">
        <v>20000</v>
      </c>
      <c r="J229" s="21">
        <f t="shared" si="28"/>
        <v>80000</v>
      </c>
      <c r="K229" s="22">
        <f t="shared" si="29"/>
        <v>91550</v>
      </c>
    </row>
    <row r="230" spans="1:11" ht="126" x14ac:dyDescent="0.2">
      <c r="A230" s="17">
        <v>1722</v>
      </c>
      <c r="B230" s="1"/>
      <c r="C230" s="17"/>
      <c r="D230" s="24" t="s">
        <v>239</v>
      </c>
      <c r="E230" s="19" t="s">
        <v>16</v>
      </c>
      <c r="F230" s="20">
        <v>16</v>
      </c>
      <c r="G230" s="22">
        <v>2887.5</v>
      </c>
      <c r="H230" s="21">
        <f t="shared" si="27"/>
        <v>46200</v>
      </c>
      <c r="I230" s="22">
        <v>36000</v>
      </c>
      <c r="J230" s="21">
        <f t="shared" si="28"/>
        <v>576000</v>
      </c>
      <c r="K230" s="22">
        <f t="shared" si="29"/>
        <v>622200</v>
      </c>
    </row>
    <row r="231" spans="1:11" ht="31.5" x14ac:dyDescent="0.2">
      <c r="A231" s="17">
        <v>1723</v>
      </c>
      <c r="B231" s="1"/>
      <c r="C231" s="17"/>
      <c r="D231" s="24" t="s">
        <v>240</v>
      </c>
      <c r="E231" s="19"/>
      <c r="F231" s="20"/>
      <c r="G231" s="22">
        <v>0</v>
      </c>
      <c r="H231" s="21">
        <f t="shared" si="27"/>
        <v>0</v>
      </c>
      <c r="I231" s="25">
        <v>0</v>
      </c>
      <c r="J231" s="21">
        <f t="shared" si="28"/>
        <v>0</v>
      </c>
      <c r="K231" s="22">
        <f t="shared" si="29"/>
        <v>0</v>
      </c>
    </row>
    <row r="232" spans="1:11" ht="189" x14ac:dyDescent="0.2">
      <c r="A232" s="17">
        <v>1724</v>
      </c>
      <c r="B232" s="1"/>
      <c r="C232" s="17"/>
      <c r="D232" s="24" t="s">
        <v>241</v>
      </c>
      <c r="E232" s="19" t="s">
        <v>16</v>
      </c>
      <c r="F232" s="20">
        <v>16</v>
      </c>
      <c r="G232" s="22">
        <v>14437.5</v>
      </c>
      <c r="H232" s="21">
        <f t="shared" si="27"/>
        <v>231000</v>
      </c>
      <c r="I232" s="25">
        <v>70000</v>
      </c>
      <c r="J232" s="21">
        <f t="shared" si="28"/>
        <v>1120000</v>
      </c>
      <c r="K232" s="22">
        <f t="shared" si="29"/>
        <v>1351000</v>
      </c>
    </row>
    <row r="233" spans="1:11" ht="15.75" x14ac:dyDescent="0.2">
      <c r="A233" s="17">
        <v>1725</v>
      </c>
      <c r="B233" s="1"/>
      <c r="C233" s="17"/>
      <c r="D233" s="18" t="s">
        <v>242</v>
      </c>
      <c r="E233" s="19"/>
      <c r="F233" s="20"/>
      <c r="G233" s="22"/>
      <c r="H233" s="21"/>
      <c r="I233" s="25"/>
      <c r="J233" s="21"/>
      <c r="K233" s="22"/>
    </row>
    <row r="234" spans="1:11" ht="47.25" x14ac:dyDescent="0.2">
      <c r="A234" s="17">
        <v>1726</v>
      </c>
      <c r="B234" s="1"/>
      <c r="C234" s="17"/>
      <c r="D234" s="24" t="s">
        <v>243</v>
      </c>
      <c r="E234" s="19" t="s">
        <v>16</v>
      </c>
      <c r="F234" s="20">
        <v>10</v>
      </c>
      <c r="G234" s="22">
        <v>0</v>
      </c>
      <c r="H234" s="21">
        <f>F234*G234</f>
        <v>0</v>
      </c>
      <c r="I234" s="25">
        <v>30000</v>
      </c>
      <c r="J234" s="21">
        <f>F234*I234</f>
        <v>300000</v>
      </c>
      <c r="K234" s="22">
        <f>H234+J234</f>
        <v>300000</v>
      </c>
    </row>
    <row r="235" spans="1:11" ht="15.75" x14ac:dyDescent="0.2">
      <c r="A235" s="17">
        <v>1727</v>
      </c>
      <c r="B235" s="1"/>
      <c r="C235" s="17"/>
      <c r="D235" s="24" t="s">
        <v>244</v>
      </c>
      <c r="E235" s="19" t="s">
        <v>16</v>
      </c>
      <c r="F235" s="20">
        <v>10</v>
      </c>
      <c r="G235" s="22">
        <v>1443.75</v>
      </c>
      <c r="H235" s="21">
        <f>F235*G235</f>
        <v>14437.5</v>
      </c>
      <c r="I235" s="25">
        <v>16000</v>
      </c>
      <c r="J235" s="21">
        <f>F235*I235</f>
        <v>160000</v>
      </c>
      <c r="K235" s="22">
        <f>H235+J235</f>
        <v>174437.5</v>
      </c>
    </row>
    <row r="236" spans="1:11" ht="47.25" x14ac:dyDescent="0.2">
      <c r="A236" s="17">
        <v>1728</v>
      </c>
      <c r="B236" s="1"/>
      <c r="C236" s="17"/>
      <c r="D236" s="24" t="s">
        <v>245</v>
      </c>
      <c r="E236" s="19" t="s">
        <v>16</v>
      </c>
      <c r="F236" s="20">
        <v>10</v>
      </c>
      <c r="G236" s="22">
        <v>0</v>
      </c>
      <c r="H236" s="21">
        <f>F236*G236</f>
        <v>0</v>
      </c>
      <c r="I236" s="25">
        <v>2500</v>
      </c>
      <c r="J236" s="21">
        <f>F236*I236</f>
        <v>25000</v>
      </c>
      <c r="K236" s="22">
        <f>H236+J236</f>
        <v>25000</v>
      </c>
    </row>
    <row r="237" spans="1:11" ht="15.75" x14ac:dyDescent="0.2">
      <c r="A237" s="17">
        <v>1729</v>
      </c>
      <c r="B237" s="1"/>
      <c r="C237" s="17"/>
      <c r="D237" s="18" t="s">
        <v>246</v>
      </c>
      <c r="E237" s="19"/>
      <c r="F237" s="20"/>
      <c r="G237" s="22"/>
      <c r="H237" s="21"/>
      <c r="I237" s="22"/>
      <c r="J237" s="21"/>
      <c r="K237" s="22"/>
    </row>
    <row r="238" spans="1:11" ht="47.25" x14ac:dyDescent="0.2">
      <c r="A238" s="17">
        <v>1730</v>
      </c>
      <c r="B238" s="1"/>
      <c r="C238" s="17"/>
      <c r="D238" s="24" t="s">
        <v>247</v>
      </c>
      <c r="E238" s="19" t="s">
        <v>16</v>
      </c>
      <c r="F238" s="20">
        <v>1</v>
      </c>
      <c r="G238" s="22">
        <v>10106.25</v>
      </c>
      <c r="H238" s="21">
        <f t="shared" ref="H238:H246" si="30">F238*G238</f>
        <v>10106.25</v>
      </c>
      <c r="I238" s="22">
        <v>420000</v>
      </c>
      <c r="J238" s="21">
        <f t="shared" ref="J238:J246" si="31">F238*I238</f>
        <v>420000</v>
      </c>
      <c r="K238" s="22">
        <f t="shared" ref="K238:K246" si="32">H238+J238</f>
        <v>430106.25</v>
      </c>
    </row>
    <row r="239" spans="1:11" ht="31.5" x14ac:dyDescent="0.2">
      <c r="A239" s="17">
        <v>1731</v>
      </c>
      <c r="B239" s="1"/>
      <c r="C239" s="17"/>
      <c r="D239" s="24" t="s">
        <v>248</v>
      </c>
      <c r="E239" s="19" t="s">
        <v>16</v>
      </c>
      <c r="F239" s="20">
        <v>1</v>
      </c>
      <c r="G239" s="22">
        <v>10106.25</v>
      </c>
      <c r="H239" s="21">
        <f t="shared" si="30"/>
        <v>10106.25</v>
      </c>
      <c r="I239" s="22">
        <v>270000</v>
      </c>
      <c r="J239" s="21">
        <f t="shared" si="31"/>
        <v>270000</v>
      </c>
      <c r="K239" s="22">
        <f t="shared" si="32"/>
        <v>280106.25</v>
      </c>
    </row>
    <row r="240" spans="1:11" ht="31.5" x14ac:dyDescent="0.2">
      <c r="A240" s="17">
        <v>1732</v>
      </c>
      <c r="B240" s="1"/>
      <c r="C240" s="17"/>
      <c r="D240" s="23" t="s">
        <v>249</v>
      </c>
      <c r="E240" s="19" t="s">
        <v>16</v>
      </c>
      <c r="F240" s="20">
        <v>1</v>
      </c>
      <c r="G240" s="22">
        <v>1443.75</v>
      </c>
      <c r="H240" s="21">
        <f t="shared" si="30"/>
        <v>1443.75</v>
      </c>
      <c r="I240" s="22">
        <v>5000</v>
      </c>
      <c r="J240" s="21">
        <f t="shared" si="31"/>
        <v>5000</v>
      </c>
      <c r="K240" s="22">
        <f t="shared" si="32"/>
        <v>6443.75</v>
      </c>
    </row>
    <row r="241" spans="1:11" ht="15.75" x14ac:dyDescent="0.2">
      <c r="A241" s="17">
        <v>1733</v>
      </c>
      <c r="B241" s="1"/>
      <c r="C241" s="17"/>
      <c r="D241" s="23" t="s">
        <v>250</v>
      </c>
      <c r="E241" s="19" t="s">
        <v>16</v>
      </c>
      <c r="F241" s="20">
        <v>5</v>
      </c>
      <c r="G241" s="22">
        <v>1443.75</v>
      </c>
      <c r="H241" s="21">
        <f t="shared" si="30"/>
        <v>7218.75</v>
      </c>
      <c r="I241" s="22">
        <v>350</v>
      </c>
      <c r="J241" s="21">
        <f t="shared" si="31"/>
        <v>1750</v>
      </c>
      <c r="K241" s="22">
        <f t="shared" si="32"/>
        <v>8968.75</v>
      </c>
    </row>
    <row r="242" spans="1:11" ht="31.5" x14ac:dyDescent="0.2">
      <c r="A242" s="17">
        <v>1734</v>
      </c>
      <c r="B242" s="1"/>
      <c r="C242" s="17"/>
      <c r="D242" s="23" t="s">
        <v>251</v>
      </c>
      <c r="E242" s="19" t="s">
        <v>16</v>
      </c>
      <c r="F242" s="20">
        <v>3</v>
      </c>
      <c r="G242" s="22">
        <v>144.38</v>
      </c>
      <c r="H242" s="21">
        <f t="shared" si="30"/>
        <v>433.14</v>
      </c>
      <c r="I242" s="22">
        <v>25</v>
      </c>
      <c r="J242" s="21">
        <f t="shared" si="31"/>
        <v>75</v>
      </c>
      <c r="K242" s="22">
        <f t="shared" si="32"/>
        <v>508.14</v>
      </c>
    </row>
    <row r="243" spans="1:11" ht="15.75" x14ac:dyDescent="0.2">
      <c r="A243" s="17">
        <v>1735</v>
      </c>
      <c r="B243" s="1"/>
      <c r="C243" s="17"/>
      <c r="D243" s="23" t="s">
        <v>252</v>
      </c>
      <c r="E243" s="19" t="s">
        <v>16</v>
      </c>
      <c r="F243" s="20">
        <v>2</v>
      </c>
      <c r="G243" s="22">
        <v>144.38</v>
      </c>
      <c r="H243" s="21">
        <f t="shared" si="30"/>
        <v>288.76</v>
      </c>
      <c r="I243" s="22">
        <v>30</v>
      </c>
      <c r="J243" s="21">
        <f t="shared" si="31"/>
        <v>60</v>
      </c>
      <c r="K243" s="22">
        <f t="shared" si="32"/>
        <v>348.76</v>
      </c>
    </row>
    <row r="244" spans="1:11" ht="31.5" x14ac:dyDescent="0.2">
      <c r="A244" s="17">
        <v>1736</v>
      </c>
      <c r="B244" s="1"/>
      <c r="C244" s="17"/>
      <c r="D244" s="24" t="s">
        <v>253</v>
      </c>
      <c r="E244" s="19" t="s">
        <v>16</v>
      </c>
      <c r="F244" s="20">
        <v>1</v>
      </c>
      <c r="G244" s="22">
        <v>1443.75</v>
      </c>
      <c r="H244" s="21">
        <f t="shared" si="30"/>
        <v>1443.75</v>
      </c>
      <c r="I244" s="25">
        <v>1500</v>
      </c>
      <c r="J244" s="21">
        <f t="shared" si="31"/>
        <v>1500</v>
      </c>
      <c r="K244" s="22">
        <f t="shared" si="32"/>
        <v>2943.75</v>
      </c>
    </row>
    <row r="245" spans="1:11" ht="31.5" x14ac:dyDescent="0.2">
      <c r="A245" s="17">
        <v>1737</v>
      </c>
      <c r="B245" s="1"/>
      <c r="C245" s="17"/>
      <c r="D245" s="24" t="s">
        <v>254</v>
      </c>
      <c r="E245" s="19" t="s">
        <v>16</v>
      </c>
      <c r="F245" s="20">
        <v>2</v>
      </c>
      <c r="G245" s="22">
        <v>1443.75</v>
      </c>
      <c r="H245" s="21">
        <f t="shared" si="30"/>
        <v>2887.5</v>
      </c>
      <c r="I245" s="25">
        <v>1500</v>
      </c>
      <c r="J245" s="21">
        <f t="shared" si="31"/>
        <v>3000</v>
      </c>
      <c r="K245" s="22">
        <f t="shared" si="32"/>
        <v>5887.5</v>
      </c>
    </row>
    <row r="246" spans="1:11" ht="31.5" x14ac:dyDescent="0.2">
      <c r="A246" s="17">
        <v>1738</v>
      </c>
      <c r="B246" s="1"/>
      <c r="C246" s="17"/>
      <c r="D246" s="24" t="s">
        <v>255</v>
      </c>
      <c r="E246" s="19" t="s">
        <v>16</v>
      </c>
      <c r="F246" s="20">
        <v>3</v>
      </c>
      <c r="G246" s="22">
        <v>1443.75</v>
      </c>
      <c r="H246" s="21">
        <f t="shared" si="30"/>
        <v>4331.25</v>
      </c>
      <c r="I246" s="25">
        <v>1500</v>
      </c>
      <c r="J246" s="21">
        <f t="shared" si="31"/>
        <v>4500</v>
      </c>
      <c r="K246" s="22">
        <f t="shared" si="32"/>
        <v>8831.25</v>
      </c>
    </row>
    <row r="247" spans="1:11" ht="15.75" x14ac:dyDescent="0.2">
      <c r="A247" s="17">
        <v>1739</v>
      </c>
      <c r="B247" s="1"/>
      <c r="C247" s="17"/>
      <c r="D247" s="18" t="s">
        <v>256</v>
      </c>
      <c r="E247" s="19"/>
      <c r="F247" s="20"/>
      <c r="G247" s="22"/>
      <c r="H247" s="21"/>
      <c r="I247" s="22"/>
      <c r="J247" s="21"/>
      <c r="K247" s="22"/>
    </row>
    <row r="248" spans="1:11" ht="47.25" x14ac:dyDescent="0.2">
      <c r="A248" s="17">
        <v>1740</v>
      </c>
      <c r="B248" s="1"/>
      <c r="C248" s="17"/>
      <c r="D248" s="23" t="s">
        <v>257</v>
      </c>
      <c r="E248" s="19" t="s">
        <v>27</v>
      </c>
      <c r="F248" s="20">
        <v>1380</v>
      </c>
      <c r="G248" s="22">
        <v>721.88</v>
      </c>
      <c r="H248" s="21">
        <f t="shared" ref="H248:H259" si="33">F248*G248</f>
        <v>996194.4</v>
      </c>
      <c r="I248" s="22">
        <v>80</v>
      </c>
      <c r="J248" s="21">
        <f t="shared" ref="J248:J259" si="34">F248*I248</f>
        <v>110400</v>
      </c>
      <c r="K248" s="22">
        <f t="shared" ref="K248:K259" si="35">H248+J248</f>
        <v>1106594.3999999999</v>
      </c>
    </row>
    <row r="249" spans="1:11" ht="47.25" x14ac:dyDescent="0.2">
      <c r="A249" s="17">
        <v>1741</v>
      </c>
      <c r="B249" s="1"/>
      <c r="C249" s="17"/>
      <c r="D249" s="23" t="s">
        <v>258</v>
      </c>
      <c r="E249" s="19" t="s">
        <v>16</v>
      </c>
      <c r="F249" s="20">
        <v>4</v>
      </c>
      <c r="G249" s="22">
        <v>288.75</v>
      </c>
      <c r="H249" s="21">
        <f t="shared" si="33"/>
        <v>1155</v>
      </c>
      <c r="I249" s="22">
        <v>3700</v>
      </c>
      <c r="J249" s="21">
        <f t="shared" si="34"/>
        <v>14800</v>
      </c>
      <c r="K249" s="22">
        <f t="shared" si="35"/>
        <v>15955</v>
      </c>
    </row>
    <row r="250" spans="1:11" ht="31.5" x14ac:dyDescent="0.2">
      <c r="A250" s="17">
        <v>1742</v>
      </c>
      <c r="B250" s="1"/>
      <c r="C250" s="17"/>
      <c r="D250" s="23" t="s">
        <v>259</v>
      </c>
      <c r="E250" s="19" t="s">
        <v>16</v>
      </c>
      <c r="F250" s="20">
        <v>23</v>
      </c>
      <c r="G250" s="22">
        <v>144.38</v>
      </c>
      <c r="H250" s="21">
        <f t="shared" si="33"/>
        <v>3320.74</v>
      </c>
      <c r="I250" s="22">
        <v>350</v>
      </c>
      <c r="J250" s="21">
        <f t="shared" si="34"/>
        <v>8050</v>
      </c>
      <c r="K250" s="22">
        <f t="shared" si="35"/>
        <v>11370.74</v>
      </c>
    </row>
    <row r="251" spans="1:11" ht="31.5" x14ac:dyDescent="0.2">
      <c r="A251" s="17">
        <v>1743</v>
      </c>
      <c r="B251" s="1"/>
      <c r="C251" s="17"/>
      <c r="D251" s="23" t="s">
        <v>260</v>
      </c>
      <c r="E251" s="19" t="s">
        <v>16</v>
      </c>
      <c r="F251" s="20">
        <v>23</v>
      </c>
      <c r="G251" s="22">
        <v>144.38</v>
      </c>
      <c r="H251" s="21">
        <f t="shared" si="33"/>
        <v>3320.74</v>
      </c>
      <c r="I251" s="22">
        <v>250</v>
      </c>
      <c r="J251" s="21">
        <f t="shared" si="34"/>
        <v>5750</v>
      </c>
      <c r="K251" s="22">
        <f t="shared" si="35"/>
        <v>9070.74</v>
      </c>
    </row>
    <row r="252" spans="1:11" ht="31.5" x14ac:dyDescent="0.2">
      <c r="A252" s="17">
        <v>1744</v>
      </c>
      <c r="B252" s="1"/>
      <c r="C252" s="17"/>
      <c r="D252" s="23" t="s">
        <v>261</v>
      </c>
      <c r="E252" s="19" t="s">
        <v>16</v>
      </c>
      <c r="F252" s="20">
        <v>16</v>
      </c>
      <c r="G252" s="22">
        <v>144.38</v>
      </c>
      <c r="H252" s="21">
        <f t="shared" si="33"/>
        <v>2310.08</v>
      </c>
      <c r="I252" s="22">
        <v>600</v>
      </c>
      <c r="J252" s="21">
        <f t="shared" si="34"/>
        <v>9600</v>
      </c>
      <c r="K252" s="22">
        <f t="shared" si="35"/>
        <v>11910.08</v>
      </c>
    </row>
    <row r="253" spans="1:11" ht="47.25" x14ac:dyDescent="0.2">
      <c r="A253" s="17">
        <v>1745</v>
      </c>
      <c r="B253" s="1"/>
      <c r="C253" s="17"/>
      <c r="D253" s="23" t="s">
        <v>262</v>
      </c>
      <c r="E253" s="19" t="s">
        <v>16</v>
      </c>
      <c r="F253" s="20">
        <v>23</v>
      </c>
      <c r="G253" s="22">
        <v>144.38</v>
      </c>
      <c r="H253" s="21">
        <f t="shared" si="33"/>
        <v>3320.74</v>
      </c>
      <c r="I253" s="22">
        <v>600</v>
      </c>
      <c r="J253" s="21">
        <f t="shared" si="34"/>
        <v>13800</v>
      </c>
      <c r="K253" s="22">
        <f t="shared" si="35"/>
        <v>17120.739999999998</v>
      </c>
    </row>
    <row r="254" spans="1:11" ht="31.5" x14ac:dyDescent="0.2">
      <c r="A254" s="17">
        <v>1746</v>
      </c>
      <c r="B254" s="1"/>
      <c r="C254" s="17"/>
      <c r="D254" s="23" t="s">
        <v>263</v>
      </c>
      <c r="E254" s="19" t="s">
        <v>16</v>
      </c>
      <c r="F254" s="20">
        <v>23</v>
      </c>
      <c r="G254" s="22">
        <v>144.38</v>
      </c>
      <c r="H254" s="21">
        <f t="shared" si="33"/>
        <v>3320.74</v>
      </c>
      <c r="I254" s="22">
        <v>600</v>
      </c>
      <c r="J254" s="21">
        <f t="shared" si="34"/>
        <v>13800</v>
      </c>
      <c r="K254" s="22">
        <f t="shared" si="35"/>
        <v>17120.739999999998</v>
      </c>
    </row>
    <row r="255" spans="1:11" ht="31.5" x14ac:dyDescent="0.2">
      <c r="A255" s="17">
        <v>1747</v>
      </c>
      <c r="B255" s="1"/>
      <c r="C255" s="17"/>
      <c r="D255" s="23" t="s">
        <v>264</v>
      </c>
      <c r="E255" s="19" t="s">
        <v>16</v>
      </c>
      <c r="F255" s="20">
        <v>24</v>
      </c>
      <c r="G255" s="22">
        <v>144.38</v>
      </c>
      <c r="H255" s="21">
        <f t="shared" si="33"/>
        <v>3465.12</v>
      </c>
      <c r="I255" s="22">
        <v>500</v>
      </c>
      <c r="J255" s="21">
        <f t="shared" si="34"/>
        <v>12000</v>
      </c>
      <c r="K255" s="22">
        <f t="shared" si="35"/>
        <v>15465.119999999999</v>
      </c>
    </row>
    <row r="256" spans="1:11" ht="31.5" x14ac:dyDescent="0.2">
      <c r="A256" s="17">
        <v>1748</v>
      </c>
      <c r="B256" s="1"/>
      <c r="C256" s="17"/>
      <c r="D256" s="23" t="s">
        <v>265</v>
      </c>
      <c r="E256" s="19" t="s">
        <v>16</v>
      </c>
      <c r="F256" s="20">
        <v>1</v>
      </c>
      <c r="G256" s="22">
        <v>144.38</v>
      </c>
      <c r="H256" s="21">
        <f t="shared" si="33"/>
        <v>144.38</v>
      </c>
      <c r="I256" s="22">
        <v>600</v>
      </c>
      <c r="J256" s="21">
        <f t="shared" si="34"/>
        <v>600</v>
      </c>
      <c r="K256" s="22">
        <f t="shared" si="35"/>
        <v>744.38</v>
      </c>
    </row>
    <row r="257" spans="1:11" ht="31.5" x14ac:dyDescent="0.2">
      <c r="A257" s="17">
        <v>1749</v>
      </c>
      <c r="B257" s="1"/>
      <c r="C257" s="17"/>
      <c r="D257" s="23" t="s">
        <v>266</v>
      </c>
      <c r="E257" s="19" t="s">
        <v>27</v>
      </c>
      <c r="F257" s="20">
        <v>35</v>
      </c>
      <c r="G257" s="22">
        <v>721.88</v>
      </c>
      <c r="H257" s="21">
        <f t="shared" si="33"/>
        <v>25265.8</v>
      </c>
      <c r="I257" s="22">
        <v>100</v>
      </c>
      <c r="J257" s="21">
        <f t="shared" si="34"/>
        <v>3500</v>
      </c>
      <c r="K257" s="22">
        <f t="shared" si="35"/>
        <v>28765.8</v>
      </c>
    </row>
    <row r="258" spans="1:11" ht="31.5" x14ac:dyDescent="0.2">
      <c r="A258" s="17">
        <v>1750</v>
      </c>
      <c r="B258" s="1"/>
      <c r="C258" s="17"/>
      <c r="D258" s="23" t="s">
        <v>267</v>
      </c>
      <c r="E258" s="19" t="s">
        <v>27</v>
      </c>
      <c r="F258" s="20">
        <v>20</v>
      </c>
      <c r="G258" s="22">
        <v>721.88</v>
      </c>
      <c r="H258" s="21">
        <f t="shared" si="33"/>
        <v>14437.6</v>
      </c>
      <c r="I258" s="22">
        <v>100</v>
      </c>
      <c r="J258" s="21">
        <f t="shared" si="34"/>
        <v>2000</v>
      </c>
      <c r="K258" s="22">
        <f t="shared" si="35"/>
        <v>16437.599999999999</v>
      </c>
    </row>
    <row r="259" spans="1:11" ht="31.5" x14ac:dyDescent="0.2">
      <c r="A259" s="17">
        <v>1751</v>
      </c>
      <c r="B259" s="1"/>
      <c r="C259" s="17"/>
      <c r="D259" s="23" t="s">
        <v>268</v>
      </c>
      <c r="E259" s="19" t="s">
        <v>27</v>
      </c>
      <c r="F259" s="20">
        <v>20</v>
      </c>
      <c r="G259" s="22">
        <v>721.88</v>
      </c>
      <c r="H259" s="21">
        <f t="shared" si="33"/>
        <v>14437.6</v>
      </c>
      <c r="I259" s="22">
        <v>200</v>
      </c>
      <c r="J259" s="21">
        <f t="shared" si="34"/>
        <v>4000</v>
      </c>
      <c r="K259" s="22">
        <f t="shared" si="35"/>
        <v>18437.599999999999</v>
      </c>
    </row>
    <row r="260" spans="1:11" ht="15.75" x14ac:dyDescent="0.2">
      <c r="A260" s="17">
        <v>1752</v>
      </c>
      <c r="B260" s="1"/>
      <c r="C260" s="17"/>
      <c r="D260" s="18" t="s">
        <v>269</v>
      </c>
      <c r="E260" s="19"/>
      <c r="F260" s="20"/>
      <c r="G260" s="22"/>
      <c r="H260" s="21"/>
      <c r="I260" s="22"/>
      <c r="J260" s="21"/>
      <c r="K260" s="22"/>
    </row>
    <row r="261" spans="1:11" ht="31.5" x14ac:dyDescent="0.2">
      <c r="A261" s="17">
        <v>1753</v>
      </c>
      <c r="B261" s="1"/>
      <c r="C261" s="17"/>
      <c r="D261" s="23" t="s">
        <v>270</v>
      </c>
      <c r="E261" s="19" t="s">
        <v>16</v>
      </c>
      <c r="F261" s="20">
        <v>13</v>
      </c>
      <c r="G261" s="22">
        <v>721.88</v>
      </c>
      <c r="H261" s="21">
        <f t="shared" ref="H261:H287" si="36">F261*G261</f>
        <v>9384.44</v>
      </c>
      <c r="I261" s="22">
        <v>850</v>
      </c>
      <c r="J261" s="21">
        <f t="shared" ref="J261:J287" si="37">F261*I261</f>
        <v>11050</v>
      </c>
      <c r="K261" s="22">
        <f t="shared" ref="K261:K287" si="38">H261+J261</f>
        <v>20434.440000000002</v>
      </c>
    </row>
    <row r="262" spans="1:11" ht="31.5" x14ac:dyDescent="0.2">
      <c r="A262" s="17">
        <v>1754</v>
      </c>
      <c r="B262" s="1"/>
      <c r="C262" s="17"/>
      <c r="D262" s="23" t="s">
        <v>271</v>
      </c>
      <c r="E262" s="19" t="s">
        <v>16</v>
      </c>
      <c r="F262" s="20">
        <v>20</v>
      </c>
      <c r="G262" s="22">
        <v>721.88</v>
      </c>
      <c r="H262" s="21">
        <f t="shared" si="36"/>
        <v>14437.6</v>
      </c>
      <c r="I262" s="22">
        <v>1000</v>
      </c>
      <c r="J262" s="21">
        <f t="shared" si="37"/>
        <v>20000</v>
      </c>
      <c r="K262" s="22">
        <f t="shared" si="38"/>
        <v>34437.599999999999</v>
      </c>
    </row>
    <row r="263" spans="1:11" ht="31.5" x14ac:dyDescent="0.2">
      <c r="A263" s="17">
        <v>1755</v>
      </c>
      <c r="B263" s="1"/>
      <c r="C263" s="17"/>
      <c r="D263" s="23" t="s">
        <v>272</v>
      </c>
      <c r="E263" s="19" t="s">
        <v>16</v>
      </c>
      <c r="F263" s="20">
        <v>33</v>
      </c>
      <c r="G263" s="22">
        <v>288.75</v>
      </c>
      <c r="H263" s="21">
        <f t="shared" si="36"/>
        <v>9528.75</v>
      </c>
      <c r="I263" s="22">
        <v>150</v>
      </c>
      <c r="J263" s="21">
        <f t="shared" si="37"/>
        <v>4950</v>
      </c>
      <c r="K263" s="22">
        <f t="shared" si="38"/>
        <v>14478.75</v>
      </c>
    </row>
    <row r="264" spans="1:11" ht="15.75" x14ac:dyDescent="0.2">
      <c r="A264" s="17">
        <v>1756</v>
      </c>
      <c r="B264" s="1"/>
      <c r="C264" s="17"/>
      <c r="D264" s="23" t="s">
        <v>273</v>
      </c>
      <c r="E264" s="19" t="s">
        <v>16</v>
      </c>
      <c r="F264" s="20">
        <v>11</v>
      </c>
      <c r="G264" s="22">
        <v>721.88</v>
      </c>
      <c r="H264" s="21">
        <f t="shared" si="36"/>
        <v>7940.68</v>
      </c>
      <c r="I264" s="22">
        <v>950</v>
      </c>
      <c r="J264" s="21">
        <f t="shared" si="37"/>
        <v>10450</v>
      </c>
      <c r="K264" s="22">
        <f t="shared" si="38"/>
        <v>18390.68</v>
      </c>
    </row>
    <row r="265" spans="1:11" ht="31.5" x14ac:dyDescent="0.2">
      <c r="A265" s="17">
        <v>1757</v>
      </c>
      <c r="B265" s="1"/>
      <c r="C265" s="17"/>
      <c r="D265" s="23" t="s">
        <v>274</v>
      </c>
      <c r="E265" s="19" t="s">
        <v>16</v>
      </c>
      <c r="F265" s="20">
        <v>13</v>
      </c>
      <c r="G265" s="22">
        <v>288.75</v>
      </c>
      <c r="H265" s="21">
        <f t="shared" si="36"/>
        <v>3753.75</v>
      </c>
      <c r="I265" s="22">
        <v>150</v>
      </c>
      <c r="J265" s="21">
        <f t="shared" si="37"/>
        <v>1950</v>
      </c>
      <c r="K265" s="22">
        <f t="shared" si="38"/>
        <v>5703.75</v>
      </c>
    </row>
    <row r="266" spans="1:11" ht="15.75" x14ac:dyDescent="0.2">
      <c r="A266" s="17">
        <v>1758</v>
      </c>
      <c r="B266" s="1"/>
      <c r="C266" s="17"/>
      <c r="D266" s="23" t="s">
        <v>275</v>
      </c>
      <c r="E266" s="19" t="s">
        <v>16</v>
      </c>
      <c r="F266" s="20">
        <v>23</v>
      </c>
      <c r="G266" s="22">
        <v>288.75</v>
      </c>
      <c r="H266" s="21">
        <f t="shared" si="36"/>
        <v>6641.25</v>
      </c>
      <c r="I266" s="22">
        <v>80</v>
      </c>
      <c r="J266" s="21">
        <f t="shared" si="37"/>
        <v>1840</v>
      </c>
      <c r="K266" s="22">
        <f t="shared" si="38"/>
        <v>8481.25</v>
      </c>
    </row>
    <row r="267" spans="1:11" ht="15.75" x14ac:dyDescent="0.2">
      <c r="A267" s="17">
        <v>1759</v>
      </c>
      <c r="B267" s="1"/>
      <c r="C267" s="17"/>
      <c r="D267" s="23" t="s">
        <v>276</v>
      </c>
      <c r="E267" s="19" t="s">
        <v>16</v>
      </c>
      <c r="F267" s="20">
        <v>13</v>
      </c>
      <c r="G267" s="22">
        <v>288.75</v>
      </c>
      <c r="H267" s="21">
        <f t="shared" si="36"/>
        <v>3753.75</v>
      </c>
      <c r="I267" s="22">
        <v>200</v>
      </c>
      <c r="J267" s="21">
        <f t="shared" si="37"/>
        <v>2600</v>
      </c>
      <c r="K267" s="22">
        <f t="shared" si="38"/>
        <v>6353.75</v>
      </c>
    </row>
    <row r="268" spans="1:11" ht="15.75" x14ac:dyDescent="0.2">
      <c r="A268" s="17">
        <v>1760</v>
      </c>
      <c r="B268" s="1"/>
      <c r="C268" s="17"/>
      <c r="D268" s="23" t="s">
        <v>277</v>
      </c>
      <c r="E268" s="19" t="s">
        <v>16</v>
      </c>
      <c r="F268" s="20">
        <v>12</v>
      </c>
      <c r="G268" s="22">
        <v>288.75</v>
      </c>
      <c r="H268" s="21">
        <f t="shared" si="36"/>
        <v>3465</v>
      </c>
      <c r="I268" s="22">
        <v>600</v>
      </c>
      <c r="J268" s="21">
        <f t="shared" si="37"/>
        <v>7200</v>
      </c>
      <c r="K268" s="22">
        <f t="shared" si="38"/>
        <v>10665</v>
      </c>
    </row>
    <row r="269" spans="1:11" ht="15.75" x14ac:dyDescent="0.2">
      <c r="A269" s="17">
        <v>1761</v>
      </c>
      <c r="B269" s="1"/>
      <c r="C269" s="17"/>
      <c r="D269" s="23" t="s">
        <v>278</v>
      </c>
      <c r="E269" s="19" t="s">
        <v>16</v>
      </c>
      <c r="F269" s="20">
        <v>12</v>
      </c>
      <c r="G269" s="22">
        <v>288.75</v>
      </c>
      <c r="H269" s="21">
        <f t="shared" si="36"/>
        <v>3465</v>
      </c>
      <c r="I269" s="22">
        <v>80</v>
      </c>
      <c r="J269" s="21">
        <f t="shared" si="37"/>
        <v>960</v>
      </c>
      <c r="K269" s="22">
        <f t="shared" si="38"/>
        <v>4425</v>
      </c>
    </row>
    <row r="270" spans="1:11" ht="31.5" x14ac:dyDescent="0.2">
      <c r="A270" s="17">
        <v>1762</v>
      </c>
      <c r="B270" s="1"/>
      <c r="C270" s="17"/>
      <c r="D270" s="23" t="s">
        <v>279</v>
      </c>
      <c r="E270" s="19" t="s">
        <v>16</v>
      </c>
      <c r="F270" s="20">
        <v>127</v>
      </c>
      <c r="G270" s="22">
        <v>28.88</v>
      </c>
      <c r="H270" s="21">
        <f t="shared" si="36"/>
        <v>3667.7599999999998</v>
      </c>
      <c r="I270" s="22">
        <v>70</v>
      </c>
      <c r="J270" s="21">
        <f t="shared" si="37"/>
        <v>8890</v>
      </c>
      <c r="K270" s="22">
        <f t="shared" si="38"/>
        <v>12557.76</v>
      </c>
    </row>
    <row r="271" spans="1:11" ht="31.5" x14ac:dyDescent="0.2">
      <c r="A271" s="17">
        <v>1763</v>
      </c>
      <c r="B271" s="1"/>
      <c r="C271" s="17"/>
      <c r="D271" s="23" t="s">
        <v>280</v>
      </c>
      <c r="E271" s="19" t="s">
        <v>16</v>
      </c>
      <c r="F271" s="20">
        <v>46</v>
      </c>
      <c r="G271" s="22">
        <v>1443.75</v>
      </c>
      <c r="H271" s="21">
        <f t="shared" si="36"/>
        <v>66412.5</v>
      </c>
      <c r="I271" s="22">
        <v>2500</v>
      </c>
      <c r="J271" s="21">
        <f t="shared" si="37"/>
        <v>115000</v>
      </c>
      <c r="K271" s="22">
        <f t="shared" si="38"/>
        <v>181412.5</v>
      </c>
    </row>
    <row r="272" spans="1:11" ht="47.25" x14ac:dyDescent="0.2">
      <c r="A272" s="17">
        <v>1764</v>
      </c>
      <c r="B272" s="1"/>
      <c r="C272" s="17"/>
      <c r="D272" s="23" t="s">
        <v>281</v>
      </c>
      <c r="E272" s="19" t="s">
        <v>282</v>
      </c>
      <c r="F272" s="20">
        <v>186</v>
      </c>
      <c r="G272" s="22">
        <v>433.13</v>
      </c>
      <c r="H272" s="21">
        <f t="shared" si="36"/>
        <v>80562.179999999993</v>
      </c>
      <c r="I272" s="22">
        <v>620</v>
      </c>
      <c r="J272" s="21">
        <f t="shared" si="37"/>
        <v>115320</v>
      </c>
      <c r="K272" s="22">
        <f t="shared" si="38"/>
        <v>195882.18</v>
      </c>
    </row>
    <row r="273" spans="1:11" ht="31.5" x14ac:dyDescent="0.2">
      <c r="A273" s="17">
        <v>1765</v>
      </c>
      <c r="B273" s="1"/>
      <c r="C273" s="17"/>
      <c r="D273" s="23" t="s">
        <v>283</v>
      </c>
      <c r="E273" s="19" t="s">
        <v>16</v>
      </c>
      <c r="F273" s="20">
        <v>332</v>
      </c>
      <c r="G273" s="22">
        <v>28.88</v>
      </c>
      <c r="H273" s="21">
        <f t="shared" si="36"/>
        <v>9588.16</v>
      </c>
      <c r="I273" s="22">
        <v>620</v>
      </c>
      <c r="J273" s="21">
        <f t="shared" si="37"/>
        <v>205840</v>
      </c>
      <c r="K273" s="22">
        <f t="shared" si="38"/>
        <v>215428.16</v>
      </c>
    </row>
    <row r="274" spans="1:11" ht="31.5" x14ac:dyDescent="0.2">
      <c r="A274" s="17">
        <v>1766</v>
      </c>
      <c r="B274" s="1"/>
      <c r="C274" s="17"/>
      <c r="D274" s="23" t="s">
        <v>284</v>
      </c>
      <c r="E274" s="19" t="s">
        <v>16</v>
      </c>
      <c r="F274" s="20">
        <v>5</v>
      </c>
      <c r="G274" s="22">
        <v>1443.75</v>
      </c>
      <c r="H274" s="21">
        <f t="shared" si="36"/>
        <v>7218.75</v>
      </c>
      <c r="I274" s="22">
        <v>6500</v>
      </c>
      <c r="J274" s="21">
        <f t="shared" si="37"/>
        <v>32500</v>
      </c>
      <c r="K274" s="22">
        <f t="shared" si="38"/>
        <v>39718.75</v>
      </c>
    </row>
    <row r="275" spans="1:11" ht="31.5" x14ac:dyDescent="0.2">
      <c r="A275" s="17">
        <v>1767</v>
      </c>
      <c r="B275" s="1"/>
      <c r="C275" s="17"/>
      <c r="D275" s="23" t="s">
        <v>285</v>
      </c>
      <c r="E275" s="19" t="s">
        <v>16</v>
      </c>
      <c r="F275" s="20">
        <v>14</v>
      </c>
      <c r="G275" s="22">
        <v>721.88</v>
      </c>
      <c r="H275" s="21">
        <f t="shared" si="36"/>
        <v>10106.32</v>
      </c>
      <c r="I275" s="22">
        <v>3050</v>
      </c>
      <c r="J275" s="21">
        <f t="shared" si="37"/>
        <v>42700</v>
      </c>
      <c r="K275" s="22">
        <f t="shared" si="38"/>
        <v>52806.32</v>
      </c>
    </row>
    <row r="276" spans="1:11" ht="31.5" x14ac:dyDescent="0.2">
      <c r="A276" s="17">
        <v>1768</v>
      </c>
      <c r="B276" s="1"/>
      <c r="C276" s="17"/>
      <c r="D276" s="23" t="s">
        <v>286</v>
      </c>
      <c r="E276" s="19" t="s">
        <v>27</v>
      </c>
      <c r="F276" s="20">
        <v>7</v>
      </c>
      <c r="G276" s="22">
        <v>2887.5</v>
      </c>
      <c r="H276" s="21">
        <f t="shared" si="36"/>
        <v>20212.5</v>
      </c>
      <c r="I276" s="22">
        <v>500</v>
      </c>
      <c r="J276" s="21">
        <f t="shared" si="37"/>
        <v>3500</v>
      </c>
      <c r="K276" s="22">
        <f t="shared" si="38"/>
        <v>23712.5</v>
      </c>
    </row>
    <row r="277" spans="1:11" ht="31.5" x14ac:dyDescent="0.2">
      <c r="A277" s="17">
        <v>1769</v>
      </c>
      <c r="B277" s="1"/>
      <c r="C277" s="17"/>
      <c r="D277" s="23" t="s">
        <v>287</v>
      </c>
      <c r="E277" s="19" t="s">
        <v>27</v>
      </c>
      <c r="F277" s="20">
        <v>2</v>
      </c>
      <c r="G277" s="22">
        <v>2887.5</v>
      </c>
      <c r="H277" s="21">
        <f t="shared" si="36"/>
        <v>5775</v>
      </c>
      <c r="I277" s="22">
        <v>500</v>
      </c>
      <c r="J277" s="21">
        <f t="shared" si="37"/>
        <v>1000</v>
      </c>
      <c r="K277" s="22">
        <f t="shared" si="38"/>
        <v>6775</v>
      </c>
    </row>
    <row r="278" spans="1:11" ht="47.25" x14ac:dyDescent="0.2">
      <c r="A278" s="17">
        <v>1770</v>
      </c>
      <c r="B278" s="1"/>
      <c r="C278" s="17"/>
      <c r="D278" s="23" t="s">
        <v>288</v>
      </c>
      <c r="E278" s="19" t="s">
        <v>289</v>
      </c>
      <c r="F278" s="20">
        <v>1</v>
      </c>
      <c r="G278" s="22">
        <v>43312.15</v>
      </c>
      <c r="H278" s="21">
        <f t="shared" si="36"/>
        <v>43312.15</v>
      </c>
      <c r="I278" s="22">
        <v>15000</v>
      </c>
      <c r="J278" s="21">
        <f t="shared" si="37"/>
        <v>15000</v>
      </c>
      <c r="K278" s="22">
        <f t="shared" si="38"/>
        <v>58312.15</v>
      </c>
    </row>
    <row r="279" spans="1:11" ht="31.5" x14ac:dyDescent="0.2">
      <c r="A279" s="17">
        <v>1771</v>
      </c>
      <c r="B279" s="1"/>
      <c r="C279" s="17"/>
      <c r="D279" s="23" t="s">
        <v>290</v>
      </c>
      <c r="E279" s="19" t="s">
        <v>16</v>
      </c>
      <c r="F279" s="20">
        <v>460</v>
      </c>
      <c r="G279" s="22">
        <v>2.89</v>
      </c>
      <c r="H279" s="21">
        <f t="shared" si="36"/>
        <v>1329.4</v>
      </c>
      <c r="I279" s="22">
        <v>1</v>
      </c>
      <c r="J279" s="21">
        <f t="shared" si="37"/>
        <v>460</v>
      </c>
      <c r="K279" s="22">
        <f t="shared" si="38"/>
        <v>1789.4</v>
      </c>
    </row>
    <row r="280" spans="1:11" ht="15.75" x14ac:dyDescent="0.2">
      <c r="A280" s="17">
        <v>1772</v>
      </c>
      <c r="B280" s="1"/>
      <c r="C280" s="17"/>
      <c r="D280" s="23" t="s">
        <v>291</v>
      </c>
      <c r="E280" s="19" t="s">
        <v>16</v>
      </c>
      <c r="F280" s="20">
        <v>4</v>
      </c>
      <c r="G280" s="22">
        <v>721.88</v>
      </c>
      <c r="H280" s="21">
        <f t="shared" si="36"/>
        <v>2887.52</v>
      </c>
      <c r="I280" s="22">
        <v>2000</v>
      </c>
      <c r="J280" s="21">
        <f t="shared" si="37"/>
        <v>8000</v>
      </c>
      <c r="K280" s="22">
        <f t="shared" si="38"/>
        <v>10887.52</v>
      </c>
    </row>
    <row r="281" spans="1:11" ht="31.5" x14ac:dyDescent="0.2">
      <c r="A281" s="17">
        <v>1773</v>
      </c>
      <c r="B281" s="1"/>
      <c r="C281" s="17"/>
      <c r="D281" s="23" t="s">
        <v>292</v>
      </c>
      <c r="E281" s="19" t="s">
        <v>16</v>
      </c>
      <c r="F281" s="20">
        <v>20</v>
      </c>
      <c r="G281" s="22">
        <v>144.37</v>
      </c>
      <c r="H281" s="21">
        <f t="shared" si="36"/>
        <v>2887.4</v>
      </c>
      <c r="I281" s="22">
        <v>30</v>
      </c>
      <c r="J281" s="21">
        <f t="shared" si="37"/>
        <v>600</v>
      </c>
      <c r="K281" s="22">
        <f t="shared" si="38"/>
        <v>3487.4</v>
      </c>
    </row>
    <row r="282" spans="1:11" ht="15.75" x14ac:dyDescent="0.2">
      <c r="A282" s="17">
        <v>1774</v>
      </c>
      <c r="B282" s="1"/>
      <c r="C282" s="17"/>
      <c r="D282" s="23" t="s">
        <v>293</v>
      </c>
      <c r="E282" s="19" t="s">
        <v>16</v>
      </c>
      <c r="F282" s="20">
        <v>20</v>
      </c>
      <c r="G282" s="22">
        <v>43.31</v>
      </c>
      <c r="H282" s="21">
        <f t="shared" si="36"/>
        <v>866.2</v>
      </c>
      <c r="I282" s="22">
        <v>15</v>
      </c>
      <c r="J282" s="21">
        <f t="shared" si="37"/>
        <v>300</v>
      </c>
      <c r="K282" s="22">
        <f t="shared" si="38"/>
        <v>1166.2</v>
      </c>
    </row>
    <row r="283" spans="1:11" ht="31.5" x14ac:dyDescent="0.2">
      <c r="A283" s="17">
        <v>1775</v>
      </c>
      <c r="B283" s="1"/>
      <c r="C283" s="17"/>
      <c r="D283" s="23" t="s">
        <v>294</v>
      </c>
      <c r="E283" s="19" t="s">
        <v>16</v>
      </c>
      <c r="F283" s="20">
        <v>2</v>
      </c>
      <c r="G283" s="22">
        <v>144.38</v>
      </c>
      <c r="H283" s="21">
        <f t="shared" si="36"/>
        <v>288.76</v>
      </c>
      <c r="I283" s="22">
        <v>35</v>
      </c>
      <c r="J283" s="21">
        <f t="shared" si="37"/>
        <v>70</v>
      </c>
      <c r="K283" s="22">
        <f t="shared" si="38"/>
        <v>358.76</v>
      </c>
    </row>
    <row r="284" spans="1:11" ht="15.75" x14ac:dyDescent="0.2">
      <c r="A284" s="17">
        <v>1776</v>
      </c>
      <c r="B284" s="1"/>
      <c r="C284" s="17"/>
      <c r="D284" s="23" t="s">
        <v>295</v>
      </c>
      <c r="E284" s="19" t="s">
        <v>16</v>
      </c>
      <c r="F284" s="20">
        <v>2</v>
      </c>
      <c r="G284" s="22">
        <v>43.31</v>
      </c>
      <c r="H284" s="21">
        <f t="shared" si="36"/>
        <v>86.62</v>
      </c>
      <c r="I284" s="22">
        <v>15</v>
      </c>
      <c r="J284" s="21">
        <f t="shared" si="37"/>
        <v>30</v>
      </c>
      <c r="K284" s="22">
        <f t="shared" si="38"/>
        <v>116.62</v>
      </c>
    </row>
    <row r="285" spans="1:11" ht="31.5" x14ac:dyDescent="0.2">
      <c r="A285" s="17">
        <v>1777</v>
      </c>
      <c r="B285" s="1"/>
      <c r="C285" s="17"/>
      <c r="D285" s="23" t="s">
        <v>296</v>
      </c>
      <c r="E285" s="19" t="s">
        <v>289</v>
      </c>
      <c r="F285" s="20">
        <v>2</v>
      </c>
      <c r="G285" s="22">
        <v>577.20000000000005</v>
      </c>
      <c r="H285" s="21">
        <f t="shared" si="36"/>
        <v>1154.4000000000001</v>
      </c>
      <c r="I285" s="22">
        <v>200</v>
      </c>
      <c r="J285" s="21">
        <f t="shared" si="37"/>
        <v>400</v>
      </c>
      <c r="K285" s="22">
        <f t="shared" si="38"/>
        <v>1554.4</v>
      </c>
    </row>
    <row r="286" spans="1:11" ht="15.75" x14ac:dyDescent="0.2">
      <c r="A286" s="17">
        <v>1778</v>
      </c>
      <c r="B286" s="1"/>
      <c r="C286" s="17"/>
      <c r="D286" s="23" t="s">
        <v>297</v>
      </c>
      <c r="E286" s="19" t="s">
        <v>16</v>
      </c>
      <c r="F286" s="20">
        <v>20</v>
      </c>
      <c r="G286" s="22">
        <v>28.88</v>
      </c>
      <c r="H286" s="21">
        <f t="shared" si="36"/>
        <v>577.6</v>
      </c>
      <c r="I286" s="22">
        <v>10</v>
      </c>
      <c r="J286" s="21">
        <f t="shared" si="37"/>
        <v>200</v>
      </c>
      <c r="K286" s="22">
        <f t="shared" si="38"/>
        <v>777.6</v>
      </c>
    </row>
    <row r="287" spans="1:11" ht="15.75" x14ac:dyDescent="0.2">
      <c r="A287" s="17">
        <v>1779</v>
      </c>
      <c r="B287" s="1"/>
      <c r="C287" s="17"/>
      <c r="D287" s="23" t="s">
        <v>298</v>
      </c>
      <c r="E287" s="19" t="s">
        <v>16</v>
      </c>
      <c r="F287" s="20">
        <v>20</v>
      </c>
      <c r="G287" s="22">
        <v>28.88</v>
      </c>
      <c r="H287" s="21">
        <f t="shared" si="36"/>
        <v>577.6</v>
      </c>
      <c r="I287" s="22">
        <v>6</v>
      </c>
      <c r="J287" s="21">
        <f t="shared" si="37"/>
        <v>120</v>
      </c>
      <c r="K287" s="22">
        <f t="shared" si="38"/>
        <v>697.6</v>
      </c>
    </row>
    <row r="288" spans="1:11" ht="31.5" x14ac:dyDescent="0.2">
      <c r="A288" s="10">
        <v>1780</v>
      </c>
      <c r="B288" s="1"/>
      <c r="C288" s="12" t="s">
        <v>299</v>
      </c>
      <c r="D288" s="13" t="s">
        <v>300</v>
      </c>
      <c r="E288" s="14"/>
      <c r="F288" s="15"/>
      <c r="G288" s="15"/>
      <c r="H288" s="16">
        <f>SUM(H289:H480)</f>
        <v>5074437.1700000018</v>
      </c>
      <c r="I288" s="16"/>
      <c r="J288" s="16">
        <f>SUM(J289:J480)</f>
        <v>2606976</v>
      </c>
      <c r="K288" s="16">
        <f>SUM(K289:K480)</f>
        <v>7681413.1699999971</v>
      </c>
    </row>
    <row r="289" spans="1:11" ht="15.75" x14ac:dyDescent="0.2">
      <c r="A289" s="17">
        <v>1781</v>
      </c>
      <c r="B289" s="1"/>
      <c r="C289" s="11"/>
      <c r="D289" s="33" t="s">
        <v>301</v>
      </c>
      <c r="E289" s="19" t="s">
        <v>16</v>
      </c>
      <c r="F289" s="34">
        <v>1</v>
      </c>
      <c r="G289" s="22"/>
      <c r="H289" s="21"/>
      <c r="I289" s="22"/>
      <c r="J289" s="21"/>
      <c r="K289" s="22"/>
    </row>
    <row r="290" spans="1:11" ht="47.25" x14ac:dyDescent="0.2">
      <c r="A290" s="17">
        <v>1782</v>
      </c>
      <c r="B290" s="1"/>
      <c r="C290" s="17"/>
      <c r="D290" s="24" t="s">
        <v>302</v>
      </c>
      <c r="E290" s="19" t="s">
        <v>16</v>
      </c>
      <c r="F290" s="34">
        <v>1</v>
      </c>
      <c r="G290" s="22">
        <v>2887.5</v>
      </c>
      <c r="H290" s="21">
        <f t="shared" ref="H290:H321" si="39">F290*G290</f>
        <v>2887.5</v>
      </c>
      <c r="I290" s="25">
        <v>90000</v>
      </c>
      <c r="J290" s="21">
        <f t="shared" ref="J290:J321" si="40">F290*I290</f>
        <v>90000</v>
      </c>
      <c r="K290" s="22">
        <f t="shared" ref="K290:K321" si="41">H290+J290</f>
        <v>92887.5</v>
      </c>
    </row>
    <row r="291" spans="1:11" ht="31.5" x14ac:dyDescent="0.2">
      <c r="A291" s="17">
        <v>1783</v>
      </c>
      <c r="B291" s="1"/>
      <c r="C291" s="17"/>
      <c r="D291" s="24" t="s">
        <v>303</v>
      </c>
      <c r="E291" s="19" t="s">
        <v>16</v>
      </c>
      <c r="F291" s="34">
        <v>2</v>
      </c>
      <c r="G291" s="22">
        <v>2887.5</v>
      </c>
      <c r="H291" s="21">
        <f t="shared" si="39"/>
        <v>5775</v>
      </c>
      <c r="I291" s="25">
        <v>30000</v>
      </c>
      <c r="J291" s="21">
        <f t="shared" si="40"/>
        <v>60000</v>
      </c>
      <c r="K291" s="22">
        <f t="shared" si="41"/>
        <v>65775</v>
      </c>
    </row>
    <row r="292" spans="1:11" ht="31.5" x14ac:dyDescent="0.2">
      <c r="A292" s="17">
        <v>1784</v>
      </c>
      <c r="B292" s="1"/>
      <c r="C292" s="17"/>
      <c r="D292" s="24" t="s">
        <v>304</v>
      </c>
      <c r="E292" s="19" t="s">
        <v>16</v>
      </c>
      <c r="F292" s="34">
        <v>1</v>
      </c>
      <c r="G292" s="22">
        <v>2887.5</v>
      </c>
      <c r="H292" s="21">
        <f t="shared" si="39"/>
        <v>2887.5</v>
      </c>
      <c r="I292" s="25">
        <v>40000</v>
      </c>
      <c r="J292" s="21">
        <f t="shared" si="40"/>
        <v>40000</v>
      </c>
      <c r="K292" s="22">
        <f t="shared" si="41"/>
        <v>42887.5</v>
      </c>
    </row>
    <row r="293" spans="1:11" ht="31.5" x14ac:dyDescent="0.2">
      <c r="A293" s="17">
        <v>1785</v>
      </c>
      <c r="B293" s="1"/>
      <c r="C293" s="17"/>
      <c r="D293" s="24" t="s">
        <v>305</v>
      </c>
      <c r="E293" s="19" t="s">
        <v>16</v>
      </c>
      <c r="F293" s="34">
        <v>2</v>
      </c>
      <c r="G293" s="22">
        <v>4331.25</v>
      </c>
      <c r="H293" s="21">
        <f t="shared" si="39"/>
        <v>8662.5</v>
      </c>
      <c r="I293" s="25">
        <v>65000</v>
      </c>
      <c r="J293" s="21">
        <f t="shared" si="40"/>
        <v>130000</v>
      </c>
      <c r="K293" s="22">
        <f t="shared" si="41"/>
        <v>138662.5</v>
      </c>
    </row>
    <row r="294" spans="1:11" ht="15.75" x14ac:dyDescent="0.2">
      <c r="A294" s="17">
        <v>1786</v>
      </c>
      <c r="B294" s="1"/>
      <c r="C294" s="17"/>
      <c r="D294" s="24" t="s">
        <v>306</v>
      </c>
      <c r="E294" s="19" t="s">
        <v>16</v>
      </c>
      <c r="F294" s="34">
        <v>4</v>
      </c>
      <c r="G294" s="22">
        <v>1443.75</v>
      </c>
      <c r="H294" s="21">
        <f t="shared" si="39"/>
        <v>5775</v>
      </c>
      <c r="I294" s="25">
        <v>1600</v>
      </c>
      <c r="J294" s="21">
        <f t="shared" si="40"/>
        <v>6400</v>
      </c>
      <c r="K294" s="22">
        <f t="shared" si="41"/>
        <v>12175</v>
      </c>
    </row>
    <row r="295" spans="1:11" ht="31.5" x14ac:dyDescent="0.2">
      <c r="A295" s="17">
        <v>1787</v>
      </c>
      <c r="B295" s="1"/>
      <c r="C295" s="17"/>
      <c r="D295" s="24" t="s">
        <v>307</v>
      </c>
      <c r="E295" s="19" t="s">
        <v>16</v>
      </c>
      <c r="F295" s="34">
        <v>1</v>
      </c>
      <c r="G295" s="22">
        <v>1443.75</v>
      </c>
      <c r="H295" s="21">
        <f t="shared" si="39"/>
        <v>1443.75</v>
      </c>
      <c r="I295" s="25">
        <v>25000</v>
      </c>
      <c r="J295" s="21">
        <f t="shared" si="40"/>
        <v>25000</v>
      </c>
      <c r="K295" s="22">
        <f t="shared" si="41"/>
        <v>26443.75</v>
      </c>
    </row>
    <row r="296" spans="1:11" ht="31.5" x14ac:dyDescent="0.2">
      <c r="A296" s="17">
        <v>1788</v>
      </c>
      <c r="B296" s="1"/>
      <c r="C296" s="17"/>
      <c r="D296" s="24" t="s">
        <v>308</v>
      </c>
      <c r="E296" s="19" t="s">
        <v>16</v>
      </c>
      <c r="F296" s="34">
        <v>1</v>
      </c>
      <c r="G296" s="22">
        <v>1443.75</v>
      </c>
      <c r="H296" s="21">
        <f t="shared" si="39"/>
        <v>1443.75</v>
      </c>
      <c r="I296" s="25">
        <v>5500</v>
      </c>
      <c r="J296" s="21">
        <f t="shared" si="40"/>
        <v>5500</v>
      </c>
      <c r="K296" s="22">
        <f t="shared" si="41"/>
        <v>6943.75</v>
      </c>
    </row>
    <row r="297" spans="1:11" ht="47.25" x14ac:dyDescent="0.2">
      <c r="A297" s="17">
        <v>1789</v>
      </c>
      <c r="B297" s="1"/>
      <c r="C297" s="17"/>
      <c r="D297" s="23" t="s">
        <v>309</v>
      </c>
      <c r="E297" s="19" t="s">
        <v>16</v>
      </c>
      <c r="F297" s="34">
        <v>2</v>
      </c>
      <c r="G297" s="22">
        <v>721.88</v>
      </c>
      <c r="H297" s="21">
        <f t="shared" si="39"/>
        <v>1443.76</v>
      </c>
      <c r="I297" s="22">
        <v>1100</v>
      </c>
      <c r="J297" s="21">
        <f t="shared" si="40"/>
        <v>2200</v>
      </c>
      <c r="K297" s="22">
        <f t="shared" si="41"/>
        <v>3643.76</v>
      </c>
    </row>
    <row r="298" spans="1:11" ht="31.5" x14ac:dyDescent="0.2">
      <c r="A298" s="17">
        <v>1790</v>
      </c>
      <c r="B298" s="1"/>
      <c r="C298" s="17"/>
      <c r="D298" s="23" t="s">
        <v>310</v>
      </c>
      <c r="E298" s="19" t="s">
        <v>16</v>
      </c>
      <c r="F298" s="34">
        <v>2</v>
      </c>
      <c r="G298" s="22">
        <v>721.88</v>
      </c>
      <c r="H298" s="21">
        <f t="shared" si="39"/>
        <v>1443.76</v>
      </c>
      <c r="I298" s="22">
        <v>1200</v>
      </c>
      <c r="J298" s="21">
        <f t="shared" si="40"/>
        <v>2400</v>
      </c>
      <c r="K298" s="22">
        <f t="shared" si="41"/>
        <v>3843.76</v>
      </c>
    </row>
    <row r="299" spans="1:11" ht="31.5" x14ac:dyDescent="0.2">
      <c r="A299" s="17">
        <v>1791</v>
      </c>
      <c r="B299" s="1"/>
      <c r="C299" s="17"/>
      <c r="D299" s="23" t="s">
        <v>311</v>
      </c>
      <c r="E299" s="19" t="s">
        <v>16</v>
      </c>
      <c r="F299" s="34">
        <v>1</v>
      </c>
      <c r="G299" s="22">
        <v>1443.75</v>
      </c>
      <c r="H299" s="21">
        <f t="shared" si="39"/>
        <v>1443.75</v>
      </c>
      <c r="I299" s="22">
        <v>12000</v>
      </c>
      <c r="J299" s="21">
        <f t="shared" si="40"/>
        <v>12000</v>
      </c>
      <c r="K299" s="22">
        <f t="shared" si="41"/>
        <v>13443.75</v>
      </c>
    </row>
    <row r="300" spans="1:11" ht="31.5" x14ac:dyDescent="0.2">
      <c r="A300" s="17">
        <v>1792</v>
      </c>
      <c r="B300" s="1"/>
      <c r="C300" s="17"/>
      <c r="D300" s="23" t="s">
        <v>312</v>
      </c>
      <c r="E300" s="19" t="s">
        <v>16</v>
      </c>
      <c r="F300" s="34">
        <v>1</v>
      </c>
      <c r="G300" s="22">
        <v>1443.75</v>
      </c>
      <c r="H300" s="21">
        <f t="shared" si="39"/>
        <v>1443.75</v>
      </c>
      <c r="I300" s="22">
        <v>4500</v>
      </c>
      <c r="J300" s="21">
        <f t="shared" si="40"/>
        <v>4500</v>
      </c>
      <c r="K300" s="22">
        <f t="shared" si="41"/>
        <v>5943.75</v>
      </c>
    </row>
    <row r="301" spans="1:11" ht="31.5" x14ac:dyDescent="0.2">
      <c r="A301" s="17">
        <v>1793</v>
      </c>
      <c r="B301" s="1"/>
      <c r="C301" s="17"/>
      <c r="D301" s="23" t="s">
        <v>313</v>
      </c>
      <c r="E301" s="19" t="s">
        <v>16</v>
      </c>
      <c r="F301" s="34">
        <v>1</v>
      </c>
      <c r="G301" s="22">
        <v>1443.75</v>
      </c>
      <c r="H301" s="21">
        <f t="shared" si="39"/>
        <v>1443.75</v>
      </c>
      <c r="I301" s="22">
        <v>830</v>
      </c>
      <c r="J301" s="21">
        <f t="shared" si="40"/>
        <v>830</v>
      </c>
      <c r="K301" s="22">
        <f t="shared" si="41"/>
        <v>2273.75</v>
      </c>
    </row>
    <row r="302" spans="1:11" ht="47.25" x14ac:dyDescent="0.2">
      <c r="A302" s="17">
        <v>1794</v>
      </c>
      <c r="B302" s="1"/>
      <c r="C302" s="17"/>
      <c r="D302" s="23" t="s">
        <v>314</v>
      </c>
      <c r="E302" s="19" t="s">
        <v>16</v>
      </c>
      <c r="F302" s="34">
        <v>1</v>
      </c>
      <c r="G302" s="22">
        <v>144.38</v>
      </c>
      <c r="H302" s="21">
        <f t="shared" si="39"/>
        <v>144.38</v>
      </c>
      <c r="I302" s="22">
        <v>100</v>
      </c>
      <c r="J302" s="21">
        <f t="shared" si="40"/>
        <v>100</v>
      </c>
      <c r="K302" s="22">
        <f t="shared" si="41"/>
        <v>244.38</v>
      </c>
    </row>
    <row r="303" spans="1:11" ht="31.5" x14ac:dyDescent="0.2">
      <c r="A303" s="17">
        <v>1795</v>
      </c>
      <c r="B303" s="1"/>
      <c r="C303" s="17"/>
      <c r="D303" s="23" t="s">
        <v>315</v>
      </c>
      <c r="E303" s="19" t="s">
        <v>16</v>
      </c>
      <c r="F303" s="34">
        <v>32</v>
      </c>
      <c r="G303" s="22">
        <v>721.88</v>
      </c>
      <c r="H303" s="21">
        <f t="shared" si="39"/>
        <v>23100.16</v>
      </c>
      <c r="I303" s="22">
        <v>1100</v>
      </c>
      <c r="J303" s="21">
        <f t="shared" si="40"/>
        <v>35200</v>
      </c>
      <c r="K303" s="22">
        <f t="shared" si="41"/>
        <v>58300.160000000003</v>
      </c>
    </row>
    <row r="304" spans="1:11" ht="31.5" x14ac:dyDescent="0.2">
      <c r="A304" s="17">
        <v>1796</v>
      </c>
      <c r="B304" s="1"/>
      <c r="C304" s="17"/>
      <c r="D304" s="23" t="s">
        <v>316</v>
      </c>
      <c r="E304" s="19" t="s">
        <v>16</v>
      </c>
      <c r="F304" s="34">
        <v>11</v>
      </c>
      <c r="G304" s="22">
        <v>721.88</v>
      </c>
      <c r="H304" s="21">
        <f t="shared" si="39"/>
        <v>7940.68</v>
      </c>
      <c r="I304" s="22">
        <v>1100</v>
      </c>
      <c r="J304" s="21">
        <f t="shared" si="40"/>
        <v>12100</v>
      </c>
      <c r="K304" s="22">
        <f t="shared" si="41"/>
        <v>20040.68</v>
      </c>
    </row>
    <row r="305" spans="1:11" ht="15.75" x14ac:dyDescent="0.2">
      <c r="A305" s="17">
        <v>1797</v>
      </c>
      <c r="B305" s="1"/>
      <c r="C305" s="17"/>
      <c r="D305" s="23" t="s">
        <v>317</v>
      </c>
      <c r="E305" s="19" t="s">
        <v>16</v>
      </c>
      <c r="F305" s="34">
        <v>1</v>
      </c>
      <c r="G305" s="22">
        <v>144.38</v>
      </c>
      <c r="H305" s="21">
        <f t="shared" si="39"/>
        <v>144.38</v>
      </c>
      <c r="I305" s="22">
        <v>250</v>
      </c>
      <c r="J305" s="21">
        <f t="shared" si="40"/>
        <v>250</v>
      </c>
      <c r="K305" s="22">
        <f t="shared" si="41"/>
        <v>394.38</v>
      </c>
    </row>
    <row r="306" spans="1:11" ht="31.5" x14ac:dyDescent="0.2">
      <c r="A306" s="17">
        <v>1798</v>
      </c>
      <c r="B306" s="1"/>
      <c r="C306" s="17"/>
      <c r="D306" s="23" t="s">
        <v>318</v>
      </c>
      <c r="E306" s="19" t="s">
        <v>16</v>
      </c>
      <c r="F306" s="34">
        <v>1</v>
      </c>
      <c r="G306" s="22">
        <v>721.88</v>
      </c>
      <c r="H306" s="21">
        <f t="shared" si="39"/>
        <v>721.88</v>
      </c>
      <c r="I306" s="22">
        <v>1200</v>
      </c>
      <c r="J306" s="21">
        <f t="shared" si="40"/>
        <v>1200</v>
      </c>
      <c r="K306" s="22">
        <f t="shared" si="41"/>
        <v>1921.88</v>
      </c>
    </row>
    <row r="307" spans="1:11" ht="31.5" x14ac:dyDescent="0.2">
      <c r="A307" s="17">
        <v>1799</v>
      </c>
      <c r="B307" s="1"/>
      <c r="C307" s="17"/>
      <c r="D307" s="23" t="s">
        <v>319</v>
      </c>
      <c r="E307" s="19" t="s">
        <v>16</v>
      </c>
      <c r="F307" s="34">
        <v>2</v>
      </c>
      <c r="G307" s="22">
        <v>721.88</v>
      </c>
      <c r="H307" s="21">
        <f t="shared" si="39"/>
        <v>1443.76</v>
      </c>
      <c r="I307" s="22">
        <v>1700</v>
      </c>
      <c r="J307" s="21">
        <f t="shared" si="40"/>
        <v>3400</v>
      </c>
      <c r="K307" s="22">
        <f t="shared" si="41"/>
        <v>4843.76</v>
      </c>
    </row>
    <row r="308" spans="1:11" ht="31.5" x14ac:dyDescent="0.2">
      <c r="A308" s="17">
        <v>1800</v>
      </c>
      <c r="B308" s="1"/>
      <c r="C308" s="17"/>
      <c r="D308" s="23" t="s">
        <v>320</v>
      </c>
      <c r="E308" s="19" t="s">
        <v>16</v>
      </c>
      <c r="F308" s="34">
        <v>1</v>
      </c>
      <c r="G308" s="22">
        <v>1443.75</v>
      </c>
      <c r="H308" s="21">
        <f t="shared" si="39"/>
        <v>1443.75</v>
      </c>
      <c r="I308" s="22">
        <v>4300</v>
      </c>
      <c r="J308" s="21">
        <f t="shared" si="40"/>
        <v>4300</v>
      </c>
      <c r="K308" s="22">
        <f t="shared" si="41"/>
        <v>5743.75</v>
      </c>
    </row>
    <row r="309" spans="1:11" ht="15.75" x14ac:dyDescent="0.2">
      <c r="A309" s="17">
        <v>1801</v>
      </c>
      <c r="B309" s="1"/>
      <c r="C309" s="17"/>
      <c r="D309" s="23" t="s">
        <v>321</v>
      </c>
      <c r="E309" s="19" t="s">
        <v>16</v>
      </c>
      <c r="F309" s="34">
        <v>1</v>
      </c>
      <c r="G309" s="22">
        <v>2887.5</v>
      </c>
      <c r="H309" s="21">
        <f t="shared" si="39"/>
        <v>2887.5</v>
      </c>
      <c r="I309" s="22">
        <v>5500</v>
      </c>
      <c r="J309" s="21">
        <f t="shared" si="40"/>
        <v>5500</v>
      </c>
      <c r="K309" s="22">
        <f t="shared" si="41"/>
        <v>8387.5</v>
      </c>
    </row>
    <row r="310" spans="1:11" ht="47.25" x14ac:dyDescent="0.2">
      <c r="A310" s="17">
        <v>1802</v>
      </c>
      <c r="B310" s="1"/>
      <c r="C310" s="17"/>
      <c r="D310" s="23" t="s">
        <v>322</v>
      </c>
      <c r="E310" s="19" t="s">
        <v>16</v>
      </c>
      <c r="F310" s="34">
        <v>1</v>
      </c>
      <c r="G310" s="22">
        <v>4331.25</v>
      </c>
      <c r="H310" s="21">
        <f t="shared" si="39"/>
        <v>4331.25</v>
      </c>
      <c r="I310" s="22">
        <v>12300</v>
      </c>
      <c r="J310" s="21">
        <f t="shared" si="40"/>
        <v>12300</v>
      </c>
      <c r="K310" s="22">
        <f t="shared" si="41"/>
        <v>16631.25</v>
      </c>
    </row>
    <row r="311" spans="1:11" ht="31.5" x14ac:dyDescent="0.2">
      <c r="A311" s="17">
        <v>1803</v>
      </c>
      <c r="B311" s="1"/>
      <c r="C311" s="17"/>
      <c r="D311" s="23" t="s">
        <v>323</v>
      </c>
      <c r="E311" s="19" t="s">
        <v>16</v>
      </c>
      <c r="F311" s="34">
        <v>1</v>
      </c>
      <c r="G311" s="22">
        <v>1443.75</v>
      </c>
      <c r="H311" s="21">
        <f t="shared" si="39"/>
        <v>1443.75</v>
      </c>
      <c r="I311" s="22">
        <v>750</v>
      </c>
      <c r="J311" s="21">
        <f t="shared" si="40"/>
        <v>750</v>
      </c>
      <c r="K311" s="22">
        <f t="shared" si="41"/>
        <v>2193.75</v>
      </c>
    </row>
    <row r="312" spans="1:11" ht="31.5" x14ac:dyDescent="0.2">
      <c r="A312" s="17">
        <v>1804</v>
      </c>
      <c r="B312" s="1"/>
      <c r="C312" s="17"/>
      <c r="D312" s="23" t="s">
        <v>324</v>
      </c>
      <c r="E312" s="19" t="s">
        <v>16</v>
      </c>
      <c r="F312" s="34">
        <v>42</v>
      </c>
      <c r="G312" s="22">
        <v>144.38</v>
      </c>
      <c r="H312" s="21">
        <f t="shared" si="39"/>
        <v>6063.96</v>
      </c>
      <c r="I312" s="22">
        <v>300</v>
      </c>
      <c r="J312" s="21">
        <f t="shared" si="40"/>
        <v>12600</v>
      </c>
      <c r="K312" s="22">
        <f t="shared" si="41"/>
        <v>18663.96</v>
      </c>
    </row>
    <row r="313" spans="1:11" ht="15.75" x14ac:dyDescent="0.2">
      <c r="A313" s="17">
        <v>1805</v>
      </c>
      <c r="B313" s="1"/>
      <c r="C313" s="17"/>
      <c r="D313" s="23" t="s">
        <v>325</v>
      </c>
      <c r="E313" s="19" t="s">
        <v>16</v>
      </c>
      <c r="F313" s="34">
        <v>1</v>
      </c>
      <c r="G313" s="22">
        <v>144.38</v>
      </c>
      <c r="H313" s="21">
        <f t="shared" si="39"/>
        <v>144.38</v>
      </c>
      <c r="I313" s="22">
        <v>75</v>
      </c>
      <c r="J313" s="21">
        <f t="shared" si="40"/>
        <v>75</v>
      </c>
      <c r="K313" s="22">
        <f t="shared" si="41"/>
        <v>219.38</v>
      </c>
    </row>
    <row r="314" spans="1:11" ht="15.75" x14ac:dyDescent="0.2">
      <c r="A314" s="17">
        <v>1806</v>
      </c>
      <c r="B314" s="1"/>
      <c r="C314" s="17"/>
      <c r="D314" s="23" t="s">
        <v>326</v>
      </c>
      <c r="E314" s="19" t="s">
        <v>16</v>
      </c>
      <c r="F314" s="34">
        <v>1</v>
      </c>
      <c r="G314" s="22">
        <v>144.38</v>
      </c>
      <c r="H314" s="21">
        <f t="shared" si="39"/>
        <v>144.38</v>
      </c>
      <c r="I314" s="22">
        <v>85</v>
      </c>
      <c r="J314" s="21">
        <f t="shared" si="40"/>
        <v>85</v>
      </c>
      <c r="K314" s="22">
        <f t="shared" si="41"/>
        <v>229.38</v>
      </c>
    </row>
    <row r="315" spans="1:11" ht="31.5" x14ac:dyDescent="0.2">
      <c r="A315" s="17">
        <v>1807</v>
      </c>
      <c r="B315" s="1"/>
      <c r="C315" s="17"/>
      <c r="D315" s="23" t="s">
        <v>327</v>
      </c>
      <c r="E315" s="19" t="s">
        <v>16</v>
      </c>
      <c r="F315" s="34">
        <v>1</v>
      </c>
      <c r="G315" s="22">
        <v>10106.25</v>
      </c>
      <c r="H315" s="21">
        <f t="shared" si="39"/>
        <v>10106.25</v>
      </c>
      <c r="I315" s="22">
        <v>77000</v>
      </c>
      <c r="J315" s="21">
        <f t="shared" si="40"/>
        <v>77000</v>
      </c>
      <c r="K315" s="22">
        <f t="shared" si="41"/>
        <v>87106.25</v>
      </c>
    </row>
    <row r="316" spans="1:11" ht="31.5" x14ac:dyDescent="0.2">
      <c r="A316" s="17">
        <v>1808</v>
      </c>
      <c r="B316" s="1"/>
      <c r="C316" s="17"/>
      <c r="D316" s="23" t="s">
        <v>328</v>
      </c>
      <c r="E316" s="19" t="s">
        <v>289</v>
      </c>
      <c r="F316" s="34">
        <v>2</v>
      </c>
      <c r="G316" s="22">
        <v>4331.25</v>
      </c>
      <c r="H316" s="21">
        <f t="shared" si="39"/>
        <v>8662.5</v>
      </c>
      <c r="I316" s="22">
        <v>10000</v>
      </c>
      <c r="J316" s="21">
        <f t="shared" si="40"/>
        <v>20000</v>
      </c>
      <c r="K316" s="22">
        <f t="shared" si="41"/>
        <v>28662.5</v>
      </c>
    </row>
    <row r="317" spans="1:11" ht="31.5" x14ac:dyDescent="0.2">
      <c r="A317" s="17">
        <v>1809</v>
      </c>
      <c r="B317" s="1"/>
      <c r="C317" s="17"/>
      <c r="D317" s="23" t="s">
        <v>329</v>
      </c>
      <c r="E317" s="19" t="s">
        <v>289</v>
      </c>
      <c r="F317" s="34">
        <v>1</v>
      </c>
      <c r="G317" s="22">
        <v>4331.25</v>
      </c>
      <c r="H317" s="21">
        <f t="shared" si="39"/>
        <v>4331.25</v>
      </c>
      <c r="I317" s="22">
        <v>12000</v>
      </c>
      <c r="J317" s="21">
        <f t="shared" si="40"/>
        <v>12000</v>
      </c>
      <c r="K317" s="22">
        <f t="shared" si="41"/>
        <v>16331.25</v>
      </c>
    </row>
    <row r="318" spans="1:11" ht="31.5" x14ac:dyDescent="0.2">
      <c r="A318" s="17">
        <v>1810</v>
      </c>
      <c r="B318" s="1"/>
      <c r="C318" s="17"/>
      <c r="D318" s="23" t="s">
        <v>330</v>
      </c>
      <c r="E318" s="19" t="s">
        <v>16</v>
      </c>
      <c r="F318" s="34">
        <v>1</v>
      </c>
      <c r="G318" s="22">
        <v>2887.5</v>
      </c>
      <c r="H318" s="21">
        <f t="shared" si="39"/>
        <v>2887.5</v>
      </c>
      <c r="I318" s="22">
        <v>2200</v>
      </c>
      <c r="J318" s="21">
        <f t="shared" si="40"/>
        <v>2200</v>
      </c>
      <c r="K318" s="22">
        <f t="shared" si="41"/>
        <v>5087.5</v>
      </c>
    </row>
    <row r="319" spans="1:11" ht="15.75" x14ac:dyDescent="0.2">
      <c r="A319" s="17">
        <v>1811</v>
      </c>
      <c r="B319" s="1"/>
      <c r="C319" s="17"/>
      <c r="D319" s="23" t="s">
        <v>331</v>
      </c>
      <c r="E319" s="19" t="s">
        <v>16</v>
      </c>
      <c r="F319" s="34">
        <v>21</v>
      </c>
      <c r="G319" s="22">
        <v>144.38</v>
      </c>
      <c r="H319" s="21">
        <f t="shared" si="39"/>
        <v>3031.98</v>
      </c>
      <c r="I319" s="22">
        <v>70</v>
      </c>
      <c r="J319" s="21">
        <f t="shared" si="40"/>
        <v>1470</v>
      </c>
      <c r="K319" s="22">
        <f t="shared" si="41"/>
        <v>4501.9799999999996</v>
      </c>
    </row>
    <row r="320" spans="1:11" ht="31.5" x14ac:dyDescent="0.2">
      <c r="A320" s="17">
        <v>1812</v>
      </c>
      <c r="B320" s="1"/>
      <c r="C320" s="17"/>
      <c r="D320" s="23" t="s">
        <v>332</v>
      </c>
      <c r="E320" s="19" t="s">
        <v>16</v>
      </c>
      <c r="F320" s="34">
        <v>1</v>
      </c>
      <c r="G320" s="22">
        <v>144.38</v>
      </c>
      <c r="H320" s="21">
        <f t="shared" si="39"/>
        <v>144.38</v>
      </c>
      <c r="I320" s="22">
        <v>50</v>
      </c>
      <c r="J320" s="21">
        <f t="shared" si="40"/>
        <v>50</v>
      </c>
      <c r="K320" s="22">
        <f t="shared" si="41"/>
        <v>194.38</v>
      </c>
    </row>
    <row r="321" spans="1:11" ht="31.5" x14ac:dyDescent="0.2">
      <c r="A321" s="17">
        <v>1813</v>
      </c>
      <c r="B321" s="1"/>
      <c r="C321" s="17"/>
      <c r="D321" s="23" t="s">
        <v>333</v>
      </c>
      <c r="E321" s="19" t="s">
        <v>16</v>
      </c>
      <c r="F321" s="34">
        <v>4</v>
      </c>
      <c r="G321" s="22">
        <v>144.38</v>
      </c>
      <c r="H321" s="21">
        <f t="shared" si="39"/>
        <v>577.52</v>
      </c>
      <c r="I321" s="22">
        <v>80</v>
      </c>
      <c r="J321" s="21">
        <f t="shared" si="40"/>
        <v>320</v>
      </c>
      <c r="K321" s="22">
        <f t="shared" si="41"/>
        <v>897.52</v>
      </c>
    </row>
    <row r="322" spans="1:11" ht="31.5" x14ac:dyDescent="0.2">
      <c r="A322" s="17">
        <v>1814</v>
      </c>
      <c r="B322" s="1"/>
      <c r="C322" s="17"/>
      <c r="D322" s="23" t="s">
        <v>334</v>
      </c>
      <c r="E322" s="19" t="s">
        <v>16</v>
      </c>
      <c r="F322" s="34">
        <v>2</v>
      </c>
      <c r="G322" s="22">
        <v>1443.75</v>
      </c>
      <c r="H322" s="21">
        <f t="shared" ref="H322:H353" si="42">F322*G322</f>
        <v>2887.5</v>
      </c>
      <c r="I322" s="22">
        <v>1800</v>
      </c>
      <c r="J322" s="21">
        <f t="shared" ref="J322:J353" si="43">F322*I322</f>
        <v>3600</v>
      </c>
      <c r="K322" s="22">
        <f t="shared" ref="K322:K353" si="44">H322+J322</f>
        <v>6487.5</v>
      </c>
    </row>
    <row r="323" spans="1:11" ht="31.5" x14ac:dyDescent="0.2">
      <c r="A323" s="17">
        <v>1815</v>
      </c>
      <c r="B323" s="1"/>
      <c r="C323" s="17"/>
      <c r="D323" s="23" t="s">
        <v>335</v>
      </c>
      <c r="E323" s="19" t="s">
        <v>16</v>
      </c>
      <c r="F323" s="34">
        <v>1</v>
      </c>
      <c r="G323" s="22">
        <v>1443.75</v>
      </c>
      <c r="H323" s="21">
        <f t="shared" si="42"/>
        <v>1443.75</v>
      </c>
      <c r="I323" s="22">
        <v>2500</v>
      </c>
      <c r="J323" s="21">
        <f t="shared" si="43"/>
        <v>2500</v>
      </c>
      <c r="K323" s="22">
        <f t="shared" si="44"/>
        <v>3943.75</v>
      </c>
    </row>
    <row r="324" spans="1:11" ht="31.5" x14ac:dyDescent="0.2">
      <c r="A324" s="17">
        <v>1816</v>
      </c>
      <c r="B324" s="1"/>
      <c r="C324" s="17"/>
      <c r="D324" s="23" t="s">
        <v>336</v>
      </c>
      <c r="E324" s="19" t="s">
        <v>16</v>
      </c>
      <c r="F324" s="34">
        <v>1</v>
      </c>
      <c r="G324" s="22">
        <v>1443.75</v>
      </c>
      <c r="H324" s="21">
        <f t="shared" si="42"/>
        <v>1443.75</v>
      </c>
      <c r="I324" s="22">
        <v>2250</v>
      </c>
      <c r="J324" s="21">
        <f t="shared" si="43"/>
        <v>2250</v>
      </c>
      <c r="K324" s="22">
        <f t="shared" si="44"/>
        <v>3693.75</v>
      </c>
    </row>
    <row r="325" spans="1:11" ht="31.5" x14ac:dyDescent="0.2">
      <c r="A325" s="17">
        <v>1817</v>
      </c>
      <c r="B325" s="1"/>
      <c r="C325" s="17"/>
      <c r="D325" s="23" t="s">
        <v>337</v>
      </c>
      <c r="E325" s="19" t="s">
        <v>16</v>
      </c>
      <c r="F325" s="34">
        <v>1</v>
      </c>
      <c r="G325" s="22">
        <v>1443.75</v>
      </c>
      <c r="H325" s="21">
        <f t="shared" si="42"/>
        <v>1443.75</v>
      </c>
      <c r="I325" s="22">
        <v>1500</v>
      </c>
      <c r="J325" s="21">
        <f t="shared" si="43"/>
        <v>1500</v>
      </c>
      <c r="K325" s="22">
        <f t="shared" si="44"/>
        <v>2943.75</v>
      </c>
    </row>
    <row r="326" spans="1:11" ht="31.5" x14ac:dyDescent="0.2">
      <c r="A326" s="17">
        <v>1818</v>
      </c>
      <c r="B326" s="1"/>
      <c r="C326" s="17"/>
      <c r="D326" s="23" t="s">
        <v>338</v>
      </c>
      <c r="E326" s="19" t="s">
        <v>16</v>
      </c>
      <c r="F326" s="34">
        <v>1</v>
      </c>
      <c r="G326" s="22">
        <v>1443.75</v>
      </c>
      <c r="H326" s="21">
        <f t="shared" si="42"/>
        <v>1443.75</v>
      </c>
      <c r="I326" s="22">
        <v>600</v>
      </c>
      <c r="J326" s="21">
        <f t="shared" si="43"/>
        <v>600</v>
      </c>
      <c r="K326" s="22">
        <f t="shared" si="44"/>
        <v>2043.75</v>
      </c>
    </row>
    <row r="327" spans="1:11" ht="31.5" x14ac:dyDescent="0.2">
      <c r="A327" s="17">
        <v>1819</v>
      </c>
      <c r="B327" s="1"/>
      <c r="C327" s="17"/>
      <c r="D327" s="23" t="s">
        <v>339</v>
      </c>
      <c r="E327" s="19" t="s">
        <v>289</v>
      </c>
      <c r="F327" s="34">
        <v>2</v>
      </c>
      <c r="G327" s="22">
        <v>288.75</v>
      </c>
      <c r="H327" s="21">
        <f t="shared" si="42"/>
        <v>577.5</v>
      </c>
      <c r="I327" s="22">
        <v>400</v>
      </c>
      <c r="J327" s="21">
        <f t="shared" si="43"/>
        <v>800</v>
      </c>
      <c r="K327" s="22">
        <f t="shared" si="44"/>
        <v>1377.5</v>
      </c>
    </row>
    <row r="328" spans="1:11" ht="31.5" x14ac:dyDescent="0.2">
      <c r="A328" s="17">
        <v>1820</v>
      </c>
      <c r="B328" s="1"/>
      <c r="C328" s="17"/>
      <c r="D328" s="23" t="s">
        <v>340</v>
      </c>
      <c r="E328" s="19" t="s">
        <v>16</v>
      </c>
      <c r="F328" s="34">
        <v>6</v>
      </c>
      <c r="G328" s="22">
        <v>28.88</v>
      </c>
      <c r="H328" s="21">
        <f t="shared" si="42"/>
        <v>173.28</v>
      </c>
      <c r="I328" s="22">
        <v>280</v>
      </c>
      <c r="J328" s="21">
        <f t="shared" si="43"/>
        <v>1680</v>
      </c>
      <c r="K328" s="22">
        <f t="shared" si="44"/>
        <v>1853.28</v>
      </c>
    </row>
    <row r="329" spans="1:11" ht="47.25" x14ac:dyDescent="0.2">
      <c r="A329" s="17">
        <v>1821</v>
      </c>
      <c r="B329" s="1"/>
      <c r="C329" s="17"/>
      <c r="D329" s="23" t="s">
        <v>341</v>
      </c>
      <c r="E329" s="19" t="s">
        <v>289</v>
      </c>
      <c r="F329" s="34">
        <v>1</v>
      </c>
      <c r="G329" s="22">
        <v>721.88</v>
      </c>
      <c r="H329" s="21">
        <f t="shared" si="42"/>
        <v>721.88</v>
      </c>
      <c r="I329" s="22">
        <v>680</v>
      </c>
      <c r="J329" s="21">
        <f t="shared" si="43"/>
        <v>680</v>
      </c>
      <c r="K329" s="22">
        <f t="shared" si="44"/>
        <v>1401.88</v>
      </c>
    </row>
    <row r="330" spans="1:11" ht="47.25" x14ac:dyDescent="0.2">
      <c r="A330" s="17">
        <v>1822</v>
      </c>
      <c r="B330" s="1"/>
      <c r="C330" s="17"/>
      <c r="D330" s="23" t="s">
        <v>342</v>
      </c>
      <c r="E330" s="19" t="s">
        <v>289</v>
      </c>
      <c r="F330" s="34">
        <v>1</v>
      </c>
      <c r="G330" s="22">
        <v>721.88</v>
      </c>
      <c r="H330" s="21">
        <f t="shared" si="42"/>
        <v>721.88</v>
      </c>
      <c r="I330" s="22">
        <v>680</v>
      </c>
      <c r="J330" s="21">
        <f t="shared" si="43"/>
        <v>680</v>
      </c>
      <c r="K330" s="22">
        <f t="shared" si="44"/>
        <v>1401.88</v>
      </c>
    </row>
    <row r="331" spans="1:11" ht="47.25" x14ac:dyDescent="0.2">
      <c r="A331" s="17">
        <v>1823</v>
      </c>
      <c r="B331" s="1"/>
      <c r="C331" s="17"/>
      <c r="D331" s="23" t="s">
        <v>343</v>
      </c>
      <c r="E331" s="19" t="s">
        <v>289</v>
      </c>
      <c r="F331" s="34">
        <v>1</v>
      </c>
      <c r="G331" s="22">
        <v>721.88</v>
      </c>
      <c r="H331" s="21">
        <f t="shared" si="42"/>
        <v>721.88</v>
      </c>
      <c r="I331" s="22">
        <v>680</v>
      </c>
      <c r="J331" s="21">
        <f t="shared" si="43"/>
        <v>680</v>
      </c>
      <c r="K331" s="22">
        <f t="shared" si="44"/>
        <v>1401.88</v>
      </c>
    </row>
    <row r="332" spans="1:11" ht="47.25" x14ac:dyDescent="0.2">
      <c r="A332" s="17">
        <v>1824</v>
      </c>
      <c r="B332" s="1"/>
      <c r="C332" s="17"/>
      <c r="D332" s="23" t="s">
        <v>344</v>
      </c>
      <c r="E332" s="19" t="s">
        <v>289</v>
      </c>
      <c r="F332" s="34">
        <v>1</v>
      </c>
      <c r="G332" s="22">
        <v>721.88</v>
      </c>
      <c r="H332" s="21">
        <f t="shared" si="42"/>
        <v>721.88</v>
      </c>
      <c r="I332" s="22">
        <v>680</v>
      </c>
      <c r="J332" s="21">
        <f t="shared" si="43"/>
        <v>680</v>
      </c>
      <c r="K332" s="22">
        <f t="shared" si="44"/>
        <v>1401.88</v>
      </c>
    </row>
    <row r="333" spans="1:11" ht="31.5" x14ac:dyDescent="0.2">
      <c r="A333" s="17">
        <v>1825</v>
      </c>
      <c r="B333" s="1"/>
      <c r="C333" s="17"/>
      <c r="D333" s="23" t="s">
        <v>345</v>
      </c>
      <c r="E333" s="19" t="s">
        <v>289</v>
      </c>
      <c r="F333" s="34">
        <v>1</v>
      </c>
      <c r="G333" s="22">
        <v>721.88</v>
      </c>
      <c r="H333" s="21">
        <f t="shared" si="42"/>
        <v>721.88</v>
      </c>
      <c r="I333" s="21">
        <v>400</v>
      </c>
      <c r="J333" s="21">
        <f t="shared" si="43"/>
        <v>400</v>
      </c>
      <c r="K333" s="22">
        <f t="shared" si="44"/>
        <v>1121.8800000000001</v>
      </c>
    </row>
    <row r="334" spans="1:11" ht="31.5" x14ac:dyDescent="0.2">
      <c r="A334" s="17">
        <v>1826</v>
      </c>
      <c r="B334" s="1"/>
      <c r="C334" s="17"/>
      <c r="D334" s="23" t="s">
        <v>346</v>
      </c>
      <c r="E334" s="19" t="s">
        <v>289</v>
      </c>
      <c r="F334" s="34">
        <v>1</v>
      </c>
      <c r="G334" s="22">
        <v>721.88</v>
      </c>
      <c r="H334" s="21">
        <f t="shared" si="42"/>
        <v>721.88</v>
      </c>
      <c r="I334" s="21">
        <v>400</v>
      </c>
      <c r="J334" s="21">
        <f t="shared" si="43"/>
        <v>400</v>
      </c>
      <c r="K334" s="22">
        <f t="shared" si="44"/>
        <v>1121.8800000000001</v>
      </c>
    </row>
    <row r="335" spans="1:11" ht="31.5" x14ac:dyDescent="0.2">
      <c r="A335" s="17">
        <v>1827</v>
      </c>
      <c r="B335" s="1"/>
      <c r="C335" s="17"/>
      <c r="D335" s="23" t="s">
        <v>347</v>
      </c>
      <c r="E335" s="19" t="s">
        <v>289</v>
      </c>
      <c r="F335" s="34">
        <v>1</v>
      </c>
      <c r="G335" s="22">
        <v>721.88</v>
      </c>
      <c r="H335" s="21">
        <f t="shared" si="42"/>
        <v>721.88</v>
      </c>
      <c r="I335" s="21">
        <v>400</v>
      </c>
      <c r="J335" s="21">
        <f t="shared" si="43"/>
        <v>400</v>
      </c>
      <c r="K335" s="22">
        <f t="shared" si="44"/>
        <v>1121.8800000000001</v>
      </c>
    </row>
    <row r="336" spans="1:11" ht="31.5" x14ac:dyDescent="0.2">
      <c r="A336" s="17">
        <v>1828</v>
      </c>
      <c r="B336" s="1"/>
      <c r="C336" s="17"/>
      <c r="D336" s="23" t="s">
        <v>348</v>
      </c>
      <c r="E336" s="19" t="s">
        <v>289</v>
      </c>
      <c r="F336" s="34">
        <v>1</v>
      </c>
      <c r="G336" s="22">
        <v>721.88</v>
      </c>
      <c r="H336" s="21">
        <f t="shared" si="42"/>
        <v>721.88</v>
      </c>
      <c r="I336" s="21">
        <v>400</v>
      </c>
      <c r="J336" s="21">
        <f t="shared" si="43"/>
        <v>400</v>
      </c>
      <c r="K336" s="22">
        <f t="shared" si="44"/>
        <v>1121.8800000000001</v>
      </c>
    </row>
    <row r="337" spans="1:11" ht="31.5" x14ac:dyDescent="0.2">
      <c r="A337" s="17">
        <v>1829</v>
      </c>
      <c r="B337" s="1"/>
      <c r="C337" s="17"/>
      <c r="D337" s="23" t="s">
        <v>349</v>
      </c>
      <c r="E337" s="19" t="s">
        <v>289</v>
      </c>
      <c r="F337" s="34">
        <v>1</v>
      </c>
      <c r="G337" s="22">
        <v>721.88</v>
      </c>
      <c r="H337" s="21">
        <f t="shared" si="42"/>
        <v>721.88</v>
      </c>
      <c r="I337" s="21">
        <v>400</v>
      </c>
      <c r="J337" s="21">
        <f t="shared" si="43"/>
        <v>400</v>
      </c>
      <c r="K337" s="22">
        <f t="shared" si="44"/>
        <v>1121.8800000000001</v>
      </c>
    </row>
    <row r="338" spans="1:11" ht="31.5" x14ac:dyDescent="0.2">
      <c r="A338" s="17">
        <v>1830</v>
      </c>
      <c r="B338" s="1"/>
      <c r="C338" s="17"/>
      <c r="D338" s="23" t="s">
        <v>350</v>
      </c>
      <c r="E338" s="19" t="s">
        <v>289</v>
      </c>
      <c r="F338" s="34">
        <v>1</v>
      </c>
      <c r="G338" s="22">
        <v>721.88</v>
      </c>
      <c r="H338" s="21">
        <f t="shared" si="42"/>
        <v>721.88</v>
      </c>
      <c r="I338" s="21">
        <v>400</v>
      </c>
      <c r="J338" s="21">
        <f t="shared" si="43"/>
        <v>400</v>
      </c>
      <c r="K338" s="22">
        <f t="shared" si="44"/>
        <v>1121.8800000000001</v>
      </c>
    </row>
    <row r="339" spans="1:11" ht="31.5" x14ac:dyDescent="0.2">
      <c r="A339" s="17">
        <v>1831</v>
      </c>
      <c r="B339" s="1"/>
      <c r="C339" s="17"/>
      <c r="D339" s="23" t="s">
        <v>351</v>
      </c>
      <c r="E339" s="19" t="s">
        <v>289</v>
      </c>
      <c r="F339" s="34">
        <v>1</v>
      </c>
      <c r="G339" s="22">
        <v>721.88</v>
      </c>
      <c r="H339" s="21">
        <f t="shared" si="42"/>
        <v>721.88</v>
      </c>
      <c r="I339" s="21">
        <v>400</v>
      </c>
      <c r="J339" s="21">
        <f t="shared" si="43"/>
        <v>400</v>
      </c>
      <c r="K339" s="22">
        <f t="shared" si="44"/>
        <v>1121.8800000000001</v>
      </c>
    </row>
    <row r="340" spans="1:11" ht="31.5" x14ac:dyDescent="0.2">
      <c r="A340" s="17">
        <v>1832</v>
      </c>
      <c r="B340" s="1"/>
      <c r="C340" s="17"/>
      <c r="D340" s="23" t="s">
        <v>352</v>
      </c>
      <c r="E340" s="19" t="s">
        <v>289</v>
      </c>
      <c r="F340" s="34">
        <v>1</v>
      </c>
      <c r="G340" s="22">
        <v>721.88</v>
      </c>
      <c r="H340" s="21">
        <f t="shared" si="42"/>
        <v>721.88</v>
      </c>
      <c r="I340" s="21">
        <v>400</v>
      </c>
      <c r="J340" s="21">
        <f t="shared" si="43"/>
        <v>400</v>
      </c>
      <c r="K340" s="22">
        <f t="shared" si="44"/>
        <v>1121.8800000000001</v>
      </c>
    </row>
    <row r="341" spans="1:11" ht="31.5" x14ac:dyDescent="0.2">
      <c r="A341" s="17">
        <v>1833</v>
      </c>
      <c r="B341" s="1"/>
      <c r="C341" s="17"/>
      <c r="D341" s="23" t="s">
        <v>353</v>
      </c>
      <c r="E341" s="19" t="s">
        <v>289</v>
      </c>
      <c r="F341" s="34">
        <v>1</v>
      </c>
      <c r="G341" s="22">
        <v>721.88</v>
      </c>
      <c r="H341" s="21">
        <f t="shared" si="42"/>
        <v>721.88</v>
      </c>
      <c r="I341" s="21">
        <v>400</v>
      </c>
      <c r="J341" s="21">
        <f t="shared" si="43"/>
        <v>400</v>
      </c>
      <c r="K341" s="22">
        <f t="shared" si="44"/>
        <v>1121.8800000000001</v>
      </c>
    </row>
    <row r="342" spans="1:11" ht="31.5" x14ac:dyDescent="0.2">
      <c r="A342" s="17">
        <v>1834</v>
      </c>
      <c r="B342" s="1"/>
      <c r="C342" s="17"/>
      <c r="D342" s="23" t="s">
        <v>354</v>
      </c>
      <c r="E342" s="19" t="s">
        <v>289</v>
      </c>
      <c r="F342" s="34">
        <v>1</v>
      </c>
      <c r="G342" s="22">
        <v>721.88</v>
      </c>
      <c r="H342" s="21">
        <f t="shared" si="42"/>
        <v>721.88</v>
      </c>
      <c r="I342" s="21">
        <v>400</v>
      </c>
      <c r="J342" s="21">
        <f t="shared" si="43"/>
        <v>400</v>
      </c>
      <c r="K342" s="22">
        <f t="shared" si="44"/>
        <v>1121.8800000000001</v>
      </c>
    </row>
    <row r="343" spans="1:11" ht="31.5" x14ac:dyDescent="0.2">
      <c r="A343" s="17">
        <v>1835</v>
      </c>
      <c r="B343" s="1"/>
      <c r="C343" s="17"/>
      <c r="D343" s="23" t="s">
        <v>355</v>
      </c>
      <c r="E343" s="19" t="s">
        <v>289</v>
      </c>
      <c r="F343" s="34">
        <v>1</v>
      </c>
      <c r="G343" s="22">
        <v>721.88</v>
      </c>
      <c r="H343" s="21">
        <f t="shared" si="42"/>
        <v>721.88</v>
      </c>
      <c r="I343" s="21">
        <v>400</v>
      </c>
      <c r="J343" s="21">
        <f t="shared" si="43"/>
        <v>400</v>
      </c>
      <c r="K343" s="22">
        <f t="shared" si="44"/>
        <v>1121.8800000000001</v>
      </c>
    </row>
    <row r="344" spans="1:11" ht="31.5" x14ac:dyDescent="0.2">
      <c r="A344" s="17">
        <v>1836</v>
      </c>
      <c r="B344" s="1"/>
      <c r="C344" s="17"/>
      <c r="D344" s="23" t="s">
        <v>356</v>
      </c>
      <c r="E344" s="19" t="s">
        <v>289</v>
      </c>
      <c r="F344" s="34">
        <v>1</v>
      </c>
      <c r="G344" s="22">
        <v>721.88</v>
      </c>
      <c r="H344" s="21">
        <f t="shared" si="42"/>
        <v>721.88</v>
      </c>
      <c r="I344" s="21">
        <v>400</v>
      </c>
      <c r="J344" s="21">
        <f t="shared" si="43"/>
        <v>400</v>
      </c>
      <c r="K344" s="22">
        <f t="shared" si="44"/>
        <v>1121.8800000000001</v>
      </c>
    </row>
    <row r="345" spans="1:11" ht="31.5" x14ac:dyDescent="0.2">
      <c r="A345" s="17">
        <v>1837</v>
      </c>
      <c r="B345" s="1"/>
      <c r="C345" s="17"/>
      <c r="D345" s="23" t="s">
        <v>357</v>
      </c>
      <c r="E345" s="19" t="s">
        <v>289</v>
      </c>
      <c r="F345" s="34">
        <v>1</v>
      </c>
      <c r="G345" s="22">
        <v>721.88</v>
      </c>
      <c r="H345" s="21">
        <f t="shared" si="42"/>
        <v>721.88</v>
      </c>
      <c r="I345" s="21">
        <v>400</v>
      </c>
      <c r="J345" s="21">
        <f t="shared" si="43"/>
        <v>400</v>
      </c>
      <c r="K345" s="22">
        <f t="shared" si="44"/>
        <v>1121.8800000000001</v>
      </c>
    </row>
    <row r="346" spans="1:11" ht="31.5" x14ac:dyDescent="0.2">
      <c r="A346" s="17">
        <v>1838</v>
      </c>
      <c r="B346" s="1"/>
      <c r="C346" s="17"/>
      <c r="D346" s="23" t="s">
        <v>358</v>
      </c>
      <c r="E346" s="19" t="s">
        <v>289</v>
      </c>
      <c r="F346" s="34">
        <v>1</v>
      </c>
      <c r="G346" s="22">
        <v>721.88</v>
      </c>
      <c r="H346" s="21">
        <f t="shared" si="42"/>
        <v>721.88</v>
      </c>
      <c r="I346" s="21">
        <v>400</v>
      </c>
      <c r="J346" s="21">
        <f t="shared" si="43"/>
        <v>400</v>
      </c>
      <c r="K346" s="22">
        <f t="shared" si="44"/>
        <v>1121.8800000000001</v>
      </c>
    </row>
    <row r="347" spans="1:11" ht="31.5" x14ac:dyDescent="0.2">
      <c r="A347" s="17">
        <v>1839</v>
      </c>
      <c r="B347" s="1"/>
      <c r="C347" s="17"/>
      <c r="D347" s="23" t="s">
        <v>359</v>
      </c>
      <c r="E347" s="19" t="s">
        <v>289</v>
      </c>
      <c r="F347" s="34">
        <v>1</v>
      </c>
      <c r="G347" s="22">
        <v>721.88</v>
      </c>
      <c r="H347" s="21">
        <f t="shared" si="42"/>
        <v>721.88</v>
      </c>
      <c r="I347" s="21">
        <v>400</v>
      </c>
      <c r="J347" s="21">
        <f t="shared" si="43"/>
        <v>400</v>
      </c>
      <c r="K347" s="22">
        <f t="shared" si="44"/>
        <v>1121.8800000000001</v>
      </c>
    </row>
    <row r="348" spans="1:11" ht="31.5" x14ac:dyDescent="0.2">
      <c r="A348" s="17">
        <v>1840</v>
      </c>
      <c r="B348" s="1"/>
      <c r="C348" s="17"/>
      <c r="D348" s="23" t="s">
        <v>360</v>
      </c>
      <c r="E348" s="19" t="s">
        <v>289</v>
      </c>
      <c r="F348" s="34">
        <v>1</v>
      </c>
      <c r="G348" s="22">
        <v>721.88</v>
      </c>
      <c r="H348" s="21">
        <f t="shared" si="42"/>
        <v>721.88</v>
      </c>
      <c r="I348" s="21">
        <v>400</v>
      </c>
      <c r="J348" s="21">
        <f t="shared" si="43"/>
        <v>400</v>
      </c>
      <c r="K348" s="22">
        <f t="shared" si="44"/>
        <v>1121.8800000000001</v>
      </c>
    </row>
    <row r="349" spans="1:11" ht="31.5" x14ac:dyDescent="0.2">
      <c r="A349" s="17">
        <v>1841</v>
      </c>
      <c r="B349" s="1"/>
      <c r="C349" s="17"/>
      <c r="D349" s="23" t="s">
        <v>361</v>
      </c>
      <c r="E349" s="19" t="s">
        <v>289</v>
      </c>
      <c r="F349" s="34">
        <v>1</v>
      </c>
      <c r="G349" s="22">
        <v>721.88</v>
      </c>
      <c r="H349" s="21">
        <f t="shared" si="42"/>
        <v>721.88</v>
      </c>
      <c r="I349" s="21">
        <v>400</v>
      </c>
      <c r="J349" s="21">
        <f t="shared" si="43"/>
        <v>400</v>
      </c>
      <c r="K349" s="22">
        <f t="shared" si="44"/>
        <v>1121.8800000000001</v>
      </c>
    </row>
    <row r="350" spans="1:11" ht="31.5" x14ac:dyDescent="0.2">
      <c r="A350" s="17">
        <v>1842</v>
      </c>
      <c r="B350" s="1"/>
      <c r="C350" s="17"/>
      <c r="D350" s="23" t="s">
        <v>362</v>
      </c>
      <c r="E350" s="19" t="s">
        <v>289</v>
      </c>
      <c r="F350" s="34">
        <v>1</v>
      </c>
      <c r="G350" s="22">
        <v>721.88</v>
      </c>
      <c r="H350" s="21">
        <f t="shared" si="42"/>
        <v>721.88</v>
      </c>
      <c r="I350" s="21">
        <v>400</v>
      </c>
      <c r="J350" s="21">
        <f t="shared" si="43"/>
        <v>400</v>
      </c>
      <c r="K350" s="22">
        <f t="shared" si="44"/>
        <v>1121.8800000000001</v>
      </c>
    </row>
    <row r="351" spans="1:11" ht="31.5" x14ac:dyDescent="0.2">
      <c r="A351" s="17">
        <v>1843</v>
      </c>
      <c r="B351" s="1"/>
      <c r="C351" s="17"/>
      <c r="D351" s="23" t="s">
        <v>363</v>
      </c>
      <c r="E351" s="19" t="s">
        <v>289</v>
      </c>
      <c r="F351" s="34">
        <v>1</v>
      </c>
      <c r="G351" s="22">
        <v>721.88</v>
      </c>
      <c r="H351" s="21">
        <f t="shared" si="42"/>
        <v>721.88</v>
      </c>
      <c r="I351" s="21">
        <v>400</v>
      </c>
      <c r="J351" s="21">
        <f t="shared" si="43"/>
        <v>400</v>
      </c>
      <c r="K351" s="22">
        <f t="shared" si="44"/>
        <v>1121.8800000000001</v>
      </c>
    </row>
    <row r="352" spans="1:11" ht="31.5" x14ac:dyDescent="0.2">
      <c r="A352" s="17">
        <v>1844</v>
      </c>
      <c r="B352" s="1"/>
      <c r="C352" s="17"/>
      <c r="D352" s="23" t="s">
        <v>364</v>
      </c>
      <c r="E352" s="19" t="s">
        <v>289</v>
      </c>
      <c r="F352" s="34">
        <v>1</v>
      </c>
      <c r="G352" s="22">
        <v>721.88</v>
      </c>
      <c r="H352" s="21">
        <f t="shared" si="42"/>
        <v>721.88</v>
      </c>
      <c r="I352" s="22">
        <v>360</v>
      </c>
      <c r="J352" s="21">
        <f t="shared" si="43"/>
        <v>360</v>
      </c>
      <c r="K352" s="22">
        <f t="shared" si="44"/>
        <v>1081.8800000000001</v>
      </c>
    </row>
    <row r="353" spans="1:11" ht="31.5" x14ac:dyDescent="0.2">
      <c r="A353" s="17">
        <v>1845</v>
      </c>
      <c r="B353" s="1"/>
      <c r="C353" s="17"/>
      <c r="D353" s="23" t="s">
        <v>365</v>
      </c>
      <c r="E353" s="19" t="s">
        <v>289</v>
      </c>
      <c r="F353" s="34">
        <v>1</v>
      </c>
      <c r="G353" s="22">
        <v>5775</v>
      </c>
      <c r="H353" s="21">
        <f t="shared" si="42"/>
        <v>5775</v>
      </c>
      <c r="I353" s="22">
        <v>600</v>
      </c>
      <c r="J353" s="21">
        <f t="shared" si="43"/>
        <v>600</v>
      </c>
      <c r="K353" s="22">
        <f t="shared" si="44"/>
        <v>6375</v>
      </c>
    </row>
    <row r="354" spans="1:11" ht="31.5" x14ac:dyDescent="0.2">
      <c r="A354" s="17">
        <v>1846</v>
      </c>
      <c r="B354" s="1"/>
      <c r="C354" s="17"/>
      <c r="D354" s="23" t="s">
        <v>366</v>
      </c>
      <c r="E354" s="19" t="s">
        <v>289</v>
      </c>
      <c r="F354" s="34">
        <v>1</v>
      </c>
      <c r="G354" s="22">
        <v>5775</v>
      </c>
      <c r="H354" s="21">
        <f t="shared" ref="H354:H385" si="45">F354*G354</f>
        <v>5775</v>
      </c>
      <c r="I354" s="22">
        <v>1000</v>
      </c>
      <c r="J354" s="21">
        <f t="shared" ref="J354:J385" si="46">F354*I354</f>
        <v>1000</v>
      </c>
      <c r="K354" s="22">
        <f t="shared" ref="K354:K385" si="47">H354+J354</f>
        <v>6775</v>
      </c>
    </row>
    <row r="355" spans="1:11" ht="31.5" x14ac:dyDescent="0.2">
      <c r="A355" s="17">
        <v>1847</v>
      </c>
      <c r="B355" s="1"/>
      <c r="C355" s="17"/>
      <c r="D355" s="23" t="s">
        <v>367</v>
      </c>
      <c r="E355" s="19" t="s">
        <v>289</v>
      </c>
      <c r="F355" s="34">
        <v>1</v>
      </c>
      <c r="G355" s="22">
        <v>1443.75</v>
      </c>
      <c r="H355" s="21">
        <f t="shared" si="45"/>
        <v>1443.75</v>
      </c>
      <c r="I355" s="22">
        <v>150</v>
      </c>
      <c r="J355" s="21">
        <f t="shared" si="46"/>
        <v>150</v>
      </c>
      <c r="K355" s="22">
        <f t="shared" si="47"/>
        <v>1593.75</v>
      </c>
    </row>
    <row r="356" spans="1:11" ht="31.5" x14ac:dyDescent="0.2">
      <c r="A356" s="17">
        <v>1848</v>
      </c>
      <c r="B356" s="1"/>
      <c r="C356" s="17"/>
      <c r="D356" s="23" t="s">
        <v>368</v>
      </c>
      <c r="E356" s="19" t="s">
        <v>289</v>
      </c>
      <c r="F356" s="34">
        <v>1</v>
      </c>
      <c r="G356" s="22">
        <v>1443.75</v>
      </c>
      <c r="H356" s="21">
        <f t="shared" si="45"/>
        <v>1443.75</v>
      </c>
      <c r="I356" s="22">
        <v>250</v>
      </c>
      <c r="J356" s="21">
        <f t="shared" si="46"/>
        <v>250</v>
      </c>
      <c r="K356" s="22">
        <f t="shared" si="47"/>
        <v>1693.75</v>
      </c>
    </row>
    <row r="357" spans="1:11" ht="31.5" x14ac:dyDescent="0.2">
      <c r="A357" s="17">
        <v>1849</v>
      </c>
      <c r="B357" s="1"/>
      <c r="C357" s="17"/>
      <c r="D357" s="23" t="s">
        <v>369</v>
      </c>
      <c r="E357" s="19" t="s">
        <v>289</v>
      </c>
      <c r="F357" s="34">
        <v>1</v>
      </c>
      <c r="G357" s="22">
        <v>1443.75</v>
      </c>
      <c r="H357" s="21">
        <f t="shared" si="45"/>
        <v>1443.75</v>
      </c>
      <c r="I357" s="22">
        <v>1600</v>
      </c>
      <c r="J357" s="21">
        <f t="shared" si="46"/>
        <v>1600</v>
      </c>
      <c r="K357" s="22">
        <f t="shared" si="47"/>
        <v>3043.75</v>
      </c>
    </row>
    <row r="358" spans="1:11" ht="31.5" x14ac:dyDescent="0.2">
      <c r="A358" s="17">
        <v>1850</v>
      </c>
      <c r="B358" s="1"/>
      <c r="C358" s="17"/>
      <c r="D358" s="23" t="s">
        <v>370</v>
      </c>
      <c r="E358" s="19" t="s">
        <v>27</v>
      </c>
      <c r="F358" s="34">
        <v>10</v>
      </c>
      <c r="G358" s="22">
        <v>721.88</v>
      </c>
      <c r="H358" s="21">
        <f t="shared" si="45"/>
        <v>7218.8</v>
      </c>
      <c r="I358" s="22">
        <v>45</v>
      </c>
      <c r="J358" s="21">
        <f t="shared" si="46"/>
        <v>450</v>
      </c>
      <c r="K358" s="22">
        <f t="shared" si="47"/>
        <v>7668.8</v>
      </c>
    </row>
    <row r="359" spans="1:11" ht="31.5" x14ac:dyDescent="0.2">
      <c r="A359" s="17">
        <v>1851</v>
      </c>
      <c r="B359" s="1"/>
      <c r="C359" s="17"/>
      <c r="D359" s="23" t="s">
        <v>371</v>
      </c>
      <c r="E359" s="19" t="s">
        <v>27</v>
      </c>
      <c r="F359" s="34">
        <v>10</v>
      </c>
      <c r="G359" s="22">
        <v>721.88</v>
      </c>
      <c r="H359" s="21">
        <f t="shared" si="45"/>
        <v>7218.8</v>
      </c>
      <c r="I359" s="22">
        <v>45</v>
      </c>
      <c r="J359" s="21">
        <f t="shared" si="46"/>
        <v>450</v>
      </c>
      <c r="K359" s="22">
        <f t="shared" si="47"/>
        <v>7668.8</v>
      </c>
    </row>
    <row r="360" spans="1:11" ht="31.5" x14ac:dyDescent="0.2">
      <c r="A360" s="17">
        <v>1852</v>
      </c>
      <c r="B360" s="1"/>
      <c r="C360" s="17"/>
      <c r="D360" s="23" t="s">
        <v>372</v>
      </c>
      <c r="E360" s="19" t="s">
        <v>27</v>
      </c>
      <c r="F360" s="34">
        <v>10</v>
      </c>
      <c r="G360" s="22">
        <v>721.88</v>
      </c>
      <c r="H360" s="21">
        <f t="shared" si="45"/>
        <v>7218.8</v>
      </c>
      <c r="I360" s="22">
        <v>45</v>
      </c>
      <c r="J360" s="21">
        <f t="shared" si="46"/>
        <v>450</v>
      </c>
      <c r="K360" s="22">
        <f t="shared" si="47"/>
        <v>7668.8</v>
      </c>
    </row>
    <row r="361" spans="1:11" ht="31.5" x14ac:dyDescent="0.2">
      <c r="A361" s="17">
        <v>1853</v>
      </c>
      <c r="B361" s="1"/>
      <c r="C361" s="17"/>
      <c r="D361" s="23" t="s">
        <v>373</v>
      </c>
      <c r="E361" s="19" t="s">
        <v>27</v>
      </c>
      <c r="F361" s="34">
        <v>150</v>
      </c>
      <c r="G361" s="22">
        <v>721.88</v>
      </c>
      <c r="H361" s="21">
        <f t="shared" si="45"/>
        <v>108282</v>
      </c>
      <c r="I361" s="22">
        <v>20</v>
      </c>
      <c r="J361" s="21">
        <f t="shared" si="46"/>
        <v>3000</v>
      </c>
      <c r="K361" s="22">
        <f t="shared" si="47"/>
        <v>111282</v>
      </c>
    </row>
    <row r="362" spans="1:11" ht="31.5" x14ac:dyDescent="0.2">
      <c r="A362" s="17">
        <v>1854</v>
      </c>
      <c r="B362" s="1"/>
      <c r="C362" s="17"/>
      <c r="D362" s="23" t="s">
        <v>374</v>
      </c>
      <c r="E362" s="19" t="s">
        <v>27</v>
      </c>
      <c r="F362" s="34">
        <v>150</v>
      </c>
      <c r="G362" s="22">
        <v>721.88</v>
      </c>
      <c r="H362" s="21">
        <f t="shared" si="45"/>
        <v>108282</v>
      </c>
      <c r="I362" s="22">
        <v>20</v>
      </c>
      <c r="J362" s="21">
        <f t="shared" si="46"/>
        <v>3000</v>
      </c>
      <c r="K362" s="22">
        <f t="shared" si="47"/>
        <v>111282</v>
      </c>
    </row>
    <row r="363" spans="1:11" ht="31.5" x14ac:dyDescent="0.2">
      <c r="A363" s="17">
        <v>1855</v>
      </c>
      <c r="B363" s="1"/>
      <c r="C363" s="17"/>
      <c r="D363" s="23" t="s">
        <v>375</v>
      </c>
      <c r="E363" s="19" t="s">
        <v>27</v>
      </c>
      <c r="F363" s="34">
        <v>150</v>
      </c>
      <c r="G363" s="22">
        <v>721.88</v>
      </c>
      <c r="H363" s="21">
        <f t="shared" si="45"/>
        <v>108282</v>
      </c>
      <c r="I363" s="22">
        <v>20</v>
      </c>
      <c r="J363" s="21">
        <f t="shared" si="46"/>
        <v>3000</v>
      </c>
      <c r="K363" s="22">
        <f t="shared" si="47"/>
        <v>111282</v>
      </c>
    </row>
    <row r="364" spans="1:11" ht="31.5" x14ac:dyDescent="0.2">
      <c r="A364" s="17">
        <v>1856</v>
      </c>
      <c r="B364" s="1"/>
      <c r="C364" s="17"/>
      <c r="D364" s="23" t="s">
        <v>376</v>
      </c>
      <c r="E364" s="19" t="s">
        <v>27</v>
      </c>
      <c r="F364" s="34">
        <v>150</v>
      </c>
      <c r="G364" s="22">
        <v>721.88</v>
      </c>
      <c r="H364" s="21">
        <f t="shared" si="45"/>
        <v>108282</v>
      </c>
      <c r="I364" s="22">
        <v>20</v>
      </c>
      <c r="J364" s="21">
        <f t="shared" si="46"/>
        <v>3000</v>
      </c>
      <c r="K364" s="22">
        <f t="shared" si="47"/>
        <v>111282</v>
      </c>
    </row>
    <row r="365" spans="1:11" ht="31.5" x14ac:dyDescent="0.2">
      <c r="A365" s="17">
        <v>1857</v>
      </c>
      <c r="B365" s="1"/>
      <c r="C365" s="17"/>
      <c r="D365" s="23" t="s">
        <v>377</v>
      </c>
      <c r="E365" s="19" t="s">
        <v>16</v>
      </c>
      <c r="F365" s="34">
        <v>1</v>
      </c>
      <c r="G365" s="22">
        <v>144.38</v>
      </c>
      <c r="H365" s="21">
        <f t="shared" si="45"/>
        <v>144.38</v>
      </c>
      <c r="I365" s="22">
        <v>45</v>
      </c>
      <c r="J365" s="21">
        <f t="shared" si="46"/>
        <v>45</v>
      </c>
      <c r="K365" s="22">
        <f t="shared" si="47"/>
        <v>189.38</v>
      </c>
    </row>
    <row r="366" spans="1:11" ht="47.25" x14ac:dyDescent="0.2">
      <c r="A366" s="17">
        <v>1858</v>
      </c>
      <c r="B366" s="1"/>
      <c r="C366" s="17"/>
      <c r="D366" s="23" t="s">
        <v>378</v>
      </c>
      <c r="E366" s="19" t="s">
        <v>16</v>
      </c>
      <c r="F366" s="34">
        <v>1</v>
      </c>
      <c r="G366" s="22">
        <v>433.13</v>
      </c>
      <c r="H366" s="21">
        <f t="shared" si="45"/>
        <v>433.13</v>
      </c>
      <c r="I366" s="22">
        <v>350</v>
      </c>
      <c r="J366" s="21">
        <f t="shared" si="46"/>
        <v>350</v>
      </c>
      <c r="K366" s="22">
        <f t="shared" si="47"/>
        <v>783.13</v>
      </c>
    </row>
    <row r="367" spans="1:11" ht="31.5" x14ac:dyDescent="0.2">
      <c r="A367" s="17">
        <v>1859</v>
      </c>
      <c r="B367" s="1"/>
      <c r="C367" s="17"/>
      <c r="D367" s="23" t="s">
        <v>379</v>
      </c>
      <c r="E367" s="19" t="s">
        <v>289</v>
      </c>
      <c r="F367" s="34">
        <v>1</v>
      </c>
      <c r="G367" s="22">
        <v>721.88</v>
      </c>
      <c r="H367" s="21">
        <f t="shared" si="45"/>
        <v>721.88</v>
      </c>
      <c r="I367" s="22">
        <v>300</v>
      </c>
      <c r="J367" s="21">
        <f t="shared" si="46"/>
        <v>300</v>
      </c>
      <c r="K367" s="22">
        <f t="shared" si="47"/>
        <v>1021.88</v>
      </c>
    </row>
    <row r="368" spans="1:11" ht="31.5" x14ac:dyDescent="0.2">
      <c r="A368" s="17">
        <v>1860</v>
      </c>
      <c r="B368" s="1"/>
      <c r="C368" s="17"/>
      <c r="D368" s="23" t="s">
        <v>380</v>
      </c>
      <c r="E368" s="19" t="s">
        <v>289</v>
      </c>
      <c r="F368" s="34">
        <v>1</v>
      </c>
      <c r="G368" s="22">
        <v>2.89</v>
      </c>
      <c r="H368" s="21">
        <f t="shared" si="45"/>
        <v>2.89</v>
      </c>
      <c r="I368" s="22">
        <v>2</v>
      </c>
      <c r="J368" s="21">
        <f t="shared" si="46"/>
        <v>2</v>
      </c>
      <c r="K368" s="22">
        <f t="shared" si="47"/>
        <v>4.8900000000000006</v>
      </c>
    </row>
    <row r="369" spans="1:11" ht="31.5" x14ac:dyDescent="0.2">
      <c r="A369" s="17">
        <v>1861</v>
      </c>
      <c r="B369" s="1"/>
      <c r="C369" s="17"/>
      <c r="D369" s="23" t="s">
        <v>381</v>
      </c>
      <c r="E369" s="19" t="s">
        <v>16</v>
      </c>
      <c r="F369" s="34">
        <v>4</v>
      </c>
      <c r="G369" s="22">
        <v>1443.75</v>
      </c>
      <c r="H369" s="21">
        <f t="shared" si="45"/>
        <v>5775</v>
      </c>
      <c r="I369" s="22">
        <v>2100</v>
      </c>
      <c r="J369" s="21">
        <f t="shared" si="46"/>
        <v>8400</v>
      </c>
      <c r="K369" s="22">
        <f t="shared" si="47"/>
        <v>14175</v>
      </c>
    </row>
    <row r="370" spans="1:11" ht="15.75" x14ac:dyDescent="0.2">
      <c r="A370" s="17">
        <v>1862</v>
      </c>
      <c r="B370" s="1"/>
      <c r="C370" s="17"/>
      <c r="D370" s="23" t="s">
        <v>382</v>
      </c>
      <c r="E370" s="19" t="s">
        <v>16</v>
      </c>
      <c r="F370" s="34">
        <v>2</v>
      </c>
      <c r="G370" s="22">
        <v>288.75</v>
      </c>
      <c r="H370" s="21">
        <f t="shared" si="45"/>
        <v>577.5</v>
      </c>
      <c r="I370" s="22">
        <v>460</v>
      </c>
      <c r="J370" s="21">
        <f t="shared" si="46"/>
        <v>920</v>
      </c>
      <c r="K370" s="22">
        <f t="shared" si="47"/>
        <v>1497.5</v>
      </c>
    </row>
    <row r="371" spans="1:11" ht="31.5" x14ac:dyDescent="0.2">
      <c r="A371" s="17">
        <v>1863</v>
      </c>
      <c r="B371" s="1"/>
      <c r="C371" s="17"/>
      <c r="D371" s="23" t="s">
        <v>383</v>
      </c>
      <c r="E371" s="19" t="s">
        <v>16</v>
      </c>
      <c r="F371" s="34">
        <v>1</v>
      </c>
      <c r="G371" s="22">
        <v>1443.75</v>
      </c>
      <c r="H371" s="21">
        <f t="shared" si="45"/>
        <v>1443.75</v>
      </c>
      <c r="I371" s="22">
        <v>1000</v>
      </c>
      <c r="J371" s="21">
        <f t="shared" si="46"/>
        <v>1000</v>
      </c>
      <c r="K371" s="22">
        <f t="shared" si="47"/>
        <v>2443.75</v>
      </c>
    </row>
    <row r="372" spans="1:11" ht="31.5" x14ac:dyDescent="0.2">
      <c r="A372" s="17">
        <v>1864</v>
      </c>
      <c r="B372" s="1"/>
      <c r="C372" s="17"/>
      <c r="D372" s="23" t="s">
        <v>384</v>
      </c>
      <c r="E372" s="19" t="s">
        <v>16</v>
      </c>
      <c r="F372" s="34">
        <v>1</v>
      </c>
      <c r="G372" s="22">
        <v>1443.75</v>
      </c>
      <c r="H372" s="21">
        <f t="shared" si="45"/>
        <v>1443.75</v>
      </c>
      <c r="I372" s="22">
        <v>3600</v>
      </c>
      <c r="J372" s="21">
        <f t="shared" si="46"/>
        <v>3600</v>
      </c>
      <c r="K372" s="22">
        <f t="shared" si="47"/>
        <v>5043.75</v>
      </c>
    </row>
    <row r="373" spans="1:11" ht="15.75" x14ac:dyDescent="0.2">
      <c r="A373" s="17">
        <v>1865</v>
      </c>
      <c r="B373" s="1"/>
      <c r="C373" s="17"/>
      <c r="D373" s="23" t="s">
        <v>385</v>
      </c>
      <c r="E373" s="19" t="s">
        <v>16</v>
      </c>
      <c r="F373" s="34">
        <v>16</v>
      </c>
      <c r="G373" s="22">
        <v>144.38</v>
      </c>
      <c r="H373" s="21">
        <f t="shared" si="45"/>
        <v>2310.08</v>
      </c>
      <c r="I373" s="22">
        <v>80</v>
      </c>
      <c r="J373" s="21">
        <f t="shared" si="46"/>
        <v>1280</v>
      </c>
      <c r="K373" s="22">
        <f t="shared" si="47"/>
        <v>3590.08</v>
      </c>
    </row>
    <row r="374" spans="1:11" ht="15.75" x14ac:dyDescent="0.2">
      <c r="A374" s="17">
        <v>1866</v>
      </c>
      <c r="B374" s="1"/>
      <c r="C374" s="17"/>
      <c r="D374" s="23" t="s">
        <v>386</v>
      </c>
      <c r="E374" s="19" t="s">
        <v>16</v>
      </c>
      <c r="F374" s="34">
        <v>10</v>
      </c>
      <c r="G374" s="22">
        <v>721.48</v>
      </c>
      <c r="H374" s="21">
        <f t="shared" si="45"/>
        <v>7214.8</v>
      </c>
      <c r="I374" s="22">
        <v>350</v>
      </c>
      <c r="J374" s="21">
        <f t="shared" si="46"/>
        <v>3500</v>
      </c>
      <c r="K374" s="22">
        <f t="shared" si="47"/>
        <v>10714.8</v>
      </c>
    </row>
    <row r="375" spans="1:11" ht="15.75" x14ac:dyDescent="0.2">
      <c r="A375" s="17">
        <v>1867</v>
      </c>
      <c r="B375" s="1"/>
      <c r="C375" s="17"/>
      <c r="D375" s="33" t="s">
        <v>387</v>
      </c>
      <c r="E375" s="19" t="s">
        <v>16</v>
      </c>
      <c r="F375" s="34">
        <v>1</v>
      </c>
      <c r="G375" s="22">
        <v>101062.5</v>
      </c>
      <c r="H375" s="21">
        <f t="shared" si="45"/>
        <v>101062.5</v>
      </c>
      <c r="I375" s="22">
        <v>0</v>
      </c>
      <c r="J375" s="21">
        <f t="shared" si="46"/>
        <v>0</v>
      </c>
      <c r="K375" s="22">
        <f t="shared" si="47"/>
        <v>101062.5</v>
      </c>
    </row>
    <row r="376" spans="1:11" ht="47.25" x14ac:dyDescent="0.2">
      <c r="A376" s="17">
        <v>1868</v>
      </c>
      <c r="B376" s="1"/>
      <c r="C376" s="17"/>
      <c r="D376" s="24" t="s">
        <v>302</v>
      </c>
      <c r="E376" s="19" t="s">
        <v>16</v>
      </c>
      <c r="F376" s="34">
        <v>1</v>
      </c>
      <c r="G376" s="22">
        <v>4331.25</v>
      </c>
      <c r="H376" s="21">
        <f t="shared" si="45"/>
        <v>4331.25</v>
      </c>
      <c r="I376" s="25">
        <v>90000</v>
      </c>
      <c r="J376" s="21">
        <f t="shared" si="46"/>
        <v>90000</v>
      </c>
      <c r="K376" s="22">
        <f t="shared" si="47"/>
        <v>94331.25</v>
      </c>
    </row>
    <row r="377" spans="1:11" ht="31.5" x14ac:dyDescent="0.2">
      <c r="A377" s="17">
        <v>1869</v>
      </c>
      <c r="B377" s="1"/>
      <c r="C377" s="17"/>
      <c r="D377" s="24" t="s">
        <v>303</v>
      </c>
      <c r="E377" s="19" t="s">
        <v>16</v>
      </c>
      <c r="F377" s="34">
        <v>1</v>
      </c>
      <c r="G377" s="22">
        <v>2887.5</v>
      </c>
      <c r="H377" s="21">
        <f t="shared" si="45"/>
        <v>2887.5</v>
      </c>
      <c r="I377" s="25">
        <v>30000</v>
      </c>
      <c r="J377" s="21">
        <f t="shared" si="46"/>
        <v>30000</v>
      </c>
      <c r="K377" s="22">
        <f t="shared" si="47"/>
        <v>32887.5</v>
      </c>
    </row>
    <row r="378" spans="1:11" ht="31.5" x14ac:dyDescent="0.2">
      <c r="A378" s="17">
        <v>1870</v>
      </c>
      <c r="B378" s="1"/>
      <c r="C378" s="17"/>
      <c r="D378" s="24" t="s">
        <v>304</v>
      </c>
      <c r="E378" s="19" t="s">
        <v>16</v>
      </c>
      <c r="F378" s="34">
        <v>1</v>
      </c>
      <c r="G378" s="22">
        <v>2887.5</v>
      </c>
      <c r="H378" s="21">
        <f t="shared" si="45"/>
        <v>2887.5</v>
      </c>
      <c r="I378" s="25">
        <v>40000</v>
      </c>
      <c r="J378" s="21">
        <f t="shared" si="46"/>
        <v>40000</v>
      </c>
      <c r="K378" s="22">
        <f t="shared" si="47"/>
        <v>42887.5</v>
      </c>
    </row>
    <row r="379" spans="1:11" ht="31.5" x14ac:dyDescent="0.2">
      <c r="A379" s="17">
        <v>1871</v>
      </c>
      <c r="B379" s="1"/>
      <c r="C379" s="17"/>
      <c r="D379" s="24" t="s">
        <v>305</v>
      </c>
      <c r="E379" s="19" t="s">
        <v>16</v>
      </c>
      <c r="F379" s="34">
        <v>1</v>
      </c>
      <c r="G379" s="22">
        <v>4331.25</v>
      </c>
      <c r="H379" s="21">
        <f t="shared" si="45"/>
        <v>4331.25</v>
      </c>
      <c r="I379" s="25">
        <v>65000</v>
      </c>
      <c r="J379" s="21">
        <f t="shared" si="46"/>
        <v>65000</v>
      </c>
      <c r="K379" s="22">
        <f t="shared" si="47"/>
        <v>69331.25</v>
      </c>
    </row>
    <row r="380" spans="1:11" ht="31.5" x14ac:dyDescent="0.2">
      <c r="A380" s="17">
        <v>1872</v>
      </c>
      <c r="B380" s="1"/>
      <c r="C380" s="17"/>
      <c r="D380" s="24" t="s">
        <v>388</v>
      </c>
      <c r="E380" s="19" t="s">
        <v>16</v>
      </c>
      <c r="F380" s="34">
        <v>1</v>
      </c>
      <c r="G380" s="22">
        <v>7218.75</v>
      </c>
      <c r="H380" s="21">
        <f t="shared" si="45"/>
        <v>7218.75</v>
      </c>
      <c r="I380" s="25">
        <v>350000</v>
      </c>
      <c r="J380" s="21">
        <f t="shared" si="46"/>
        <v>350000</v>
      </c>
      <c r="K380" s="22">
        <f t="shared" si="47"/>
        <v>357218.75</v>
      </c>
    </row>
    <row r="381" spans="1:11" ht="31.5" x14ac:dyDescent="0.2">
      <c r="A381" s="17">
        <v>1873</v>
      </c>
      <c r="B381" s="1"/>
      <c r="C381" s="17"/>
      <c r="D381" s="24" t="s">
        <v>307</v>
      </c>
      <c r="E381" s="19" t="s">
        <v>16</v>
      </c>
      <c r="F381" s="34">
        <v>1</v>
      </c>
      <c r="G381" s="22">
        <v>1443.75</v>
      </c>
      <c r="H381" s="21">
        <f t="shared" si="45"/>
        <v>1443.75</v>
      </c>
      <c r="I381" s="25">
        <v>25000</v>
      </c>
      <c r="J381" s="21">
        <f t="shared" si="46"/>
        <v>25000</v>
      </c>
      <c r="K381" s="22">
        <f t="shared" si="47"/>
        <v>26443.75</v>
      </c>
    </row>
    <row r="382" spans="1:11" ht="31.5" x14ac:dyDescent="0.2">
      <c r="A382" s="17">
        <v>1874</v>
      </c>
      <c r="B382" s="1"/>
      <c r="C382" s="17"/>
      <c r="D382" s="24" t="s">
        <v>308</v>
      </c>
      <c r="E382" s="19" t="s">
        <v>16</v>
      </c>
      <c r="F382" s="34">
        <v>1</v>
      </c>
      <c r="G382" s="22">
        <v>1443.75</v>
      </c>
      <c r="H382" s="21">
        <f t="shared" si="45"/>
        <v>1443.75</v>
      </c>
      <c r="I382" s="25">
        <v>5500</v>
      </c>
      <c r="J382" s="21">
        <f t="shared" si="46"/>
        <v>5500</v>
      </c>
      <c r="K382" s="22">
        <f t="shared" si="47"/>
        <v>6943.75</v>
      </c>
    </row>
    <row r="383" spans="1:11" ht="15.75" x14ac:dyDescent="0.2">
      <c r="A383" s="17">
        <v>1875</v>
      </c>
      <c r="B383" s="1"/>
      <c r="C383" s="17"/>
      <c r="D383" s="24" t="s">
        <v>306</v>
      </c>
      <c r="E383" s="19" t="s">
        <v>16</v>
      </c>
      <c r="F383" s="34">
        <v>4</v>
      </c>
      <c r="G383" s="22">
        <v>1443.75</v>
      </c>
      <c r="H383" s="21">
        <f t="shared" si="45"/>
        <v>5775</v>
      </c>
      <c r="I383" s="25">
        <v>1600</v>
      </c>
      <c r="J383" s="21">
        <f t="shared" si="46"/>
        <v>6400</v>
      </c>
      <c r="K383" s="22">
        <f t="shared" si="47"/>
        <v>12175</v>
      </c>
    </row>
    <row r="384" spans="1:11" ht="47.25" x14ac:dyDescent="0.2">
      <c r="A384" s="17">
        <v>1876</v>
      </c>
      <c r="B384" s="1"/>
      <c r="C384" s="17"/>
      <c r="D384" s="23" t="s">
        <v>309</v>
      </c>
      <c r="E384" s="19" t="s">
        <v>16</v>
      </c>
      <c r="F384" s="34">
        <v>2</v>
      </c>
      <c r="G384" s="22">
        <v>721.88</v>
      </c>
      <c r="H384" s="21">
        <f t="shared" si="45"/>
        <v>1443.76</v>
      </c>
      <c r="I384" s="22">
        <v>1100</v>
      </c>
      <c r="J384" s="21">
        <f t="shared" si="46"/>
        <v>2200</v>
      </c>
      <c r="K384" s="22">
        <f t="shared" si="47"/>
        <v>3643.76</v>
      </c>
    </row>
    <row r="385" spans="1:11" ht="31.5" x14ac:dyDescent="0.2">
      <c r="A385" s="17">
        <v>1877</v>
      </c>
      <c r="B385" s="1"/>
      <c r="C385" s="17"/>
      <c r="D385" s="23" t="s">
        <v>310</v>
      </c>
      <c r="E385" s="19" t="s">
        <v>16</v>
      </c>
      <c r="F385" s="34">
        <v>2</v>
      </c>
      <c r="G385" s="22">
        <v>721.88</v>
      </c>
      <c r="H385" s="21">
        <f t="shared" si="45"/>
        <v>1443.76</v>
      </c>
      <c r="I385" s="22">
        <v>1200</v>
      </c>
      <c r="J385" s="21">
        <f t="shared" si="46"/>
        <v>2400</v>
      </c>
      <c r="K385" s="22">
        <f t="shared" si="47"/>
        <v>3843.76</v>
      </c>
    </row>
    <row r="386" spans="1:11" ht="31.5" x14ac:dyDescent="0.2">
      <c r="A386" s="17">
        <v>1878</v>
      </c>
      <c r="B386" s="1"/>
      <c r="C386" s="17"/>
      <c r="D386" s="23" t="s">
        <v>311</v>
      </c>
      <c r="E386" s="19" t="s">
        <v>16</v>
      </c>
      <c r="F386" s="34">
        <v>1</v>
      </c>
      <c r="G386" s="22">
        <v>1443.75</v>
      </c>
      <c r="H386" s="21">
        <f t="shared" ref="H386:H417" si="48">F386*G386</f>
        <v>1443.75</v>
      </c>
      <c r="I386" s="22">
        <v>12000</v>
      </c>
      <c r="J386" s="21">
        <f t="shared" ref="J386:J417" si="49">F386*I386</f>
        <v>12000</v>
      </c>
      <c r="K386" s="22">
        <f t="shared" ref="K386:K417" si="50">H386+J386</f>
        <v>13443.75</v>
      </c>
    </row>
    <row r="387" spans="1:11" ht="31.5" x14ac:dyDescent="0.2">
      <c r="A387" s="17">
        <v>1879</v>
      </c>
      <c r="B387" s="1"/>
      <c r="C387" s="17"/>
      <c r="D387" s="23" t="s">
        <v>312</v>
      </c>
      <c r="E387" s="19" t="s">
        <v>16</v>
      </c>
      <c r="F387" s="34">
        <v>1</v>
      </c>
      <c r="G387" s="22">
        <v>1443.75</v>
      </c>
      <c r="H387" s="21">
        <f t="shared" si="48"/>
        <v>1443.75</v>
      </c>
      <c r="I387" s="22">
        <v>4500</v>
      </c>
      <c r="J387" s="21">
        <f t="shared" si="49"/>
        <v>4500</v>
      </c>
      <c r="K387" s="22">
        <f t="shared" si="50"/>
        <v>5943.75</v>
      </c>
    </row>
    <row r="388" spans="1:11" ht="31.5" x14ac:dyDescent="0.2">
      <c r="A388" s="17">
        <v>1880</v>
      </c>
      <c r="B388" s="1"/>
      <c r="C388" s="17"/>
      <c r="D388" s="23" t="s">
        <v>313</v>
      </c>
      <c r="E388" s="19" t="s">
        <v>16</v>
      </c>
      <c r="F388" s="34">
        <v>1</v>
      </c>
      <c r="G388" s="22">
        <v>1443.75</v>
      </c>
      <c r="H388" s="21">
        <f t="shared" si="48"/>
        <v>1443.75</v>
      </c>
      <c r="I388" s="22">
        <v>830</v>
      </c>
      <c r="J388" s="21">
        <f t="shared" si="49"/>
        <v>830</v>
      </c>
      <c r="K388" s="22">
        <f t="shared" si="50"/>
        <v>2273.75</v>
      </c>
    </row>
    <row r="389" spans="1:11" ht="47.25" x14ac:dyDescent="0.2">
      <c r="A389" s="17">
        <v>1881</v>
      </c>
      <c r="B389" s="1"/>
      <c r="C389" s="17"/>
      <c r="D389" s="23" t="s">
        <v>314</v>
      </c>
      <c r="E389" s="19" t="s">
        <v>16</v>
      </c>
      <c r="F389" s="34">
        <v>1</v>
      </c>
      <c r="G389" s="22">
        <v>0</v>
      </c>
      <c r="H389" s="21">
        <f t="shared" si="48"/>
        <v>0</v>
      </c>
      <c r="I389" s="22">
        <v>250</v>
      </c>
      <c r="J389" s="21">
        <f t="shared" si="49"/>
        <v>250</v>
      </c>
      <c r="K389" s="22">
        <f t="shared" si="50"/>
        <v>250</v>
      </c>
    </row>
    <row r="390" spans="1:11" ht="31.5" x14ac:dyDescent="0.2">
      <c r="A390" s="17">
        <v>1882</v>
      </c>
      <c r="B390" s="1"/>
      <c r="C390" s="17"/>
      <c r="D390" s="23" t="s">
        <v>315</v>
      </c>
      <c r="E390" s="19" t="s">
        <v>16</v>
      </c>
      <c r="F390" s="34">
        <v>17</v>
      </c>
      <c r="G390" s="22">
        <v>721.88</v>
      </c>
      <c r="H390" s="21">
        <f t="shared" si="48"/>
        <v>12271.96</v>
      </c>
      <c r="I390" s="22">
        <v>1100</v>
      </c>
      <c r="J390" s="21">
        <f t="shared" si="49"/>
        <v>18700</v>
      </c>
      <c r="K390" s="22">
        <f t="shared" si="50"/>
        <v>30971.96</v>
      </c>
    </row>
    <row r="391" spans="1:11" ht="31.5" x14ac:dyDescent="0.2">
      <c r="A391" s="17">
        <v>1883</v>
      </c>
      <c r="B391" s="1"/>
      <c r="C391" s="17"/>
      <c r="D391" s="23" t="s">
        <v>316</v>
      </c>
      <c r="E391" s="19" t="s">
        <v>16</v>
      </c>
      <c r="F391" s="34">
        <v>6</v>
      </c>
      <c r="G391" s="22">
        <v>721.88</v>
      </c>
      <c r="H391" s="21">
        <f t="shared" si="48"/>
        <v>4331.28</v>
      </c>
      <c r="I391" s="22">
        <v>1100</v>
      </c>
      <c r="J391" s="21">
        <f t="shared" si="49"/>
        <v>6600</v>
      </c>
      <c r="K391" s="22">
        <f t="shared" si="50"/>
        <v>10931.279999999999</v>
      </c>
    </row>
    <row r="392" spans="1:11" ht="15.75" x14ac:dyDescent="0.2">
      <c r="A392" s="17">
        <v>1884</v>
      </c>
      <c r="B392" s="1"/>
      <c r="C392" s="17"/>
      <c r="D392" s="23" t="s">
        <v>389</v>
      </c>
      <c r="E392" s="19" t="s">
        <v>16</v>
      </c>
      <c r="F392" s="34">
        <v>1</v>
      </c>
      <c r="G392" s="22">
        <v>144.38</v>
      </c>
      <c r="H392" s="21">
        <f t="shared" si="48"/>
        <v>144.38</v>
      </c>
      <c r="I392" s="22">
        <v>150</v>
      </c>
      <c r="J392" s="21">
        <f t="shared" si="49"/>
        <v>150</v>
      </c>
      <c r="K392" s="22">
        <f t="shared" si="50"/>
        <v>294.38</v>
      </c>
    </row>
    <row r="393" spans="1:11" ht="31.5" x14ac:dyDescent="0.2">
      <c r="A393" s="17">
        <v>1885</v>
      </c>
      <c r="B393" s="1"/>
      <c r="C393" s="17"/>
      <c r="D393" s="23" t="s">
        <v>318</v>
      </c>
      <c r="E393" s="19" t="s">
        <v>16</v>
      </c>
      <c r="F393" s="34">
        <v>1</v>
      </c>
      <c r="G393" s="22">
        <v>721.88</v>
      </c>
      <c r="H393" s="21">
        <f t="shared" si="48"/>
        <v>721.88</v>
      </c>
      <c r="I393" s="22">
        <v>1200</v>
      </c>
      <c r="J393" s="21">
        <f t="shared" si="49"/>
        <v>1200</v>
      </c>
      <c r="K393" s="22">
        <f t="shared" si="50"/>
        <v>1921.88</v>
      </c>
    </row>
    <row r="394" spans="1:11" ht="31.5" x14ac:dyDescent="0.2">
      <c r="A394" s="17">
        <v>1886</v>
      </c>
      <c r="B394" s="1"/>
      <c r="C394" s="17"/>
      <c r="D394" s="23" t="s">
        <v>319</v>
      </c>
      <c r="E394" s="19" t="s">
        <v>16</v>
      </c>
      <c r="F394" s="34">
        <v>2</v>
      </c>
      <c r="G394" s="22">
        <v>721.88</v>
      </c>
      <c r="H394" s="21">
        <f t="shared" si="48"/>
        <v>1443.76</v>
      </c>
      <c r="I394" s="22">
        <v>1700</v>
      </c>
      <c r="J394" s="21">
        <f t="shared" si="49"/>
        <v>3400</v>
      </c>
      <c r="K394" s="22">
        <f t="shared" si="50"/>
        <v>4843.76</v>
      </c>
    </row>
    <row r="395" spans="1:11" ht="31.5" x14ac:dyDescent="0.2">
      <c r="A395" s="17">
        <v>1887</v>
      </c>
      <c r="B395" s="1"/>
      <c r="C395" s="17"/>
      <c r="D395" s="23" t="s">
        <v>320</v>
      </c>
      <c r="E395" s="19" t="s">
        <v>16</v>
      </c>
      <c r="F395" s="34">
        <v>1</v>
      </c>
      <c r="G395" s="22">
        <v>1443.75</v>
      </c>
      <c r="H395" s="21">
        <f t="shared" si="48"/>
        <v>1443.75</v>
      </c>
      <c r="I395" s="22">
        <v>4300</v>
      </c>
      <c r="J395" s="21">
        <f t="shared" si="49"/>
        <v>4300</v>
      </c>
      <c r="K395" s="22">
        <f t="shared" si="50"/>
        <v>5743.75</v>
      </c>
    </row>
    <row r="396" spans="1:11" ht="15.75" x14ac:dyDescent="0.2">
      <c r="A396" s="17">
        <v>1888</v>
      </c>
      <c r="B396" s="1"/>
      <c r="C396" s="17"/>
      <c r="D396" s="23" t="s">
        <v>321</v>
      </c>
      <c r="E396" s="19" t="s">
        <v>16</v>
      </c>
      <c r="F396" s="34">
        <v>1</v>
      </c>
      <c r="G396" s="22">
        <v>2887.75</v>
      </c>
      <c r="H396" s="21">
        <f t="shared" si="48"/>
        <v>2887.75</v>
      </c>
      <c r="I396" s="22">
        <v>5500</v>
      </c>
      <c r="J396" s="21">
        <f t="shared" si="49"/>
        <v>5500</v>
      </c>
      <c r="K396" s="22">
        <f t="shared" si="50"/>
        <v>8387.75</v>
      </c>
    </row>
    <row r="397" spans="1:11" ht="47.25" x14ac:dyDescent="0.2">
      <c r="A397" s="17">
        <v>1889</v>
      </c>
      <c r="B397" s="1"/>
      <c r="C397" s="17"/>
      <c r="D397" s="23" t="s">
        <v>322</v>
      </c>
      <c r="E397" s="19" t="s">
        <v>16</v>
      </c>
      <c r="F397" s="34">
        <v>1</v>
      </c>
      <c r="G397" s="22">
        <v>4331.25</v>
      </c>
      <c r="H397" s="21">
        <f t="shared" si="48"/>
        <v>4331.25</v>
      </c>
      <c r="I397" s="22">
        <v>12300</v>
      </c>
      <c r="J397" s="21">
        <f t="shared" si="49"/>
        <v>12300</v>
      </c>
      <c r="K397" s="22">
        <f t="shared" si="50"/>
        <v>16631.25</v>
      </c>
    </row>
    <row r="398" spans="1:11" ht="31.5" x14ac:dyDescent="0.2">
      <c r="A398" s="17">
        <v>1890</v>
      </c>
      <c r="B398" s="1"/>
      <c r="C398" s="17"/>
      <c r="D398" s="23" t="s">
        <v>323</v>
      </c>
      <c r="E398" s="19" t="s">
        <v>16</v>
      </c>
      <c r="F398" s="34">
        <v>1</v>
      </c>
      <c r="G398" s="22">
        <v>1443.75</v>
      </c>
      <c r="H398" s="21">
        <f t="shared" si="48"/>
        <v>1443.75</v>
      </c>
      <c r="I398" s="22">
        <v>750</v>
      </c>
      <c r="J398" s="21">
        <f t="shared" si="49"/>
        <v>750</v>
      </c>
      <c r="K398" s="22">
        <f t="shared" si="50"/>
        <v>2193.75</v>
      </c>
    </row>
    <row r="399" spans="1:11" ht="31.5" x14ac:dyDescent="0.2">
      <c r="A399" s="17">
        <v>1891</v>
      </c>
      <c r="B399" s="1"/>
      <c r="C399" s="17"/>
      <c r="D399" s="23" t="s">
        <v>324</v>
      </c>
      <c r="E399" s="19" t="s">
        <v>16</v>
      </c>
      <c r="F399" s="34">
        <v>22</v>
      </c>
      <c r="G399" s="22">
        <v>144.38</v>
      </c>
      <c r="H399" s="21">
        <f t="shared" si="48"/>
        <v>3176.3599999999997</v>
      </c>
      <c r="I399" s="22">
        <v>300</v>
      </c>
      <c r="J399" s="21">
        <f t="shared" si="49"/>
        <v>6600</v>
      </c>
      <c r="K399" s="22">
        <f t="shared" si="50"/>
        <v>9776.36</v>
      </c>
    </row>
    <row r="400" spans="1:11" ht="15.75" x14ac:dyDescent="0.2">
      <c r="A400" s="17">
        <v>1892</v>
      </c>
      <c r="B400" s="1"/>
      <c r="C400" s="17"/>
      <c r="D400" s="23" t="s">
        <v>325</v>
      </c>
      <c r="E400" s="19" t="s">
        <v>16</v>
      </c>
      <c r="F400" s="34">
        <v>1</v>
      </c>
      <c r="G400" s="22">
        <v>144.38</v>
      </c>
      <c r="H400" s="21">
        <f t="shared" si="48"/>
        <v>144.38</v>
      </c>
      <c r="I400" s="22">
        <v>75</v>
      </c>
      <c r="J400" s="21">
        <f t="shared" si="49"/>
        <v>75</v>
      </c>
      <c r="K400" s="22">
        <f t="shared" si="50"/>
        <v>219.38</v>
      </c>
    </row>
    <row r="401" spans="1:11" ht="15.75" x14ac:dyDescent="0.2">
      <c r="A401" s="17">
        <v>1893</v>
      </c>
      <c r="B401" s="1"/>
      <c r="C401" s="17"/>
      <c r="D401" s="23" t="s">
        <v>326</v>
      </c>
      <c r="E401" s="19" t="s">
        <v>16</v>
      </c>
      <c r="F401" s="34">
        <v>1</v>
      </c>
      <c r="G401" s="22">
        <v>144.38</v>
      </c>
      <c r="H401" s="21">
        <f t="shared" si="48"/>
        <v>144.38</v>
      </c>
      <c r="I401" s="22">
        <v>85</v>
      </c>
      <c r="J401" s="21">
        <f t="shared" si="49"/>
        <v>85</v>
      </c>
      <c r="K401" s="22">
        <f t="shared" si="50"/>
        <v>229.38</v>
      </c>
    </row>
    <row r="402" spans="1:11" ht="31.5" x14ac:dyDescent="0.2">
      <c r="A402" s="17">
        <v>1894</v>
      </c>
      <c r="B402" s="1"/>
      <c r="C402" s="17"/>
      <c r="D402" s="23" t="s">
        <v>327</v>
      </c>
      <c r="E402" s="19" t="s">
        <v>16</v>
      </c>
      <c r="F402" s="34">
        <v>1</v>
      </c>
      <c r="G402" s="22">
        <v>10106.25</v>
      </c>
      <c r="H402" s="21">
        <f t="shared" si="48"/>
        <v>10106.25</v>
      </c>
      <c r="I402" s="22">
        <v>77000</v>
      </c>
      <c r="J402" s="21">
        <f t="shared" si="49"/>
        <v>77000</v>
      </c>
      <c r="K402" s="22">
        <f t="shared" si="50"/>
        <v>87106.25</v>
      </c>
    </row>
    <row r="403" spans="1:11" ht="31.5" x14ac:dyDescent="0.2">
      <c r="A403" s="17">
        <v>1895</v>
      </c>
      <c r="B403" s="1"/>
      <c r="C403" s="17"/>
      <c r="D403" s="23" t="s">
        <v>328</v>
      </c>
      <c r="E403" s="19" t="s">
        <v>289</v>
      </c>
      <c r="F403" s="34">
        <v>1</v>
      </c>
      <c r="G403" s="22">
        <v>4331.25</v>
      </c>
      <c r="H403" s="21">
        <f t="shared" si="48"/>
        <v>4331.25</v>
      </c>
      <c r="I403" s="22">
        <v>10000</v>
      </c>
      <c r="J403" s="21">
        <f t="shared" si="49"/>
        <v>10000</v>
      </c>
      <c r="K403" s="22">
        <f t="shared" si="50"/>
        <v>14331.25</v>
      </c>
    </row>
    <row r="404" spans="1:11" ht="31.5" x14ac:dyDescent="0.2">
      <c r="A404" s="17">
        <v>1896</v>
      </c>
      <c r="B404" s="1"/>
      <c r="C404" s="17"/>
      <c r="D404" s="23" t="s">
        <v>329</v>
      </c>
      <c r="E404" s="19" t="s">
        <v>289</v>
      </c>
      <c r="F404" s="34">
        <v>1</v>
      </c>
      <c r="G404" s="22">
        <v>4331.25</v>
      </c>
      <c r="H404" s="21">
        <f t="shared" si="48"/>
        <v>4331.25</v>
      </c>
      <c r="I404" s="22">
        <v>12000</v>
      </c>
      <c r="J404" s="21">
        <f t="shared" si="49"/>
        <v>12000</v>
      </c>
      <c r="K404" s="22">
        <f t="shared" si="50"/>
        <v>16331.25</v>
      </c>
    </row>
    <row r="405" spans="1:11" ht="31.5" x14ac:dyDescent="0.2">
      <c r="A405" s="17">
        <v>1897</v>
      </c>
      <c r="B405" s="1"/>
      <c r="C405" s="17"/>
      <c r="D405" s="23" t="s">
        <v>330</v>
      </c>
      <c r="E405" s="19" t="s">
        <v>16</v>
      </c>
      <c r="F405" s="34">
        <v>1</v>
      </c>
      <c r="G405" s="22">
        <v>2887.75</v>
      </c>
      <c r="H405" s="21">
        <f t="shared" si="48"/>
        <v>2887.75</v>
      </c>
      <c r="I405" s="22">
        <v>2200</v>
      </c>
      <c r="J405" s="21">
        <f t="shared" si="49"/>
        <v>2200</v>
      </c>
      <c r="K405" s="22">
        <f t="shared" si="50"/>
        <v>5087.75</v>
      </c>
    </row>
    <row r="406" spans="1:11" ht="15.75" x14ac:dyDescent="0.2">
      <c r="A406" s="17">
        <v>1898</v>
      </c>
      <c r="B406" s="1"/>
      <c r="C406" s="17"/>
      <c r="D406" s="23" t="s">
        <v>331</v>
      </c>
      <c r="E406" s="19" t="s">
        <v>16</v>
      </c>
      <c r="F406" s="34">
        <v>20</v>
      </c>
      <c r="G406" s="22">
        <v>144.38</v>
      </c>
      <c r="H406" s="21">
        <f t="shared" si="48"/>
        <v>2887.6</v>
      </c>
      <c r="I406" s="22">
        <v>70</v>
      </c>
      <c r="J406" s="21">
        <f t="shared" si="49"/>
        <v>1400</v>
      </c>
      <c r="K406" s="22">
        <f t="shared" si="50"/>
        <v>4287.6000000000004</v>
      </c>
    </row>
    <row r="407" spans="1:11" ht="31.5" x14ac:dyDescent="0.2">
      <c r="A407" s="17">
        <v>1899</v>
      </c>
      <c r="B407" s="1"/>
      <c r="C407" s="17"/>
      <c r="D407" s="23" t="s">
        <v>332</v>
      </c>
      <c r="E407" s="19" t="s">
        <v>16</v>
      </c>
      <c r="F407" s="34">
        <v>1</v>
      </c>
      <c r="G407" s="22">
        <v>144.38</v>
      </c>
      <c r="H407" s="21">
        <f t="shared" si="48"/>
        <v>144.38</v>
      </c>
      <c r="I407" s="22">
        <v>50</v>
      </c>
      <c r="J407" s="21">
        <f t="shared" si="49"/>
        <v>50</v>
      </c>
      <c r="K407" s="22">
        <f t="shared" si="50"/>
        <v>194.38</v>
      </c>
    </row>
    <row r="408" spans="1:11" ht="31.5" x14ac:dyDescent="0.2">
      <c r="A408" s="17">
        <v>1900</v>
      </c>
      <c r="B408" s="1"/>
      <c r="C408" s="17"/>
      <c r="D408" s="23" t="s">
        <v>333</v>
      </c>
      <c r="E408" s="19" t="s">
        <v>16</v>
      </c>
      <c r="F408" s="34">
        <v>2</v>
      </c>
      <c r="G408" s="22">
        <v>144.38</v>
      </c>
      <c r="H408" s="21">
        <f t="shared" si="48"/>
        <v>288.76</v>
      </c>
      <c r="I408" s="22">
        <v>80</v>
      </c>
      <c r="J408" s="21">
        <f t="shared" si="49"/>
        <v>160</v>
      </c>
      <c r="K408" s="22">
        <f t="shared" si="50"/>
        <v>448.76</v>
      </c>
    </row>
    <row r="409" spans="1:11" ht="31.5" x14ac:dyDescent="0.2">
      <c r="A409" s="17">
        <v>1901</v>
      </c>
      <c r="B409" s="1"/>
      <c r="C409" s="17"/>
      <c r="D409" s="23" t="s">
        <v>334</v>
      </c>
      <c r="E409" s="19" t="s">
        <v>16</v>
      </c>
      <c r="F409" s="34">
        <v>2</v>
      </c>
      <c r="G409" s="22">
        <v>1443.75</v>
      </c>
      <c r="H409" s="21">
        <f t="shared" si="48"/>
        <v>2887.5</v>
      </c>
      <c r="I409" s="22">
        <v>1800</v>
      </c>
      <c r="J409" s="21">
        <f t="shared" si="49"/>
        <v>3600</v>
      </c>
      <c r="K409" s="22">
        <f t="shared" si="50"/>
        <v>6487.5</v>
      </c>
    </row>
    <row r="410" spans="1:11" ht="31.5" x14ac:dyDescent="0.2">
      <c r="A410" s="17">
        <v>1902</v>
      </c>
      <c r="B410" s="1"/>
      <c r="C410" s="17"/>
      <c r="D410" s="23" t="s">
        <v>335</v>
      </c>
      <c r="E410" s="19" t="s">
        <v>16</v>
      </c>
      <c r="F410" s="34">
        <v>1</v>
      </c>
      <c r="G410" s="22">
        <v>1443.75</v>
      </c>
      <c r="H410" s="21">
        <f t="shared" si="48"/>
        <v>1443.75</v>
      </c>
      <c r="I410" s="22">
        <v>2500</v>
      </c>
      <c r="J410" s="21">
        <f t="shared" si="49"/>
        <v>2500</v>
      </c>
      <c r="K410" s="22">
        <f t="shared" si="50"/>
        <v>3943.75</v>
      </c>
    </row>
    <row r="411" spans="1:11" ht="31.5" x14ac:dyDescent="0.2">
      <c r="A411" s="17">
        <v>1903</v>
      </c>
      <c r="B411" s="1"/>
      <c r="C411" s="17"/>
      <c r="D411" s="23" t="s">
        <v>336</v>
      </c>
      <c r="E411" s="19" t="s">
        <v>16</v>
      </c>
      <c r="F411" s="34">
        <v>1</v>
      </c>
      <c r="G411" s="22">
        <v>1443.75</v>
      </c>
      <c r="H411" s="21">
        <f t="shared" si="48"/>
        <v>1443.75</v>
      </c>
      <c r="I411" s="22">
        <v>2250</v>
      </c>
      <c r="J411" s="21">
        <f t="shared" si="49"/>
        <v>2250</v>
      </c>
      <c r="K411" s="22">
        <f t="shared" si="50"/>
        <v>3693.75</v>
      </c>
    </row>
    <row r="412" spans="1:11" ht="31.5" x14ac:dyDescent="0.2">
      <c r="A412" s="17">
        <v>1904</v>
      </c>
      <c r="B412" s="1"/>
      <c r="C412" s="17"/>
      <c r="D412" s="23" t="s">
        <v>337</v>
      </c>
      <c r="E412" s="19" t="s">
        <v>16</v>
      </c>
      <c r="F412" s="34">
        <v>1</v>
      </c>
      <c r="G412" s="22">
        <v>1443.75</v>
      </c>
      <c r="H412" s="21">
        <f t="shared" si="48"/>
        <v>1443.75</v>
      </c>
      <c r="I412" s="22">
        <v>1500</v>
      </c>
      <c r="J412" s="21">
        <f t="shared" si="49"/>
        <v>1500</v>
      </c>
      <c r="K412" s="22">
        <f t="shared" si="50"/>
        <v>2943.75</v>
      </c>
    </row>
    <row r="413" spans="1:11" ht="31.5" x14ac:dyDescent="0.2">
      <c r="A413" s="17">
        <v>1905</v>
      </c>
      <c r="B413" s="1"/>
      <c r="C413" s="17"/>
      <c r="D413" s="23" t="s">
        <v>338</v>
      </c>
      <c r="E413" s="19" t="s">
        <v>16</v>
      </c>
      <c r="F413" s="34">
        <v>1</v>
      </c>
      <c r="G413" s="22">
        <v>1443.75</v>
      </c>
      <c r="H413" s="21">
        <f t="shared" si="48"/>
        <v>1443.75</v>
      </c>
      <c r="I413" s="22">
        <v>600</v>
      </c>
      <c r="J413" s="21">
        <f t="shared" si="49"/>
        <v>600</v>
      </c>
      <c r="K413" s="22">
        <f t="shared" si="50"/>
        <v>2043.75</v>
      </c>
    </row>
    <row r="414" spans="1:11" ht="31.5" x14ac:dyDescent="0.2">
      <c r="A414" s="17">
        <v>1906</v>
      </c>
      <c r="B414" s="1"/>
      <c r="C414" s="17"/>
      <c r="D414" s="23" t="s">
        <v>339</v>
      </c>
      <c r="E414" s="19" t="s">
        <v>289</v>
      </c>
      <c r="F414" s="34">
        <v>2</v>
      </c>
      <c r="G414" s="22">
        <v>288.75</v>
      </c>
      <c r="H414" s="21">
        <f t="shared" si="48"/>
        <v>577.5</v>
      </c>
      <c r="I414" s="22">
        <v>400</v>
      </c>
      <c r="J414" s="21">
        <f t="shared" si="49"/>
        <v>800</v>
      </c>
      <c r="K414" s="22">
        <f t="shared" si="50"/>
        <v>1377.5</v>
      </c>
    </row>
    <row r="415" spans="1:11" ht="31.5" x14ac:dyDescent="0.2">
      <c r="A415" s="17">
        <v>1907</v>
      </c>
      <c r="B415" s="1"/>
      <c r="C415" s="17"/>
      <c r="D415" s="23" t="s">
        <v>340</v>
      </c>
      <c r="E415" s="19" t="s">
        <v>16</v>
      </c>
      <c r="F415" s="34">
        <v>4</v>
      </c>
      <c r="G415" s="22">
        <v>28.88</v>
      </c>
      <c r="H415" s="21">
        <f t="shared" si="48"/>
        <v>115.52</v>
      </c>
      <c r="I415" s="22">
        <v>280</v>
      </c>
      <c r="J415" s="21">
        <f t="shared" si="49"/>
        <v>1120</v>
      </c>
      <c r="K415" s="22">
        <f t="shared" si="50"/>
        <v>1235.52</v>
      </c>
    </row>
    <row r="416" spans="1:11" ht="47.25" x14ac:dyDescent="0.2">
      <c r="A416" s="17">
        <v>1908</v>
      </c>
      <c r="B416" s="1"/>
      <c r="C416" s="17"/>
      <c r="D416" s="23" t="s">
        <v>341</v>
      </c>
      <c r="E416" s="19" t="s">
        <v>289</v>
      </c>
      <c r="F416" s="34">
        <v>1</v>
      </c>
      <c r="G416" s="22">
        <v>721.88</v>
      </c>
      <c r="H416" s="21">
        <f t="shared" si="48"/>
        <v>721.88</v>
      </c>
      <c r="I416" s="22">
        <v>680</v>
      </c>
      <c r="J416" s="21">
        <f t="shared" si="49"/>
        <v>680</v>
      </c>
      <c r="K416" s="22">
        <f t="shared" si="50"/>
        <v>1401.88</v>
      </c>
    </row>
    <row r="417" spans="1:11" ht="47.25" x14ac:dyDescent="0.2">
      <c r="A417" s="17">
        <v>1909</v>
      </c>
      <c r="B417" s="1"/>
      <c r="C417" s="17"/>
      <c r="D417" s="23" t="s">
        <v>342</v>
      </c>
      <c r="E417" s="19" t="s">
        <v>289</v>
      </c>
      <c r="F417" s="34">
        <v>1</v>
      </c>
      <c r="G417" s="22">
        <v>721.88</v>
      </c>
      <c r="H417" s="21">
        <f t="shared" si="48"/>
        <v>721.88</v>
      </c>
      <c r="I417" s="22">
        <v>680</v>
      </c>
      <c r="J417" s="21">
        <f t="shared" si="49"/>
        <v>680</v>
      </c>
      <c r="K417" s="22">
        <f t="shared" si="50"/>
        <v>1401.88</v>
      </c>
    </row>
    <row r="418" spans="1:11" ht="47.25" x14ac:dyDescent="0.2">
      <c r="A418" s="17">
        <v>1910</v>
      </c>
      <c r="B418" s="1"/>
      <c r="C418" s="17"/>
      <c r="D418" s="23" t="s">
        <v>390</v>
      </c>
      <c r="E418" s="19" t="s">
        <v>289</v>
      </c>
      <c r="F418" s="34">
        <v>1</v>
      </c>
      <c r="G418" s="22">
        <v>721.88</v>
      </c>
      <c r="H418" s="21">
        <f t="shared" ref="H418:H449" si="51">F418*G418</f>
        <v>721.88</v>
      </c>
      <c r="I418" s="22">
        <v>680</v>
      </c>
      <c r="J418" s="21">
        <f t="shared" ref="J418:J449" si="52">F418*I418</f>
        <v>680</v>
      </c>
      <c r="K418" s="22">
        <f t="shared" ref="K418:K449" si="53">H418+J418</f>
        <v>1401.88</v>
      </c>
    </row>
    <row r="419" spans="1:11" ht="47.25" x14ac:dyDescent="0.2">
      <c r="A419" s="17">
        <v>1911</v>
      </c>
      <c r="B419" s="1"/>
      <c r="C419" s="17"/>
      <c r="D419" s="23" t="s">
        <v>344</v>
      </c>
      <c r="E419" s="19" t="s">
        <v>289</v>
      </c>
      <c r="F419" s="34">
        <v>1</v>
      </c>
      <c r="G419" s="22">
        <v>721.88</v>
      </c>
      <c r="H419" s="21">
        <f t="shared" si="51"/>
        <v>721.88</v>
      </c>
      <c r="I419" s="22">
        <v>680</v>
      </c>
      <c r="J419" s="21">
        <f t="shared" si="52"/>
        <v>680</v>
      </c>
      <c r="K419" s="22">
        <f t="shared" si="53"/>
        <v>1401.88</v>
      </c>
    </row>
    <row r="420" spans="1:11" ht="31.5" x14ac:dyDescent="0.2">
      <c r="A420" s="17">
        <v>1912</v>
      </c>
      <c r="B420" s="1"/>
      <c r="C420" s="17"/>
      <c r="D420" s="23" t="s">
        <v>345</v>
      </c>
      <c r="E420" s="19" t="s">
        <v>289</v>
      </c>
      <c r="F420" s="34">
        <v>1</v>
      </c>
      <c r="G420" s="22">
        <v>721.88</v>
      </c>
      <c r="H420" s="21">
        <f t="shared" si="51"/>
        <v>721.88</v>
      </c>
      <c r="I420" s="22">
        <v>400</v>
      </c>
      <c r="J420" s="21">
        <f t="shared" si="52"/>
        <v>400</v>
      </c>
      <c r="K420" s="22">
        <f t="shared" si="53"/>
        <v>1121.8800000000001</v>
      </c>
    </row>
    <row r="421" spans="1:11" ht="31.5" x14ac:dyDescent="0.2">
      <c r="A421" s="17">
        <v>1913</v>
      </c>
      <c r="B421" s="1"/>
      <c r="C421" s="17"/>
      <c r="D421" s="23" t="s">
        <v>346</v>
      </c>
      <c r="E421" s="19" t="s">
        <v>289</v>
      </c>
      <c r="F421" s="34">
        <v>1</v>
      </c>
      <c r="G421" s="22">
        <v>721.88</v>
      </c>
      <c r="H421" s="21">
        <f t="shared" si="51"/>
        <v>721.88</v>
      </c>
      <c r="I421" s="22">
        <v>400</v>
      </c>
      <c r="J421" s="21">
        <f t="shared" si="52"/>
        <v>400</v>
      </c>
      <c r="K421" s="22">
        <f t="shared" si="53"/>
        <v>1121.8800000000001</v>
      </c>
    </row>
    <row r="422" spans="1:11" ht="31.5" x14ac:dyDescent="0.2">
      <c r="A422" s="17">
        <v>1914</v>
      </c>
      <c r="B422" s="1"/>
      <c r="C422" s="17"/>
      <c r="D422" s="23" t="s">
        <v>347</v>
      </c>
      <c r="E422" s="19" t="s">
        <v>289</v>
      </c>
      <c r="F422" s="34">
        <v>1</v>
      </c>
      <c r="G422" s="22">
        <v>721.88</v>
      </c>
      <c r="H422" s="21">
        <f t="shared" si="51"/>
        <v>721.88</v>
      </c>
      <c r="I422" s="22">
        <v>400</v>
      </c>
      <c r="J422" s="21">
        <f t="shared" si="52"/>
        <v>400</v>
      </c>
      <c r="K422" s="22">
        <f t="shared" si="53"/>
        <v>1121.8800000000001</v>
      </c>
    </row>
    <row r="423" spans="1:11" ht="31.5" x14ac:dyDescent="0.2">
      <c r="A423" s="17">
        <v>1915</v>
      </c>
      <c r="B423" s="1"/>
      <c r="C423" s="17"/>
      <c r="D423" s="23" t="s">
        <v>348</v>
      </c>
      <c r="E423" s="19" t="s">
        <v>289</v>
      </c>
      <c r="F423" s="34">
        <v>1</v>
      </c>
      <c r="G423" s="22">
        <v>721.88</v>
      </c>
      <c r="H423" s="21">
        <f t="shared" si="51"/>
        <v>721.88</v>
      </c>
      <c r="I423" s="22">
        <v>400</v>
      </c>
      <c r="J423" s="21">
        <f t="shared" si="52"/>
        <v>400</v>
      </c>
      <c r="K423" s="22">
        <f t="shared" si="53"/>
        <v>1121.8800000000001</v>
      </c>
    </row>
    <row r="424" spans="1:11" ht="31.5" x14ac:dyDescent="0.2">
      <c r="A424" s="17">
        <v>1916</v>
      </c>
      <c r="B424" s="1"/>
      <c r="C424" s="17"/>
      <c r="D424" s="23" t="s">
        <v>349</v>
      </c>
      <c r="E424" s="19" t="s">
        <v>289</v>
      </c>
      <c r="F424" s="34">
        <v>1</v>
      </c>
      <c r="G424" s="22">
        <v>721.88</v>
      </c>
      <c r="H424" s="21">
        <f t="shared" si="51"/>
        <v>721.88</v>
      </c>
      <c r="I424" s="22">
        <v>400</v>
      </c>
      <c r="J424" s="21">
        <f t="shared" si="52"/>
        <v>400</v>
      </c>
      <c r="K424" s="22">
        <f t="shared" si="53"/>
        <v>1121.8800000000001</v>
      </c>
    </row>
    <row r="425" spans="1:11" ht="31.5" x14ac:dyDescent="0.2">
      <c r="A425" s="17">
        <v>1917</v>
      </c>
      <c r="B425" s="1"/>
      <c r="C425" s="17"/>
      <c r="D425" s="23" t="s">
        <v>350</v>
      </c>
      <c r="E425" s="19" t="s">
        <v>289</v>
      </c>
      <c r="F425" s="34">
        <v>1</v>
      </c>
      <c r="G425" s="22">
        <v>721.88</v>
      </c>
      <c r="H425" s="21">
        <f t="shared" si="51"/>
        <v>721.88</v>
      </c>
      <c r="I425" s="22">
        <v>400</v>
      </c>
      <c r="J425" s="21">
        <f t="shared" si="52"/>
        <v>400</v>
      </c>
      <c r="K425" s="22">
        <f t="shared" si="53"/>
        <v>1121.8800000000001</v>
      </c>
    </row>
    <row r="426" spans="1:11" ht="31.5" x14ac:dyDescent="0.2">
      <c r="A426" s="17">
        <v>1918</v>
      </c>
      <c r="B426" s="1"/>
      <c r="C426" s="17"/>
      <c r="D426" s="23" t="s">
        <v>351</v>
      </c>
      <c r="E426" s="19" t="s">
        <v>289</v>
      </c>
      <c r="F426" s="34">
        <v>1</v>
      </c>
      <c r="G426" s="22">
        <v>721.88</v>
      </c>
      <c r="H426" s="21">
        <f t="shared" si="51"/>
        <v>721.88</v>
      </c>
      <c r="I426" s="22">
        <v>400</v>
      </c>
      <c r="J426" s="21">
        <f t="shared" si="52"/>
        <v>400</v>
      </c>
      <c r="K426" s="22">
        <f t="shared" si="53"/>
        <v>1121.8800000000001</v>
      </c>
    </row>
    <row r="427" spans="1:11" ht="31.5" x14ac:dyDescent="0.2">
      <c r="A427" s="17">
        <v>1919</v>
      </c>
      <c r="B427" s="1"/>
      <c r="C427" s="17"/>
      <c r="D427" s="23" t="s">
        <v>352</v>
      </c>
      <c r="E427" s="19" t="s">
        <v>289</v>
      </c>
      <c r="F427" s="34">
        <v>1</v>
      </c>
      <c r="G427" s="22">
        <v>721.88</v>
      </c>
      <c r="H427" s="21">
        <f t="shared" si="51"/>
        <v>721.88</v>
      </c>
      <c r="I427" s="22">
        <v>400</v>
      </c>
      <c r="J427" s="21">
        <f t="shared" si="52"/>
        <v>400</v>
      </c>
      <c r="K427" s="22">
        <f t="shared" si="53"/>
        <v>1121.8800000000001</v>
      </c>
    </row>
    <row r="428" spans="1:11" ht="31.5" x14ac:dyDescent="0.2">
      <c r="A428" s="17">
        <v>1920</v>
      </c>
      <c r="B428" s="1"/>
      <c r="C428" s="17"/>
      <c r="D428" s="23" t="s">
        <v>353</v>
      </c>
      <c r="E428" s="19" t="s">
        <v>289</v>
      </c>
      <c r="F428" s="34">
        <v>1</v>
      </c>
      <c r="G428" s="22">
        <v>721.88</v>
      </c>
      <c r="H428" s="21">
        <f t="shared" si="51"/>
        <v>721.88</v>
      </c>
      <c r="I428" s="22">
        <v>400</v>
      </c>
      <c r="J428" s="21">
        <f t="shared" si="52"/>
        <v>400</v>
      </c>
      <c r="K428" s="22">
        <f t="shared" si="53"/>
        <v>1121.8800000000001</v>
      </c>
    </row>
    <row r="429" spans="1:11" ht="31.5" x14ac:dyDescent="0.2">
      <c r="A429" s="17">
        <v>1921</v>
      </c>
      <c r="B429" s="1"/>
      <c r="C429" s="17"/>
      <c r="D429" s="23" t="s">
        <v>354</v>
      </c>
      <c r="E429" s="19" t="s">
        <v>289</v>
      </c>
      <c r="F429" s="34">
        <v>1</v>
      </c>
      <c r="G429" s="22">
        <v>721.88</v>
      </c>
      <c r="H429" s="21">
        <f t="shared" si="51"/>
        <v>721.88</v>
      </c>
      <c r="I429" s="22">
        <v>400</v>
      </c>
      <c r="J429" s="21">
        <f t="shared" si="52"/>
        <v>400</v>
      </c>
      <c r="K429" s="22">
        <f t="shared" si="53"/>
        <v>1121.8800000000001</v>
      </c>
    </row>
    <row r="430" spans="1:11" ht="31.5" x14ac:dyDescent="0.2">
      <c r="A430" s="17">
        <v>1922</v>
      </c>
      <c r="B430" s="1"/>
      <c r="C430" s="17"/>
      <c r="D430" s="23" t="s">
        <v>355</v>
      </c>
      <c r="E430" s="19" t="s">
        <v>289</v>
      </c>
      <c r="F430" s="34">
        <v>1</v>
      </c>
      <c r="G430" s="22">
        <v>721.88</v>
      </c>
      <c r="H430" s="21">
        <f t="shared" si="51"/>
        <v>721.88</v>
      </c>
      <c r="I430" s="22">
        <v>400</v>
      </c>
      <c r="J430" s="21">
        <f t="shared" si="52"/>
        <v>400</v>
      </c>
      <c r="K430" s="22">
        <f t="shared" si="53"/>
        <v>1121.8800000000001</v>
      </c>
    </row>
    <row r="431" spans="1:11" ht="31.5" x14ac:dyDescent="0.2">
      <c r="A431" s="17">
        <v>1923</v>
      </c>
      <c r="B431" s="1"/>
      <c r="C431" s="17"/>
      <c r="D431" s="23" t="s">
        <v>356</v>
      </c>
      <c r="E431" s="19" t="s">
        <v>289</v>
      </c>
      <c r="F431" s="34">
        <v>1</v>
      </c>
      <c r="G431" s="22">
        <v>721.88</v>
      </c>
      <c r="H431" s="21">
        <f t="shared" si="51"/>
        <v>721.88</v>
      </c>
      <c r="I431" s="22">
        <v>400</v>
      </c>
      <c r="J431" s="21">
        <f t="shared" si="52"/>
        <v>400</v>
      </c>
      <c r="K431" s="22">
        <f t="shared" si="53"/>
        <v>1121.8800000000001</v>
      </c>
    </row>
    <row r="432" spans="1:11" ht="31.5" x14ac:dyDescent="0.2">
      <c r="A432" s="17">
        <v>1924</v>
      </c>
      <c r="B432" s="1"/>
      <c r="C432" s="17"/>
      <c r="D432" s="23" t="s">
        <v>357</v>
      </c>
      <c r="E432" s="19" t="s">
        <v>289</v>
      </c>
      <c r="F432" s="34">
        <v>1</v>
      </c>
      <c r="G432" s="22">
        <v>721.88</v>
      </c>
      <c r="H432" s="21">
        <f t="shared" si="51"/>
        <v>721.88</v>
      </c>
      <c r="I432" s="22">
        <v>400</v>
      </c>
      <c r="J432" s="21">
        <f t="shared" si="52"/>
        <v>400</v>
      </c>
      <c r="K432" s="22">
        <f t="shared" si="53"/>
        <v>1121.8800000000001</v>
      </c>
    </row>
    <row r="433" spans="1:11" ht="31.5" x14ac:dyDescent="0.2">
      <c r="A433" s="17">
        <v>1925</v>
      </c>
      <c r="B433" s="1"/>
      <c r="C433" s="17"/>
      <c r="D433" s="23" t="s">
        <v>358</v>
      </c>
      <c r="E433" s="19" t="s">
        <v>289</v>
      </c>
      <c r="F433" s="34">
        <v>1</v>
      </c>
      <c r="G433" s="22">
        <v>721.88</v>
      </c>
      <c r="H433" s="21">
        <f t="shared" si="51"/>
        <v>721.88</v>
      </c>
      <c r="I433" s="22">
        <v>400</v>
      </c>
      <c r="J433" s="21">
        <f t="shared" si="52"/>
        <v>400</v>
      </c>
      <c r="K433" s="22">
        <f t="shared" si="53"/>
        <v>1121.8800000000001</v>
      </c>
    </row>
    <row r="434" spans="1:11" ht="31.5" x14ac:dyDescent="0.2">
      <c r="A434" s="17">
        <v>1926</v>
      </c>
      <c r="B434" s="1"/>
      <c r="C434" s="17"/>
      <c r="D434" s="23" t="s">
        <v>359</v>
      </c>
      <c r="E434" s="19" t="s">
        <v>289</v>
      </c>
      <c r="F434" s="34">
        <v>1</v>
      </c>
      <c r="G434" s="22">
        <v>721.88</v>
      </c>
      <c r="H434" s="21">
        <f t="shared" si="51"/>
        <v>721.88</v>
      </c>
      <c r="I434" s="22">
        <v>400</v>
      </c>
      <c r="J434" s="21">
        <f t="shared" si="52"/>
        <v>400</v>
      </c>
      <c r="K434" s="22">
        <f t="shared" si="53"/>
        <v>1121.8800000000001</v>
      </c>
    </row>
    <row r="435" spans="1:11" ht="31.5" x14ac:dyDescent="0.2">
      <c r="A435" s="17">
        <v>1927</v>
      </c>
      <c r="B435" s="1"/>
      <c r="C435" s="17"/>
      <c r="D435" s="23" t="s">
        <v>360</v>
      </c>
      <c r="E435" s="19" t="s">
        <v>289</v>
      </c>
      <c r="F435" s="34">
        <v>1</v>
      </c>
      <c r="G435" s="22">
        <v>721.88</v>
      </c>
      <c r="H435" s="21">
        <f t="shared" si="51"/>
        <v>721.88</v>
      </c>
      <c r="I435" s="22">
        <v>400</v>
      </c>
      <c r="J435" s="21">
        <f t="shared" si="52"/>
        <v>400</v>
      </c>
      <c r="K435" s="22">
        <f t="shared" si="53"/>
        <v>1121.8800000000001</v>
      </c>
    </row>
    <row r="436" spans="1:11" ht="31.5" x14ac:dyDescent="0.2">
      <c r="A436" s="17">
        <v>1928</v>
      </c>
      <c r="B436" s="1"/>
      <c r="C436" s="17"/>
      <c r="D436" s="23" t="s">
        <v>361</v>
      </c>
      <c r="E436" s="19" t="s">
        <v>289</v>
      </c>
      <c r="F436" s="34">
        <v>1</v>
      </c>
      <c r="G436" s="22">
        <v>721.88</v>
      </c>
      <c r="H436" s="21">
        <f t="shared" si="51"/>
        <v>721.88</v>
      </c>
      <c r="I436" s="22">
        <v>400</v>
      </c>
      <c r="J436" s="21">
        <f t="shared" si="52"/>
        <v>400</v>
      </c>
      <c r="K436" s="22">
        <f t="shared" si="53"/>
        <v>1121.8800000000001</v>
      </c>
    </row>
    <row r="437" spans="1:11" ht="31.5" x14ac:dyDescent="0.2">
      <c r="A437" s="17">
        <v>1929</v>
      </c>
      <c r="B437" s="1"/>
      <c r="C437" s="17"/>
      <c r="D437" s="23" t="s">
        <v>362</v>
      </c>
      <c r="E437" s="19" t="s">
        <v>289</v>
      </c>
      <c r="F437" s="34">
        <v>1</v>
      </c>
      <c r="G437" s="22">
        <v>721.88</v>
      </c>
      <c r="H437" s="21">
        <f t="shared" si="51"/>
        <v>721.88</v>
      </c>
      <c r="I437" s="22">
        <v>400</v>
      </c>
      <c r="J437" s="21">
        <f t="shared" si="52"/>
        <v>400</v>
      </c>
      <c r="K437" s="22">
        <f t="shared" si="53"/>
        <v>1121.8800000000001</v>
      </c>
    </row>
    <row r="438" spans="1:11" ht="31.5" x14ac:dyDescent="0.2">
      <c r="A438" s="17">
        <v>1930</v>
      </c>
      <c r="B438" s="1"/>
      <c r="C438" s="17"/>
      <c r="D438" s="23" t="s">
        <v>363</v>
      </c>
      <c r="E438" s="19" t="s">
        <v>289</v>
      </c>
      <c r="F438" s="34">
        <v>1</v>
      </c>
      <c r="G438" s="22">
        <v>721.88</v>
      </c>
      <c r="H438" s="21">
        <f t="shared" si="51"/>
        <v>721.88</v>
      </c>
      <c r="I438" s="22">
        <v>400</v>
      </c>
      <c r="J438" s="21">
        <f t="shared" si="52"/>
        <v>400</v>
      </c>
      <c r="K438" s="22">
        <f t="shared" si="53"/>
        <v>1121.8800000000001</v>
      </c>
    </row>
    <row r="439" spans="1:11" ht="31.5" x14ac:dyDescent="0.2">
      <c r="A439" s="17">
        <v>1931</v>
      </c>
      <c r="B439" s="1"/>
      <c r="C439" s="17"/>
      <c r="D439" s="23" t="s">
        <v>364</v>
      </c>
      <c r="E439" s="19" t="s">
        <v>289</v>
      </c>
      <c r="F439" s="34">
        <v>1</v>
      </c>
      <c r="G439" s="22">
        <v>721.88</v>
      </c>
      <c r="H439" s="21">
        <f t="shared" si="51"/>
        <v>721.88</v>
      </c>
      <c r="I439" s="22">
        <v>360</v>
      </c>
      <c r="J439" s="21">
        <f t="shared" si="52"/>
        <v>360</v>
      </c>
      <c r="K439" s="22">
        <f t="shared" si="53"/>
        <v>1081.8800000000001</v>
      </c>
    </row>
    <row r="440" spans="1:11" ht="31.5" x14ac:dyDescent="0.2">
      <c r="A440" s="17">
        <v>1932</v>
      </c>
      <c r="B440" s="1"/>
      <c r="C440" s="17"/>
      <c r="D440" s="23" t="s">
        <v>365</v>
      </c>
      <c r="E440" s="19" t="s">
        <v>289</v>
      </c>
      <c r="F440" s="34">
        <v>1</v>
      </c>
      <c r="G440" s="22">
        <v>5775</v>
      </c>
      <c r="H440" s="21">
        <f t="shared" si="51"/>
        <v>5775</v>
      </c>
      <c r="I440" s="22">
        <v>600</v>
      </c>
      <c r="J440" s="21">
        <f t="shared" si="52"/>
        <v>600</v>
      </c>
      <c r="K440" s="22">
        <f t="shared" si="53"/>
        <v>6375</v>
      </c>
    </row>
    <row r="441" spans="1:11" ht="31.5" x14ac:dyDescent="0.2">
      <c r="A441" s="17">
        <v>1933</v>
      </c>
      <c r="B441" s="1"/>
      <c r="C441" s="17"/>
      <c r="D441" s="23" t="s">
        <v>366</v>
      </c>
      <c r="E441" s="19" t="s">
        <v>289</v>
      </c>
      <c r="F441" s="34">
        <v>1</v>
      </c>
      <c r="G441" s="22">
        <v>5775</v>
      </c>
      <c r="H441" s="21">
        <f t="shared" si="51"/>
        <v>5775</v>
      </c>
      <c r="I441" s="22">
        <v>1000</v>
      </c>
      <c r="J441" s="21">
        <f t="shared" si="52"/>
        <v>1000</v>
      </c>
      <c r="K441" s="22">
        <f t="shared" si="53"/>
        <v>6775</v>
      </c>
    </row>
    <row r="442" spans="1:11" ht="31.5" x14ac:dyDescent="0.2">
      <c r="A442" s="17">
        <v>1934</v>
      </c>
      <c r="B442" s="1"/>
      <c r="C442" s="17"/>
      <c r="D442" s="23" t="s">
        <v>367</v>
      </c>
      <c r="E442" s="19" t="s">
        <v>289</v>
      </c>
      <c r="F442" s="34">
        <v>1</v>
      </c>
      <c r="G442" s="22">
        <v>1443.75</v>
      </c>
      <c r="H442" s="21">
        <f t="shared" si="51"/>
        <v>1443.75</v>
      </c>
      <c r="I442" s="22">
        <v>150</v>
      </c>
      <c r="J442" s="21">
        <f t="shared" si="52"/>
        <v>150</v>
      </c>
      <c r="K442" s="22">
        <f t="shared" si="53"/>
        <v>1593.75</v>
      </c>
    </row>
    <row r="443" spans="1:11" ht="31.5" x14ac:dyDescent="0.2">
      <c r="A443" s="17">
        <v>1935</v>
      </c>
      <c r="B443" s="1"/>
      <c r="C443" s="17"/>
      <c r="D443" s="23" t="s">
        <v>368</v>
      </c>
      <c r="E443" s="19" t="s">
        <v>289</v>
      </c>
      <c r="F443" s="34">
        <v>1</v>
      </c>
      <c r="G443" s="22">
        <v>1443.75</v>
      </c>
      <c r="H443" s="21">
        <f t="shared" si="51"/>
        <v>1443.75</v>
      </c>
      <c r="I443" s="22">
        <v>250</v>
      </c>
      <c r="J443" s="21">
        <f t="shared" si="52"/>
        <v>250</v>
      </c>
      <c r="K443" s="22">
        <f t="shared" si="53"/>
        <v>1693.75</v>
      </c>
    </row>
    <row r="444" spans="1:11" ht="31.5" x14ac:dyDescent="0.2">
      <c r="A444" s="17">
        <v>1936</v>
      </c>
      <c r="B444" s="1"/>
      <c r="C444" s="17"/>
      <c r="D444" s="23" t="s">
        <v>369</v>
      </c>
      <c r="E444" s="19" t="s">
        <v>289</v>
      </c>
      <c r="F444" s="34">
        <v>1</v>
      </c>
      <c r="G444" s="22">
        <v>144.38</v>
      </c>
      <c r="H444" s="21">
        <f t="shared" si="51"/>
        <v>144.38</v>
      </c>
      <c r="I444" s="22">
        <v>2600</v>
      </c>
      <c r="J444" s="21">
        <f t="shared" si="52"/>
        <v>2600</v>
      </c>
      <c r="K444" s="22">
        <f t="shared" si="53"/>
        <v>2744.38</v>
      </c>
    </row>
    <row r="445" spans="1:11" ht="31.5" x14ac:dyDescent="0.2">
      <c r="A445" s="17">
        <v>1937</v>
      </c>
      <c r="B445" s="1"/>
      <c r="C445" s="17"/>
      <c r="D445" s="23" t="s">
        <v>370</v>
      </c>
      <c r="E445" s="19" t="s">
        <v>27</v>
      </c>
      <c r="F445" s="34">
        <v>10</v>
      </c>
      <c r="G445" s="22">
        <v>721.88</v>
      </c>
      <c r="H445" s="21">
        <f t="shared" si="51"/>
        <v>7218.8</v>
      </c>
      <c r="I445" s="22">
        <v>45</v>
      </c>
      <c r="J445" s="21">
        <f t="shared" si="52"/>
        <v>450</v>
      </c>
      <c r="K445" s="22">
        <f t="shared" si="53"/>
        <v>7668.8</v>
      </c>
    </row>
    <row r="446" spans="1:11" ht="31.5" x14ac:dyDescent="0.2">
      <c r="A446" s="17">
        <v>1938</v>
      </c>
      <c r="B446" s="1"/>
      <c r="C446" s="17"/>
      <c r="D446" s="23" t="s">
        <v>371</v>
      </c>
      <c r="E446" s="19" t="s">
        <v>27</v>
      </c>
      <c r="F446" s="34">
        <v>10</v>
      </c>
      <c r="G446" s="22">
        <v>721.88</v>
      </c>
      <c r="H446" s="21">
        <f t="shared" si="51"/>
        <v>7218.8</v>
      </c>
      <c r="I446" s="22">
        <v>45</v>
      </c>
      <c r="J446" s="21">
        <f t="shared" si="52"/>
        <v>450</v>
      </c>
      <c r="K446" s="22">
        <f t="shared" si="53"/>
        <v>7668.8</v>
      </c>
    </row>
    <row r="447" spans="1:11" ht="31.5" x14ac:dyDescent="0.2">
      <c r="A447" s="17">
        <v>1939</v>
      </c>
      <c r="B447" s="1"/>
      <c r="C447" s="17"/>
      <c r="D447" s="23" t="s">
        <v>372</v>
      </c>
      <c r="E447" s="19" t="s">
        <v>27</v>
      </c>
      <c r="F447" s="34">
        <v>10</v>
      </c>
      <c r="G447" s="22">
        <v>721.88</v>
      </c>
      <c r="H447" s="21">
        <f t="shared" si="51"/>
        <v>7218.8</v>
      </c>
      <c r="I447" s="22">
        <v>45</v>
      </c>
      <c r="J447" s="21">
        <f t="shared" si="52"/>
        <v>450</v>
      </c>
      <c r="K447" s="22">
        <f t="shared" si="53"/>
        <v>7668.8</v>
      </c>
    </row>
    <row r="448" spans="1:11" ht="31.5" x14ac:dyDescent="0.2">
      <c r="A448" s="17">
        <v>1940</v>
      </c>
      <c r="B448" s="1"/>
      <c r="C448" s="17"/>
      <c r="D448" s="23" t="s">
        <v>373</v>
      </c>
      <c r="E448" s="19" t="s">
        <v>27</v>
      </c>
      <c r="F448" s="34">
        <v>100</v>
      </c>
      <c r="G448" s="22">
        <v>721.88</v>
      </c>
      <c r="H448" s="21">
        <f t="shared" si="51"/>
        <v>72188</v>
      </c>
      <c r="I448" s="22">
        <v>20</v>
      </c>
      <c r="J448" s="21">
        <f t="shared" si="52"/>
        <v>2000</v>
      </c>
      <c r="K448" s="22">
        <f t="shared" si="53"/>
        <v>74188</v>
      </c>
    </row>
    <row r="449" spans="1:11" ht="31.5" x14ac:dyDescent="0.2">
      <c r="A449" s="17">
        <v>1941</v>
      </c>
      <c r="B449" s="1"/>
      <c r="C449" s="17"/>
      <c r="D449" s="23" t="s">
        <v>374</v>
      </c>
      <c r="E449" s="19" t="s">
        <v>27</v>
      </c>
      <c r="F449" s="34">
        <v>100</v>
      </c>
      <c r="G449" s="22">
        <v>721.88</v>
      </c>
      <c r="H449" s="21">
        <f t="shared" si="51"/>
        <v>72188</v>
      </c>
      <c r="I449" s="22">
        <v>20</v>
      </c>
      <c r="J449" s="21">
        <f t="shared" si="52"/>
        <v>2000</v>
      </c>
      <c r="K449" s="22">
        <f t="shared" si="53"/>
        <v>74188</v>
      </c>
    </row>
    <row r="450" spans="1:11" ht="31.5" x14ac:dyDescent="0.2">
      <c r="A450" s="17">
        <v>1942</v>
      </c>
      <c r="B450" s="1"/>
      <c r="C450" s="17"/>
      <c r="D450" s="23" t="s">
        <v>375</v>
      </c>
      <c r="E450" s="19" t="s">
        <v>27</v>
      </c>
      <c r="F450" s="34">
        <v>100</v>
      </c>
      <c r="G450" s="22">
        <v>721.88</v>
      </c>
      <c r="H450" s="21">
        <f t="shared" ref="H450:H481" si="54">F450*G450</f>
        <v>72188</v>
      </c>
      <c r="I450" s="22">
        <v>20</v>
      </c>
      <c r="J450" s="21">
        <f t="shared" ref="J450:J481" si="55">F450*I450</f>
        <v>2000</v>
      </c>
      <c r="K450" s="22">
        <f t="shared" ref="K450:K481" si="56">H450+J450</f>
        <v>74188</v>
      </c>
    </row>
    <row r="451" spans="1:11" ht="31.5" x14ac:dyDescent="0.2">
      <c r="A451" s="17">
        <v>1943</v>
      </c>
      <c r="B451" s="1"/>
      <c r="C451" s="17"/>
      <c r="D451" s="23" t="s">
        <v>376</v>
      </c>
      <c r="E451" s="19" t="s">
        <v>27</v>
      </c>
      <c r="F451" s="34">
        <v>100</v>
      </c>
      <c r="G451" s="22">
        <v>721.88</v>
      </c>
      <c r="H451" s="21">
        <f t="shared" si="54"/>
        <v>72188</v>
      </c>
      <c r="I451" s="22">
        <v>20</v>
      </c>
      <c r="J451" s="21">
        <f t="shared" si="55"/>
        <v>2000</v>
      </c>
      <c r="K451" s="22">
        <f t="shared" si="56"/>
        <v>74188</v>
      </c>
    </row>
    <row r="452" spans="1:11" ht="31.5" x14ac:dyDescent="0.2">
      <c r="A452" s="17">
        <v>1944</v>
      </c>
      <c r="B452" s="1"/>
      <c r="C452" s="17"/>
      <c r="D452" s="23" t="s">
        <v>377</v>
      </c>
      <c r="E452" s="19" t="s">
        <v>16</v>
      </c>
      <c r="F452" s="34">
        <v>1</v>
      </c>
      <c r="G452" s="22">
        <v>144.38</v>
      </c>
      <c r="H452" s="21">
        <f t="shared" si="54"/>
        <v>144.38</v>
      </c>
      <c r="I452" s="22">
        <v>45</v>
      </c>
      <c r="J452" s="21">
        <f t="shared" si="55"/>
        <v>45</v>
      </c>
      <c r="K452" s="22">
        <f t="shared" si="56"/>
        <v>189.38</v>
      </c>
    </row>
    <row r="453" spans="1:11" ht="47.25" x14ac:dyDescent="0.2">
      <c r="A453" s="17">
        <v>1945</v>
      </c>
      <c r="B453" s="1"/>
      <c r="C453" s="17"/>
      <c r="D453" s="23" t="s">
        <v>378</v>
      </c>
      <c r="E453" s="19" t="s">
        <v>16</v>
      </c>
      <c r="F453" s="34">
        <v>1</v>
      </c>
      <c r="G453" s="22">
        <v>433.13</v>
      </c>
      <c r="H453" s="21">
        <f t="shared" si="54"/>
        <v>433.13</v>
      </c>
      <c r="I453" s="22">
        <v>350</v>
      </c>
      <c r="J453" s="21">
        <f t="shared" si="55"/>
        <v>350</v>
      </c>
      <c r="K453" s="22">
        <f t="shared" si="56"/>
        <v>783.13</v>
      </c>
    </row>
    <row r="454" spans="1:11" ht="31.5" x14ac:dyDescent="0.2">
      <c r="A454" s="17">
        <v>1946</v>
      </c>
      <c r="B454" s="1"/>
      <c r="C454" s="17"/>
      <c r="D454" s="23" t="s">
        <v>379</v>
      </c>
      <c r="E454" s="19" t="s">
        <v>289</v>
      </c>
      <c r="F454" s="34">
        <v>1</v>
      </c>
      <c r="G454" s="22">
        <v>721.88</v>
      </c>
      <c r="H454" s="21">
        <f t="shared" si="54"/>
        <v>721.88</v>
      </c>
      <c r="I454" s="22">
        <v>300</v>
      </c>
      <c r="J454" s="21">
        <f t="shared" si="55"/>
        <v>300</v>
      </c>
      <c r="K454" s="22">
        <f t="shared" si="56"/>
        <v>1021.88</v>
      </c>
    </row>
    <row r="455" spans="1:11" ht="31.5" x14ac:dyDescent="0.2">
      <c r="A455" s="17">
        <v>1947</v>
      </c>
      <c r="B455" s="1"/>
      <c r="C455" s="17"/>
      <c r="D455" s="23" t="s">
        <v>380</v>
      </c>
      <c r="E455" s="19" t="s">
        <v>289</v>
      </c>
      <c r="F455" s="34">
        <v>1</v>
      </c>
      <c r="G455" s="22">
        <v>2.89</v>
      </c>
      <c r="H455" s="21">
        <f t="shared" si="54"/>
        <v>2.89</v>
      </c>
      <c r="I455" s="22">
        <v>2</v>
      </c>
      <c r="J455" s="21">
        <f t="shared" si="55"/>
        <v>2</v>
      </c>
      <c r="K455" s="22">
        <f t="shared" si="56"/>
        <v>4.8900000000000006</v>
      </c>
    </row>
    <row r="456" spans="1:11" ht="31.5" x14ac:dyDescent="0.2">
      <c r="A456" s="17">
        <v>1948</v>
      </c>
      <c r="B456" s="1"/>
      <c r="C456" s="17"/>
      <c r="D456" s="23" t="s">
        <v>381</v>
      </c>
      <c r="E456" s="19" t="s">
        <v>16</v>
      </c>
      <c r="F456" s="34">
        <v>4</v>
      </c>
      <c r="G456" s="22">
        <v>1443.75</v>
      </c>
      <c r="H456" s="21">
        <f t="shared" si="54"/>
        <v>5775</v>
      </c>
      <c r="I456" s="22">
        <v>2100</v>
      </c>
      <c r="J456" s="21">
        <f t="shared" si="55"/>
        <v>8400</v>
      </c>
      <c r="K456" s="22">
        <f t="shared" si="56"/>
        <v>14175</v>
      </c>
    </row>
    <row r="457" spans="1:11" ht="15.75" x14ac:dyDescent="0.2">
      <c r="A457" s="17">
        <v>1949</v>
      </c>
      <c r="B457" s="1"/>
      <c r="C457" s="17"/>
      <c r="D457" s="23" t="s">
        <v>382</v>
      </c>
      <c r="E457" s="19" t="s">
        <v>16</v>
      </c>
      <c r="F457" s="34">
        <v>2</v>
      </c>
      <c r="G457" s="22">
        <v>288.75</v>
      </c>
      <c r="H457" s="21">
        <f t="shared" si="54"/>
        <v>577.5</v>
      </c>
      <c r="I457" s="22">
        <v>460</v>
      </c>
      <c r="J457" s="21">
        <f t="shared" si="55"/>
        <v>920</v>
      </c>
      <c r="K457" s="22">
        <f t="shared" si="56"/>
        <v>1497.5</v>
      </c>
    </row>
    <row r="458" spans="1:11" ht="31.5" x14ac:dyDescent="0.2">
      <c r="A458" s="17">
        <v>1950</v>
      </c>
      <c r="B458" s="1"/>
      <c r="C458" s="17"/>
      <c r="D458" s="23" t="s">
        <v>383</v>
      </c>
      <c r="E458" s="19" t="s">
        <v>16</v>
      </c>
      <c r="F458" s="34">
        <v>1</v>
      </c>
      <c r="G458" s="22">
        <v>1443.75</v>
      </c>
      <c r="H458" s="21">
        <f t="shared" si="54"/>
        <v>1443.75</v>
      </c>
      <c r="I458" s="22">
        <v>1000</v>
      </c>
      <c r="J458" s="21">
        <f t="shared" si="55"/>
        <v>1000</v>
      </c>
      <c r="K458" s="22">
        <f t="shared" si="56"/>
        <v>2443.75</v>
      </c>
    </row>
    <row r="459" spans="1:11" ht="31.5" x14ac:dyDescent="0.2">
      <c r="A459" s="17">
        <v>1951</v>
      </c>
      <c r="B459" s="1"/>
      <c r="C459" s="17"/>
      <c r="D459" s="23" t="s">
        <v>384</v>
      </c>
      <c r="E459" s="19" t="s">
        <v>16</v>
      </c>
      <c r="F459" s="34">
        <v>1</v>
      </c>
      <c r="G459" s="22">
        <v>1443.75</v>
      </c>
      <c r="H459" s="21">
        <f t="shared" si="54"/>
        <v>1443.75</v>
      </c>
      <c r="I459" s="22">
        <v>3600</v>
      </c>
      <c r="J459" s="21">
        <f t="shared" si="55"/>
        <v>3600</v>
      </c>
      <c r="K459" s="22">
        <f t="shared" si="56"/>
        <v>5043.75</v>
      </c>
    </row>
    <row r="460" spans="1:11" ht="31.5" x14ac:dyDescent="0.2">
      <c r="A460" s="17">
        <v>1952</v>
      </c>
      <c r="B460" s="1"/>
      <c r="C460" s="17"/>
      <c r="D460" s="23" t="s">
        <v>391</v>
      </c>
      <c r="E460" s="19" t="s">
        <v>16</v>
      </c>
      <c r="F460" s="34">
        <v>4</v>
      </c>
      <c r="G460" s="22">
        <v>144.38</v>
      </c>
      <c r="H460" s="21">
        <f t="shared" si="54"/>
        <v>577.52</v>
      </c>
      <c r="I460" s="22">
        <v>130</v>
      </c>
      <c r="J460" s="21">
        <f t="shared" si="55"/>
        <v>520</v>
      </c>
      <c r="K460" s="22">
        <f t="shared" si="56"/>
        <v>1097.52</v>
      </c>
    </row>
    <row r="461" spans="1:11" ht="15.75" x14ac:dyDescent="0.2">
      <c r="A461" s="17">
        <v>1953</v>
      </c>
      <c r="B461" s="1"/>
      <c r="C461" s="17"/>
      <c r="D461" s="23" t="s">
        <v>392</v>
      </c>
      <c r="E461" s="19" t="s">
        <v>16</v>
      </c>
      <c r="F461" s="34">
        <v>16</v>
      </c>
      <c r="G461" s="22">
        <v>144.38</v>
      </c>
      <c r="H461" s="21">
        <f t="shared" si="54"/>
        <v>2310.08</v>
      </c>
      <c r="I461" s="22">
        <v>80</v>
      </c>
      <c r="J461" s="21">
        <f t="shared" si="55"/>
        <v>1280</v>
      </c>
      <c r="K461" s="22">
        <f t="shared" si="56"/>
        <v>3590.08</v>
      </c>
    </row>
    <row r="462" spans="1:11" ht="31.5" x14ac:dyDescent="0.2">
      <c r="A462" s="17">
        <v>1954</v>
      </c>
      <c r="B462" s="1"/>
      <c r="C462" s="17"/>
      <c r="D462" s="23" t="s">
        <v>393</v>
      </c>
      <c r="E462" s="19" t="s">
        <v>16</v>
      </c>
      <c r="F462" s="34">
        <v>10</v>
      </c>
      <c r="G462" s="22">
        <v>721.88</v>
      </c>
      <c r="H462" s="21">
        <f t="shared" si="54"/>
        <v>7218.8</v>
      </c>
      <c r="I462" s="22">
        <v>350</v>
      </c>
      <c r="J462" s="21">
        <f t="shared" si="55"/>
        <v>3500</v>
      </c>
      <c r="K462" s="22">
        <f t="shared" si="56"/>
        <v>10718.8</v>
      </c>
    </row>
    <row r="463" spans="1:11" ht="15.75" x14ac:dyDescent="0.2">
      <c r="A463" s="17">
        <v>1955</v>
      </c>
      <c r="B463" s="1"/>
      <c r="C463" s="17"/>
      <c r="D463" s="26" t="s">
        <v>394</v>
      </c>
      <c r="E463" s="27"/>
      <c r="F463" s="28"/>
      <c r="G463" s="29">
        <v>0</v>
      </c>
      <c r="H463" s="30"/>
      <c r="I463" s="29"/>
      <c r="J463" s="30"/>
      <c r="K463" s="29"/>
    </row>
    <row r="464" spans="1:11" ht="31.5" x14ac:dyDescent="0.2">
      <c r="A464" s="17">
        <v>1956</v>
      </c>
      <c r="B464" s="1"/>
      <c r="C464" s="17"/>
      <c r="D464" s="23" t="s">
        <v>395</v>
      </c>
      <c r="E464" s="19" t="s">
        <v>27</v>
      </c>
      <c r="F464" s="20">
        <v>2093</v>
      </c>
      <c r="G464" s="22">
        <v>721.88</v>
      </c>
      <c r="H464" s="21">
        <f t="shared" ref="H464:H480" si="57">F464*G464</f>
        <v>1510894.84</v>
      </c>
      <c r="I464" s="22">
        <v>130</v>
      </c>
      <c r="J464" s="21">
        <f t="shared" ref="J464:J480" si="58">F464*I464</f>
        <v>272090</v>
      </c>
      <c r="K464" s="22">
        <f t="shared" ref="K464:K480" si="59">H464+J464</f>
        <v>1782984.84</v>
      </c>
    </row>
    <row r="465" spans="1:11" ht="31.5" x14ac:dyDescent="0.2">
      <c r="A465" s="17">
        <v>1957</v>
      </c>
      <c r="B465" s="1"/>
      <c r="C465" s="17"/>
      <c r="D465" s="23" t="s">
        <v>396</v>
      </c>
      <c r="E465" s="19" t="s">
        <v>27</v>
      </c>
      <c r="F465" s="20">
        <v>66</v>
      </c>
      <c r="G465" s="22">
        <v>721.88</v>
      </c>
      <c r="H465" s="21">
        <f t="shared" si="57"/>
        <v>47644.08</v>
      </c>
      <c r="I465" s="22">
        <v>230</v>
      </c>
      <c r="J465" s="21">
        <f t="shared" si="58"/>
        <v>15180</v>
      </c>
      <c r="K465" s="22">
        <f t="shared" si="59"/>
        <v>62824.08</v>
      </c>
    </row>
    <row r="466" spans="1:11" ht="31.5" x14ac:dyDescent="0.2">
      <c r="A466" s="17">
        <v>1958</v>
      </c>
      <c r="B466" s="1"/>
      <c r="C466" s="17"/>
      <c r="D466" s="23" t="s">
        <v>397</v>
      </c>
      <c r="E466" s="19" t="s">
        <v>27</v>
      </c>
      <c r="F466" s="20">
        <v>48</v>
      </c>
      <c r="G466" s="22">
        <v>721.88</v>
      </c>
      <c r="H466" s="21">
        <f t="shared" si="57"/>
        <v>34650.239999999998</v>
      </c>
      <c r="I466" s="22">
        <v>340</v>
      </c>
      <c r="J466" s="21">
        <f t="shared" si="58"/>
        <v>16320</v>
      </c>
      <c r="K466" s="22">
        <f t="shared" si="59"/>
        <v>50970.239999999998</v>
      </c>
    </row>
    <row r="467" spans="1:11" ht="31.5" x14ac:dyDescent="0.2">
      <c r="A467" s="17">
        <v>1959</v>
      </c>
      <c r="B467" s="1"/>
      <c r="C467" s="17"/>
      <c r="D467" s="23" t="s">
        <v>398</v>
      </c>
      <c r="E467" s="19" t="s">
        <v>27</v>
      </c>
      <c r="F467" s="20">
        <v>66</v>
      </c>
      <c r="G467" s="22">
        <v>721.88</v>
      </c>
      <c r="H467" s="21">
        <f t="shared" si="57"/>
        <v>47644.08</v>
      </c>
      <c r="I467" s="22">
        <v>165</v>
      </c>
      <c r="J467" s="21">
        <f t="shared" si="58"/>
        <v>10890</v>
      </c>
      <c r="K467" s="22">
        <f t="shared" si="59"/>
        <v>58534.080000000002</v>
      </c>
    </row>
    <row r="468" spans="1:11" ht="47.25" x14ac:dyDescent="0.2">
      <c r="A468" s="17">
        <v>1960</v>
      </c>
      <c r="B468" s="1"/>
      <c r="C468" s="17"/>
      <c r="D468" s="23" t="s">
        <v>399</v>
      </c>
      <c r="E468" s="19" t="s">
        <v>27</v>
      </c>
      <c r="F468" s="20">
        <v>138</v>
      </c>
      <c r="G468" s="22">
        <v>721.88</v>
      </c>
      <c r="H468" s="21">
        <f t="shared" si="57"/>
        <v>99619.44</v>
      </c>
      <c r="I468" s="22">
        <v>280</v>
      </c>
      <c r="J468" s="21">
        <f t="shared" si="58"/>
        <v>38640</v>
      </c>
      <c r="K468" s="22">
        <f t="shared" si="59"/>
        <v>138259.44</v>
      </c>
    </row>
    <row r="469" spans="1:11" ht="47.25" x14ac:dyDescent="0.2">
      <c r="A469" s="17">
        <v>1961</v>
      </c>
      <c r="B469" s="1"/>
      <c r="C469" s="17"/>
      <c r="D469" s="23" t="s">
        <v>400</v>
      </c>
      <c r="E469" s="19" t="s">
        <v>27</v>
      </c>
      <c r="F469" s="20">
        <v>2226</v>
      </c>
      <c r="G469" s="22">
        <v>721.88</v>
      </c>
      <c r="H469" s="21">
        <f t="shared" si="57"/>
        <v>1606904.88</v>
      </c>
      <c r="I469" s="22">
        <v>200</v>
      </c>
      <c r="J469" s="21">
        <f t="shared" si="58"/>
        <v>445200</v>
      </c>
      <c r="K469" s="22">
        <f t="shared" si="59"/>
        <v>2052104.88</v>
      </c>
    </row>
    <row r="470" spans="1:11" ht="15.75" x14ac:dyDescent="0.2">
      <c r="A470" s="17">
        <v>1962</v>
      </c>
      <c r="B470" s="1"/>
      <c r="C470" s="17"/>
      <c r="D470" s="23" t="s">
        <v>401</v>
      </c>
      <c r="E470" s="19" t="s">
        <v>16</v>
      </c>
      <c r="F470" s="20">
        <v>31</v>
      </c>
      <c r="G470" s="22">
        <v>144.38</v>
      </c>
      <c r="H470" s="21">
        <f t="shared" si="57"/>
        <v>4475.78</v>
      </c>
      <c r="I470" s="22">
        <v>250</v>
      </c>
      <c r="J470" s="21">
        <f t="shared" si="58"/>
        <v>7750</v>
      </c>
      <c r="K470" s="22">
        <f t="shared" si="59"/>
        <v>12225.779999999999</v>
      </c>
    </row>
    <row r="471" spans="1:11" ht="31.5" x14ac:dyDescent="0.2">
      <c r="A471" s="17">
        <v>1963</v>
      </c>
      <c r="B471" s="1"/>
      <c r="C471" s="17"/>
      <c r="D471" s="23" t="s">
        <v>402</v>
      </c>
      <c r="E471" s="19" t="s">
        <v>289</v>
      </c>
      <c r="F471" s="20">
        <v>24</v>
      </c>
      <c r="G471" s="22">
        <v>144.38</v>
      </c>
      <c r="H471" s="21">
        <f t="shared" si="57"/>
        <v>3465.12</v>
      </c>
      <c r="I471" s="22">
        <v>35</v>
      </c>
      <c r="J471" s="21">
        <f t="shared" si="58"/>
        <v>840</v>
      </c>
      <c r="K471" s="22">
        <f t="shared" si="59"/>
        <v>4305.12</v>
      </c>
    </row>
    <row r="472" spans="1:11" ht="47.25" x14ac:dyDescent="0.2">
      <c r="A472" s="17">
        <v>1964</v>
      </c>
      <c r="B472" s="1"/>
      <c r="C472" s="17"/>
      <c r="D472" s="23" t="s">
        <v>403</v>
      </c>
      <c r="E472" s="19" t="s">
        <v>289</v>
      </c>
      <c r="F472" s="20">
        <v>72</v>
      </c>
      <c r="G472" s="22">
        <v>2887.5</v>
      </c>
      <c r="H472" s="21">
        <f t="shared" si="57"/>
        <v>207900</v>
      </c>
      <c r="I472" s="22">
        <v>1500</v>
      </c>
      <c r="J472" s="21">
        <f t="shared" si="58"/>
        <v>108000</v>
      </c>
      <c r="K472" s="22">
        <f t="shared" si="59"/>
        <v>315900</v>
      </c>
    </row>
    <row r="473" spans="1:11" ht="15.75" x14ac:dyDescent="0.2">
      <c r="A473" s="17">
        <v>1965</v>
      </c>
      <c r="B473" s="1"/>
      <c r="C473" s="17"/>
      <c r="D473" s="23" t="s">
        <v>404</v>
      </c>
      <c r="E473" s="19" t="s">
        <v>289</v>
      </c>
      <c r="F473" s="20">
        <v>52</v>
      </c>
      <c r="G473" s="22">
        <v>288.75</v>
      </c>
      <c r="H473" s="21">
        <f t="shared" si="57"/>
        <v>15015</v>
      </c>
      <c r="I473" s="22">
        <v>6</v>
      </c>
      <c r="J473" s="21">
        <f t="shared" si="58"/>
        <v>312</v>
      </c>
      <c r="K473" s="22">
        <f t="shared" si="59"/>
        <v>15327</v>
      </c>
    </row>
    <row r="474" spans="1:11" ht="31.5" x14ac:dyDescent="0.2">
      <c r="A474" s="17">
        <v>1966</v>
      </c>
      <c r="B474" s="1"/>
      <c r="C474" s="17"/>
      <c r="D474" s="23" t="s">
        <v>405</v>
      </c>
      <c r="E474" s="19" t="s">
        <v>289</v>
      </c>
      <c r="F474" s="20">
        <v>30</v>
      </c>
      <c r="G474" s="22">
        <v>721.88</v>
      </c>
      <c r="H474" s="21">
        <f t="shared" si="57"/>
        <v>21656.400000000001</v>
      </c>
      <c r="I474" s="22">
        <v>1000</v>
      </c>
      <c r="J474" s="21">
        <f t="shared" si="58"/>
        <v>30000</v>
      </c>
      <c r="K474" s="22">
        <f t="shared" si="59"/>
        <v>51656.4</v>
      </c>
    </row>
    <row r="475" spans="1:11" ht="31.5" x14ac:dyDescent="0.2">
      <c r="A475" s="17">
        <v>1967</v>
      </c>
      <c r="B475" s="1"/>
      <c r="C475" s="17"/>
      <c r="D475" s="23" t="s">
        <v>406</v>
      </c>
      <c r="E475" s="19" t="s">
        <v>289</v>
      </c>
      <c r="F475" s="20">
        <v>10</v>
      </c>
      <c r="G475" s="22">
        <v>2887.5</v>
      </c>
      <c r="H475" s="21">
        <f t="shared" si="57"/>
        <v>28875</v>
      </c>
      <c r="I475" s="22">
        <v>5300</v>
      </c>
      <c r="J475" s="21">
        <f t="shared" si="58"/>
        <v>53000</v>
      </c>
      <c r="K475" s="22">
        <f t="shared" si="59"/>
        <v>81875</v>
      </c>
    </row>
    <row r="476" spans="1:11" ht="31.5" x14ac:dyDescent="0.2">
      <c r="A476" s="17">
        <v>1968</v>
      </c>
      <c r="B476" s="1"/>
      <c r="C476" s="17"/>
      <c r="D476" s="23" t="s">
        <v>407</v>
      </c>
      <c r="E476" s="19" t="s">
        <v>289</v>
      </c>
      <c r="F476" s="20">
        <v>8</v>
      </c>
      <c r="G476" s="22">
        <v>2887.5</v>
      </c>
      <c r="H476" s="21">
        <f t="shared" si="57"/>
        <v>23100</v>
      </c>
      <c r="I476" s="22">
        <v>1450</v>
      </c>
      <c r="J476" s="21">
        <f t="shared" si="58"/>
        <v>11600</v>
      </c>
      <c r="K476" s="22">
        <f t="shared" si="59"/>
        <v>34700</v>
      </c>
    </row>
    <row r="477" spans="1:11" ht="31.5" x14ac:dyDescent="0.2">
      <c r="A477" s="17">
        <v>1969</v>
      </c>
      <c r="B477" s="1"/>
      <c r="C477" s="17"/>
      <c r="D477" s="23" t="s">
        <v>408</v>
      </c>
      <c r="E477" s="19" t="s">
        <v>289</v>
      </c>
      <c r="F477" s="20">
        <v>10</v>
      </c>
      <c r="G477" s="22">
        <v>577.5</v>
      </c>
      <c r="H477" s="21">
        <f t="shared" si="57"/>
        <v>5775</v>
      </c>
      <c r="I477" s="22">
        <v>1300</v>
      </c>
      <c r="J477" s="21">
        <f t="shared" si="58"/>
        <v>13000</v>
      </c>
      <c r="K477" s="22">
        <f t="shared" si="59"/>
        <v>18775</v>
      </c>
    </row>
    <row r="478" spans="1:11" ht="15.75" x14ac:dyDescent="0.2">
      <c r="A478" s="17">
        <v>1970</v>
      </c>
      <c r="B478" s="1"/>
      <c r="C478" s="17"/>
      <c r="D478" s="23" t="s">
        <v>409</v>
      </c>
      <c r="E478" s="19" t="s">
        <v>27</v>
      </c>
      <c r="F478" s="20">
        <v>24</v>
      </c>
      <c r="G478" s="22">
        <v>2887.5</v>
      </c>
      <c r="H478" s="21">
        <f t="shared" si="57"/>
        <v>69300</v>
      </c>
      <c r="I478" s="22">
        <v>500</v>
      </c>
      <c r="J478" s="21">
        <f t="shared" si="58"/>
        <v>12000</v>
      </c>
      <c r="K478" s="22">
        <f t="shared" si="59"/>
        <v>81300</v>
      </c>
    </row>
    <row r="479" spans="1:11" ht="31.5" x14ac:dyDescent="0.2">
      <c r="A479" s="17">
        <v>1971</v>
      </c>
      <c r="B479" s="1"/>
      <c r="C479" s="17"/>
      <c r="D479" s="23" t="s">
        <v>410</v>
      </c>
      <c r="E479" s="19" t="s">
        <v>16</v>
      </c>
      <c r="F479" s="20">
        <v>2</v>
      </c>
      <c r="G479" s="22">
        <v>72187.5</v>
      </c>
      <c r="H479" s="21">
        <f t="shared" si="57"/>
        <v>144375</v>
      </c>
      <c r="I479" s="22">
        <v>38000</v>
      </c>
      <c r="J479" s="21">
        <f t="shared" si="58"/>
        <v>76000</v>
      </c>
      <c r="K479" s="22">
        <f t="shared" si="59"/>
        <v>220375</v>
      </c>
    </row>
    <row r="480" spans="1:11" ht="31.5" x14ac:dyDescent="0.2">
      <c r="A480" s="17">
        <v>1972</v>
      </c>
      <c r="B480" s="1"/>
      <c r="C480" s="17"/>
      <c r="D480" s="23" t="s">
        <v>411</v>
      </c>
      <c r="E480" s="19" t="s">
        <v>16</v>
      </c>
      <c r="F480" s="20">
        <v>1</v>
      </c>
      <c r="G480" s="22">
        <v>1500</v>
      </c>
      <c r="H480" s="21">
        <f t="shared" si="57"/>
        <v>1500</v>
      </c>
      <c r="I480" s="22">
        <v>3000</v>
      </c>
      <c r="J480" s="21">
        <f t="shared" si="58"/>
        <v>3000</v>
      </c>
      <c r="K480" s="22">
        <f t="shared" si="59"/>
        <v>4500</v>
      </c>
    </row>
    <row r="481" spans="1:11" ht="31.5" x14ac:dyDescent="0.2">
      <c r="A481" s="10">
        <v>1973</v>
      </c>
      <c r="B481" s="1"/>
      <c r="C481" s="12" t="s">
        <v>412</v>
      </c>
      <c r="D481" s="13" t="s">
        <v>413</v>
      </c>
      <c r="E481" s="14"/>
      <c r="F481" s="15"/>
      <c r="G481" s="15"/>
      <c r="H481" s="16">
        <f>SUM(H482:H530)</f>
        <v>8040043.1099999985</v>
      </c>
      <c r="I481" s="16"/>
      <c r="J481" s="16">
        <f>SUM(J482:J530)</f>
        <v>2107390</v>
      </c>
      <c r="K481" s="16">
        <f>SUM(K482:K530)</f>
        <v>10147433.109999998</v>
      </c>
    </row>
    <row r="482" spans="1:11" ht="15.75" x14ac:dyDescent="0.2">
      <c r="A482" s="17">
        <v>1974</v>
      </c>
      <c r="B482" s="1"/>
      <c r="C482" s="11"/>
      <c r="D482" s="18" t="s">
        <v>414</v>
      </c>
      <c r="E482" s="19"/>
      <c r="F482" s="20"/>
      <c r="G482" s="22"/>
      <c r="H482" s="21"/>
      <c r="I482" s="22"/>
      <c r="J482" s="21"/>
      <c r="K482" s="22"/>
    </row>
    <row r="483" spans="1:11" ht="31.5" x14ac:dyDescent="0.2">
      <c r="A483" s="17">
        <v>1975</v>
      </c>
      <c r="B483" s="1"/>
      <c r="C483" s="17"/>
      <c r="D483" s="23" t="s">
        <v>415</v>
      </c>
      <c r="E483" s="19" t="s">
        <v>16</v>
      </c>
      <c r="F483" s="20">
        <v>1</v>
      </c>
      <c r="G483" s="22">
        <v>14437.5</v>
      </c>
      <c r="H483" s="21">
        <f t="shared" ref="H483:H498" si="60">F483*G483</f>
        <v>14437.5</v>
      </c>
      <c r="I483" s="22">
        <v>35600</v>
      </c>
      <c r="J483" s="21">
        <f t="shared" ref="J483:J498" si="61">F483*I483</f>
        <v>35600</v>
      </c>
      <c r="K483" s="22">
        <f t="shared" ref="K483:K498" si="62">H483+J483</f>
        <v>50037.5</v>
      </c>
    </row>
    <row r="484" spans="1:11" ht="15.75" x14ac:dyDescent="0.2">
      <c r="A484" s="17">
        <v>1976</v>
      </c>
      <c r="B484" s="1"/>
      <c r="C484" s="17"/>
      <c r="D484" s="23" t="s">
        <v>416</v>
      </c>
      <c r="E484" s="19" t="s">
        <v>16</v>
      </c>
      <c r="F484" s="20">
        <v>1</v>
      </c>
      <c r="G484" s="22">
        <v>4331.25</v>
      </c>
      <c r="H484" s="21">
        <f t="shared" si="60"/>
        <v>4331.25</v>
      </c>
      <c r="I484" s="22">
        <v>8500</v>
      </c>
      <c r="J484" s="21">
        <f t="shared" si="61"/>
        <v>8500</v>
      </c>
      <c r="K484" s="22">
        <f t="shared" si="62"/>
        <v>12831.25</v>
      </c>
    </row>
    <row r="485" spans="1:11" ht="31.5" x14ac:dyDescent="0.2">
      <c r="A485" s="17">
        <v>1977</v>
      </c>
      <c r="B485" s="1"/>
      <c r="C485" s="17"/>
      <c r="D485" s="23" t="s">
        <v>417</v>
      </c>
      <c r="E485" s="19" t="s">
        <v>16</v>
      </c>
      <c r="F485" s="20">
        <v>5</v>
      </c>
      <c r="G485" s="22">
        <v>4331.25</v>
      </c>
      <c r="H485" s="21">
        <f t="shared" si="60"/>
        <v>21656.25</v>
      </c>
      <c r="I485" s="22">
        <v>5500</v>
      </c>
      <c r="J485" s="21">
        <f t="shared" si="61"/>
        <v>27500</v>
      </c>
      <c r="K485" s="22">
        <f t="shared" si="62"/>
        <v>49156.25</v>
      </c>
    </row>
    <row r="486" spans="1:11" ht="15.75" x14ac:dyDescent="0.2">
      <c r="A486" s="17">
        <v>1978</v>
      </c>
      <c r="B486" s="1"/>
      <c r="C486" s="17"/>
      <c r="D486" s="23" t="s">
        <v>418</v>
      </c>
      <c r="E486" s="19" t="s">
        <v>16</v>
      </c>
      <c r="F486" s="20">
        <v>7</v>
      </c>
      <c r="G486" s="22">
        <v>4331.25</v>
      </c>
      <c r="H486" s="21">
        <f t="shared" si="60"/>
        <v>30318.75</v>
      </c>
      <c r="I486" s="22">
        <v>5000</v>
      </c>
      <c r="J486" s="21">
        <f t="shared" si="61"/>
        <v>35000</v>
      </c>
      <c r="K486" s="22">
        <f t="shared" si="62"/>
        <v>65318.75</v>
      </c>
    </row>
    <row r="487" spans="1:11" ht="31.5" x14ac:dyDescent="0.2">
      <c r="A487" s="17">
        <v>1979</v>
      </c>
      <c r="B487" s="1"/>
      <c r="C487" s="17"/>
      <c r="D487" s="23" t="s">
        <v>419</v>
      </c>
      <c r="E487" s="19" t="s">
        <v>16</v>
      </c>
      <c r="F487" s="20">
        <v>3</v>
      </c>
      <c r="G487" s="22">
        <v>10106.25</v>
      </c>
      <c r="H487" s="21">
        <f t="shared" si="60"/>
        <v>30318.75</v>
      </c>
      <c r="I487" s="22">
        <v>27700</v>
      </c>
      <c r="J487" s="21">
        <f t="shared" si="61"/>
        <v>83100</v>
      </c>
      <c r="K487" s="22">
        <f t="shared" si="62"/>
        <v>113418.75</v>
      </c>
    </row>
    <row r="488" spans="1:11" ht="15.75" x14ac:dyDescent="0.2">
      <c r="A488" s="17">
        <v>1980</v>
      </c>
      <c r="B488" s="1"/>
      <c r="C488" s="17"/>
      <c r="D488" s="23" t="s">
        <v>420</v>
      </c>
      <c r="E488" s="19" t="s">
        <v>16</v>
      </c>
      <c r="F488" s="20">
        <v>8</v>
      </c>
      <c r="G488" s="22">
        <v>1443.75</v>
      </c>
      <c r="H488" s="21">
        <f t="shared" si="60"/>
        <v>11550</v>
      </c>
      <c r="I488" s="22">
        <v>5600</v>
      </c>
      <c r="J488" s="21">
        <f t="shared" si="61"/>
        <v>44800</v>
      </c>
      <c r="K488" s="22">
        <f t="shared" si="62"/>
        <v>56350</v>
      </c>
    </row>
    <row r="489" spans="1:11" ht="15.75" x14ac:dyDescent="0.2">
      <c r="A489" s="17">
        <v>1981</v>
      </c>
      <c r="B489" s="1"/>
      <c r="C489" s="17"/>
      <c r="D489" s="23" t="s">
        <v>421</v>
      </c>
      <c r="E489" s="19" t="s">
        <v>16</v>
      </c>
      <c r="F489" s="20">
        <v>35</v>
      </c>
      <c r="G489" s="22">
        <v>1443.75</v>
      </c>
      <c r="H489" s="21">
        <f t="shared" si="60"/>
        <v>50531.25</v>
      </c>
      <c r="I489" s="22">
        <v>1000</v>
      </c>
      <c r="J489" s="21">
        <f t="shared" si="61"/>
        <v>35000</v>
      </c>
      <c r="K489" s="22">
        <f t="shared" si="62"/>
        <v>85531.25</v>
      </c>
    </row>
    <row r="490" spans="1:11" ht="15.75" x14ac:dyDescent="0.2">
      <c r="A490" s="17">
        <v>1982</v>
      </c>
      <c r="B490" s="1"/>
      <c r="C490" s="17"/>
      <c r="D490" s="23" t="s">
        <v>422</v>
      </c>
      <c r="E490" s="19" t="s">
        <v>16</v>
      </c>
      <c r="F490" s="20">
        <v>114</v>
      </c>
      <c r="G490" s="22">
        <v>1443.75</v>
      </c>
      <c r="H490" s="21">
        <f t="shared" si="60"/>
        <v>164587.5</v>
      </c>
      <c r="I490" s="22">
        <v>1500</v>
      </c>
      <c r="J490" s="21">
        <f t="shared" si="61"/>
        <v>171000</v>
      </c>
      <c r="K490" s="22">
        <f t="shared" si="62"/>
        <v>335587.5</v>
      </c>
    </row>
    <row r="491" spans="1:11" ht="31.5" x14ac:dyDescent="0.2">
      <c r="A491" s="17">
        <v>1983</v>
      </c>
      <c r="B491" s="1"/>
      <c r="C491" s="17"/>
      <c r="D491" s="23" t="s">
        <v>423</v>
      </c>
      <c r="E491" s="19" t="s">
        <v>16</v>
      </c>
      <c r="F491" s="20">
        <v>10</v>
      </c>
      <c r="G491" s="22">
        <v>1443.75</v>
      </c>
      <c r="H491" s="21">
        <f t="shared" si="60"/>
        <v>14437.5</v>
      </c>
      <c r="I491" s="22">
        <v>2000</v>
      </c>
      <c r="J491" s="21">
        <f t="shared" si="61"/>
        <v>20000</v>
      </c>
      <c r="K491" s="22">
        <f t="shared" si="62"/>
        <v>34437.5</v>
      </c>
    </row>
    <row r="492" spans="1:11" ht="31.5" x14ac:dyDescent="0.2">
      <c r="A492" s="17">
        <v>1984</v>
      </c>
      <c r="B492" s="1"/>
      <c r="C492" s="17"/>
      <c r="D492" s="23" t="s">
        <v>424</v>
      </c>
      <c r="E492" s="19" t="s">
        <v>16</v>
      </c>
      <c r="F492" s="20">
        <v>18</v>
      </c>
      <c r="G492" s="22">
        <v>1443.75</v>
      </c>
      <c r="H492" s="21">
        <f t="shared" si="60"/>
        <v>25987.5</v>
      </c>
      <c r="I492" s="22">
        <v>1100</v>
      </c>
      <c r="J492" s="21">
        <f t="shared" si="61"/>
        <v>19800</v>
      </c>
      <c r="K492" s="22">
        <f t="shared" si="62"/>
        <v>45787.5</v>
      </c>
    </row>
    <row r="493" spans="1:11" ht="31.5" x14ac:dyDescent="0.2">
      <c r="A493" s="17">
        <v>1985</v>
      </c>
      <c r="B493" s="1"/>
      <c r="C493" s="17"/>
      <c r="D493" s="23" t="s">
        <v>425</v>
      </c>
      <c r="E493" s="19" t="s">
        <v>16</v>
      </c>
      <c r="F493" s="20">
        <v>12</v>
      </c>
      <c r="G493" s="22">
        <v>8662.5</v>
      </c>
      <c r="H493" s="21">
        <f t="shared" si="60"/>
        <v>103950</v>
      </c>
      <c r="I493" s="22">
        <v>19500</v>
      </c>
      <c r="J493" s="21">
        <f t="shared" si="61"/>
        <v>234000</v>
      </c>
      <c r="K493" s="22">
        <f t="shared" si="62"/>
        <v>337950</v>
      </c>
    </row>
    <row r="494" spans="1:11" ht="15.75" x14ac:dyDescent="0.2">
      <c r="A494" s="17">
        <v>1986</v>
      </c>
      <c r="B494" s="1"/>
      <c r="C494" s="17"/>
      <c r="D494" s="23" t="s">
        <v>426</v>
      </c>
      <c r="E494" s="19" t="s">
        <v>16</v>
      </c>
      <c r="F494" s="20">
        <v>26</v>
      </c>
      <c r="G494" s="22">
        <v>4331.25</v>
      </c>
      <c r="H494" s="21">
        <f t="shared" si="60"/>
        <v>112612.5</v>
      </c>
      <c r="I494" s="22">
        <v>4500</v>
      </c>
      <c r="J494" s="21">
        <f t="shared" si="61"/>
        <v>117000</v>
      </c>
      <c r="K494" s="22">
        <f t="shared" si="62"/>
        <v>229612.5</v>
      </c>
    </row>
    <row r="495" spans="1:11" ht="31.5" x14ac:dyDescent="0.2">
      <c r="A495" s="17">
        <v>1987</v>
      </c>
      <c r="B495" s="1"/>
      <c r="C495" s="17"/>
      <c r="D495" s="23" t="s">
        <v>427</v>
      </c>
      <c r="E495" s="19" t="s">
        <v>16</v>
      </c>
      <c r="F495" s="20">
        <v>5</v>
      </c>
      <c r="G495" s="22">
        <v>1443.75</v>
      </c>
      <c r="H495" s="21">
        <f t="shared" si="60"/>
        <v>7218.75</v>
      </c>
      <c r="I495" s="22">
        <v>1100</v>
      </c>
      <c r="J495" s="21">
        <f t="shared" si="61"/>
        <v>5500</v>
      </c>
      <c r="K495" s="22">
        <f t="shared" si="62"/>
        <v>12718.75</v>
      </c>
    </row>
    <row r="496" spans="1:11" ht="15.75" x14ac:dyDescent="0.2">
      <c r="A496" s="17">
        <v>1988</v>
      </c>
      <c r="B496" s="1"/>
      <c r="C496" s="17"/>
      <c r="D496" s="23" t="s">
        <v>428</v>
      </c>
      <c r="E496" s="19" t="s">
        <v>16</v>
      </c>
      <c r="F496" s="20">
        <v>23</v>
      </c>
      <c r="G496" s="22">
        <v>1443.75</v>
      </c>
      <c r="H496" s="21">
        <f t="shared" si="60"/>
        <v>33206.25</v>
      </c>
      <c r="I496" s="22">
        <v>705</v>
      </c>
      <c r="J496" s="21">
        <f t="shared" si="61"/>
        <v>16215</v>
      </c>
      <c r="K496" s="22">
        <f t="shared" si="62"/>
        <v>49421.25</v>
      </c>
    </row>
    <row r="497" spans="1:11" ht="31.5" x14ac:dyDescent="0.2">
      <c r="A497" s="17">
        <v>1989</v>
      </c>
      <c r="B497" s="1"/>
      <c r="C497" s="17"/>
      <c r="D497" s="23" t="s">
        <v>429</v>
      </c>
      <c r="E497" s="19" t="s">
        <v>16</v>
      </c>
      <c r="F497" s="20">
        <v>72</v>
      </c>
      <c r="G497" s="22">
        <v>1443.75</v>
      </c>
      <c r="H497" s="21">
        <f t="shared" si="60"/>
        <v>103950</v>
      </c>
      <c r="I497" s="22">
        <v>1000</v>
      </c>
      <c r="J497" s="21">
        <f t="shared" si="61"/>
        <v>72000</v>
      </c>
      <c r="K497" s="22">
        <f t="shared" si="62"/>
        <v>175950</v>
      </c>
    </row>
    <row r="498" spans="1:11" ht="31.5" x14ac:dyDescent="0.2">
      <c r="A498" s="17">
        <v>1990</v>
      </c>
      <c r="B498" s="1"/>
      <c r="C498" s="17"/>
      <c r="D498" s="23" t="s">
        <v>430</v>
      </c>
      <c r="E498" s="19" t="s">
        <v>16</v>
      </c>
      <c r="F498" s="20">
        <v>24</v>
      </c>
      <c r="G498" s="22">
        <v>1443.75</v>
      </c>
      <c r="H498" s="21">
        <f t="shared" si="60"/>
        <v>34650</v>
      </c>
      <c r="I498" s="22">
        <v>400</v>
      </c>
      <c r="J498" s="21">
        <f t="shared" si="61"/>
        <v>9600</v>
      </c>
      <c r="K498" s="22">
        <f t="shared" si="62"/>
        <v>44250</v>
      </c>
    </row>
    <row r="499" spans="1:11" ht="31.5" x14ac:dyDescent="0.2">
      <c r="A499" s="17">
        <v>1991</v>
      </c>
      <c r="B499" s="1"/>
      <c r="C499" s="17"/>
      <c r="D499" s="26" t="s">
        <v>431</v>
      </c>
      <c r="E499" s="27"/>
      <c r="F499" s="28"/>
      <c r="G499" s="29"/>
      <c r="H499" s="30"/>
      <c r="I499" s="29"/>
      <c r="J499" s="30"/>
      <c r="K499" s="29"/>
    </row>
    <row r="500" spans="1:11" ht="63" x14ac:dyDescent="0.2">
      <c r="A500" s="17">
        <v>1992</v>
      </c>
      <c r="B500" s="1"/>
      <c r="C500" s="17"/>
      <c r="D500" s="23" t="s">
        <v>432</v>
      </c>
      <c r="E500" s="19" t="s">
        <v>27</v>
      </c>
      <c r="F500" s="20">
        <v>2380</v>
      </c>
      <c r="G500" s="22">
        <v>721.88</v>
      </c>
      <c r="H500" s="21">
        <f t="shared" ref="H500:H516" si="63">F500*G500</f>
        <v>1718074.4</v>
      </c>
      <c r="I500" s="22">
        <v>29</v>
      </c>
      <c r="J500" s="21">
        <f t="shared" ref="J500:J516" si="64">F500*I500</f>
        <v>69020</v>
      </c>
      <c r="K500" s="22">
        <f t="shared" ref="K500:K516" si="65">H500+J500</f>
        <v>1787094.4</v>
      </c>
    </row>
    <row r="501" spans="1:11" ht="63" x14ac:dyDescent="0.2">
      <c r="A501" s="17">
        <v>1993</v>
      </c>
      <c r="B501" s="1"/>
      <c r="C501" s="17"/>
      <c r="D501" s="23" t="s">
        <v>433</v>
      </c>
      <c r="E501" s="19" t="s">
        <v>27</v>
      </c>
      <c r="F501" s="20">
        <v>4935</v>
      </c>
      <c r="G501" s="22">
        <v>721.88</v>
      </c>
      <c r="H501" s="21">
        <f t="shared" si="63"/>
        <v>3562477.8</v>
      </c>
      <c r="I501" s="22">
        <v>37</v>
      </c>
      <c r="J501" s="21">
        <f t="shared" si="64"/>
        <v>182595</v>
      </c>
      <c r="K501" s="22">
        <f t="shared" si="65"/>
        <v>3745072.8</v>
      </c>
    </row>
    <row r="502" spans="1:11" ht="31.5" x14ac:dyDescent="0.2">
      <c r="A502" s="17">
        <v>1994</v>
      </c>
      <c r="B502" s="1"/>
      <c r="C502" s="17"/>
      <c r="D502" s="23" t="s">
        <v>434</v>
      </c>
      <c r="E502" s="19" t="s">
        <v>27</v>
      </c>
      <c r="F502" s="20">
        <v>40</v>
      </c>
      <c r="G502" s="22">
        <v>721.88</v>
      </c>
      <c r="H502" s="21">
        <f t="shared" si="63"/>
        <v>28875.200000000001</v>
      </c>
      <c r="I502" s="22">
        <v>91</v>
      </c>
      <c r="J502" s="21">
        <f t="shared" si="64"/>
        <v>3640</v>
      </c>
      <c r="K502" s="22">
        <f t="shared" si="65"/>
        <v>32515.200000000001</v>
      </c>
    </row>
    <row r="503" spans="1:11" ht="31.5" x14ac:dyDescent="0.2">
      <c r="A503" s="17">
        <v>1995</v>
      </c>
      <c r="B503" s="1"/>
      <c r="C503" s="17"/>
      <c r="D503" s="23" t="s">
        <v>435</v>
      </c>
      <c r="E503" s="19" t="s">
        <v>27</v>
      </c>
      <c r="F503" s="20">
        <v>7000</v>
      </c>
      <c r="G503" s="22">
        <v>144.38</v>
      </c>
      <c r="H503" s="21">
        <f t="shared" si="63"/>
        <v>1010660</v>
      </c>
      <c r="I503" s="22">
        <v>40</v>
      </c>
      <c r="J503" s="21">
        <f t="shared" si="64"/>
        <v>280000</v>
      </c>
      <c r="K503" s="22">
        <f t="shared" si="65"/>
        <v>1290660</v>
      </c>
    </row>
    <row r="504" spans="1:11" ht="31.5" x14ac:dyDescent="0.2">
      <c r="A504" s="17">
        <v>1996</v>
      </c>
      <c r="B504" s="1"/>
      <c r="C504" s="17"/>
      <c r="D504" s="23" t="s">
        <v>436</v>
      </c>
      <c r="E504" s="19" t="s">
        <v>16</v>
      </c>
      <c r="F504" s="20">
        <v>21000</v>
      </c>
      <c r="G504" s="22">
        <v>28.88</v>
      </c>
      <c r="H504" s="21">
        <f t="shared" si="63"/>
        <v>606480</v>
      </c>
      <c r="I504" s="22">
        <v>10</v>
      </c>
      <c r="J504" s="21">
        <f t="shared" si="64"/>
        <v>210000</v>
      </c>
      <c r="K504" s="22">
        <f t="shared" si="65"/>
        <v>816480</v>
      </c>
    </row>
    <row r="505" spans="1:11" ht="31.5" x14ac:dyDescent="0.2">
      <c r="A505" s="17">
        <v>1997</v>
      </c>
      <c r="B505" s="1"/>
      <c r="C505" s="17"/>
      <c r="D505" s="23" t="s">
        <v>437</v>
      </c>
      <c r="E505" s="19" t="s">
        <v>27</v>
      </c>
      <c r="F505" s="20">
        <v>50</v>
      </c>
      <c r="G505" s="22">
        <v>721.88</v>
      </c>
      <c r="H505" s="21">
        <f t="shared" si="63"/>
        <v>36094</v>
      </c>
      <c r="I505" s="22">
        <v>400</v>
      </c>
      <c r="J505" s="21">
        <f t="shared" si="64"/>
        <v>20000</v>
      </c>
      <c r="K505" s="22">
        <f t="shared" si="65"/>
        <v>56094</v>
      </c>
    </row>
    <row r="506" spans="1:11" ht="15.75" x14ac:dyDescent="0.2">
      <c r="A506" s="17">
        <v>1998</v>
      </c>
      <c r="B506" s="1"/>
      <c r="C506" s="17"/>
      <c r="D506" s="23" t="s">
        <v>438</v>
      </c>
      <c r="E506" s="19" t="s">
        <v>16</v>
      </c>
      <c r="F506" s="20">
        <v>2</v>
      </c>
      <c r="G506" s="22">
        <v>144.38</v>
      </c>
      <c r="H506" s="21">
        <f t="shared" si="63"/>
        <v>288.76</v>
      </c>
      <c r="I506" s="22">
        <v>370</v>
      </c>
      <c r="J506" s="21">
        <f t="shared" si="64"/>
        <v>740</v>
      </c>
      <c r="K506" s="22">
        <f t="shared" si="65"/>
        <v>1028.76</v>
      </c>
    </row>
    <row r="507" spans="1:11" ht="15.75" x14ac:dyDescent="0.2">
      <c r="A507" s="17">
        <v>1999</v>
      </c>
      <c r="B507" s="1"/>
      <c r="C507" s="17"/>
      <c r="D507" s="23" t="s">
        <v>439</v>
      </c>
      <c r="E507" s="19" t="s">
        <v>16</v>
      </c>
      <c r="F507" s="20">
        <v>4</v>
      </c>
      <c r="G507" s="22">
        <v>144.38</v>
      </c>
      <c r="H507" s="21">
        <f t="shared" si="63"/>
        <v>577.52</v>
      </c>
      <c r="I507" s="22">
        <v>400</v>
      </c>
      <c r="J507" s="21">
        <f t="shared" si="64"/>
        <v>1600</v>
      </c>
      <c r="K507" s="22">
        <f t="shared" si="65"/>
        <v>2177.52</v>
      </c>
    </row>
    <row r="508" spans="1:11" ht="15.75" x14ac:dyDescent="0.2">
      <c r="A508" s="17">
        <v>2000</v>
      </c>
      <c r="B508" s="1"/>
      <c r="C508" s="17"/>
      <c r="D508" s="23" t="s">
        <v>440</v>
      </c>
      <c r="E508" s="19" t="s">
        <v>16</v>
      </c>
      <c r="F508" s="20">
        <v>6</v>
      </c>
      <c r="G508" s="22">
        <v>144.38</v>
      </c>
      <c r="H508" s="21">
        <f t="shared" si="63"/>
        <v>866.28</v>
      </c>
      <c r="I508" s="22">
        <v>135</v>
      </c>
      <c r="J508" s="21">
        <f t="shared" si="64"/>
        <v>810</v>
      </c>
      <c r="K508" s="22">
        <f t="shared" si="65"/>
        <v>1676.28</v>
      </c>
    </row>
    <row r="509" spans="1:11" ht="15.75" x14ac:dyDescent="0.2">
      <c r="A509" s="17">
        <v>2001</v>
      </c>
      <c r="B509" s="1"/>
      <c r="C509" s="17"/>
      <c r="D509" s="23" t="s">
        <v>441</v>
      </c>
      <c r="E509" s="19" t="s">
        <v>27</v>
      </c>
      <c r="F509" s="20">
        <v>200</v>
      </c>
      <c r="G509" s="22">
        <v>721.88</v>
      </c>
      <c r="H509" s="21">
        <f t="shared" si="63"/>
        <v>144376</v>
      </c>
      <c r="I509" s="22">
        <v>100</v>
      </c>
      <c r="J509" s="21">
        <f t="shared" si="64"/>
        <v>20000</v>
      </c>
      <c r="K509" s="22">
        <f t="shared" si="65"/>
        <v>164376</v>
      </c>
    </row>
    <row r="510" spans="1:11" ht="15.75" x14ac:dyDescent="0.2">
      <c r="A510" s="17">
        <v>2002</v>
      </c>
      <c r="B510" s="1"/>
      <c r="C510" s="17"/>
      <c r="D510" s="23" t="s">
        <v>442</v>
      </c>
      <c r="E510" s="19" t="s">
        <v>16</v>
      </c>
      <c r="F510" s="20">
        <v>10</v>
      </c>
      <c r="G510" s="22">
        <v>144.38</v>
      </c>
      <c r="H510" s="21">
        <f t="shared" si="63"/>
        <v>1443.8</v>
      </c>
      <c r="I510" s="22">
        <v>55</v>
      </c>
      <c r="J510" s="21">
        <f t="shared" si="64"/>
        <v>550</v>
      </c>
      <c r="K510" s="22">
        <f t="shared" si="65"/>
        <v>1993.8</v>
      </c>
    </row>
    <row r="511" spans="1:11" ht="15.75" x14ac:dyDescent="0.2">
      <c r="A511" s="17">
        <v>2003</v>
      </c>
      <c r="B511" s="1"/>
      <c r="C511" s="17"/>
      <c r="D511" s="23" t="s">
        <v>443</v>
      </c>
      <c r="E511" s="19" t="s">
        <v>16</v>
      </c>
      <c r="F511" s="20">
        <v>100</v>
      </c>
      <c r="G511" s="22">
        <v>144.38</v>
      </c>
      <c r="H511" s="21">
        <f t="shared" si="63"/>
        <v>14438</v>
      </c>
      <c r="I511" s="22">
        <v>85</v>
      </c>
      <c r="J511" s="21">
        <f t="shared" si="64"/>
        <v>8500</v>
      </c>
      <c r="K511" s="22">
        <f t="shared" si="65"/>
        <v>22938</v>
      </c>
    </row>
    <row r="512" spans="1:11" ht="15.75" x14ac:dyDescent="0.2">
      <c r="A512" s="17">
        <v>2004</v>
      </c>
      <c r="B512" s="1"/>
      <c r="C512" s="17"/>
      <c r="D512" s="23" t="s">
        <v>444</v>
      </c>
      <c r="E512" s="19" t="s">
        <v>16</v>
      </c>
      <c r="F512" s="20">
        <v>20</v>
      </c>
      <c r="G512" s="22">
        <v>144.38</v>
      </c>
      <c r="H512" s="21">
        <f t="shared" si="63"/>
        <v>2887.6</v>
      </c>
      <c r="I512" s="22">
        <v>55</v>
      </c>
      <c r="J512" s="21">
        <f t="shared" si="64"/>
        <v>1100</v>
      </c>
      <c r="K512" s="22">
        <f t="shared" si="65"/>
        <v>3987.6</v>
      </c>
    </row>
    <row r="513" spans="1:11" ht="15.75" x14ac:dyDescent="0.2">
      <c r="A513" s="17">
        <v>2005</v>
      </c>
      <c r="B513" s="1"/>
      <c r="C513" s="17"/>
      <c r="D513" s="23" t="s">
        <v>445</v>
      </c>
      <c r="E513" s="19" t="s">
        <v>16</v>
      </c>
      <c r="F513" s="20">
        <v>21500</v>
      </c>
      <c r="G513" s="22">
        <v>0</v>
      </c>
      <c r="H513" s="21">
        <f t="shared" si="63"/>
        <v>0</v>
      </c>
      <c r="I513" s="22">
        <v>7</v>
      </c>
      <c r="J513" s="21">
        <f t="shared" si="64"/>
        <v>150500</v>
      </c>
      <c r="K513" s="22">
        <f t="shared" si="65"/>
        <v>150500</v>
      </c>
    </row>
    <row r="514" spans="1:11" ht="15.75" x14ac:dyDescent="0.2">
      <c r="A514" s="17">
        <v>2006</v>
      </c>
      <c r="B514" s="1"/>
      <c r="C514" s="17"/>
      <c r="D514" s="23" t="s">
        <v>446</v>
      </c>
      <c r="E514" s="19" t="s">
        <v>16</v>
      </c>
      <c r="F514" s="20">
        <v>21500</v>
      </c>
      <c r="G514" s="22">
        <v>2.89</v>
      </c>
      <c r="H514" s="21">
        <f t="shared" si="63"/>
        <v>62135</v>
      </c>
      <c r="I514" s="22">
        <v>4</v>
      </c>
      <c r="J514" s="21">
        <f t="shared" si="64"/>
        <v>86000</v>
      </c>
      <c r="K514" s="22">
        <f t="shared" si="65"/>
        <v>148135</v>
      </c>
    </row>
    <row r="515" spans="1:11" ht="31.5" x14ac:dyDescent="0.2">
      <c r="A515" s="17">
        <v>2007</v>
      </c>
      <c r="B515" s="1"/>
      <c r="C515" s="17"/>
      <c r="D515" s="23" t="s">
        <v>447</v>
      </c>
      <c r="E515" s="19" t="s">
        <v>16</v>
      </c>
      <c r="F515" s="20">
        <v>10</v>
      </c>
      <c r="G515" s="22">
        <v>2887.5</v>
      </c>
      <c r="H515" s="21">
        <f t="shared" si="63"/>
        <v>28875</v>
      </c>
      <c r="I515" s="22">
        <v>1150</v>
      </c>
      <c r="J515" s="21">
        <f t="shared" si="64"/>
        <v>11500</v>
      </c>
      <c r="K515" s="22">
        <f t="shared" si="65"/>
        <v>40375</v>
      </c>
    </row>
    <row r="516" spans="1:11" ht="31.5" x14ac:dyDescent="0.2">
      <c r="A516" s="17">
        <v>2008</v>
      </c>
      <c r="B516" s="1"/>
      <c r="C516" s="17"/>
      <c r="D516" s="23" t="s">
        <v>448</v>
      </c>
      <c r="E516" s="19" t="s">
        <v>16</v>
      </c>
      <c r="F516" s="20">
        <v>4</v>
      </c>
      <c r="G516" s="22">
        <v>1443.75</v>
      </c>
      <c r="H516" s="21">
        <f t="shared" si="63"/>
        <v>5775</v>
      </c>
      <c r="I516" s="22">
        <v>3500</v>
      </c>
      <c r="J516" s="21">
        <f t="shared" si="64"/>
        <v>14000</v>
      </c>
      <c r="K516" s="22">
        <f t="shared" si="65"/>
        <v>19775</v>
      </c>
    </row>
    <row r="517" spans="1:11" ht="15.75" x14ac:dyDescent="0.2">
      <c r="A517" s="17">
        <v>2009</v>
      </c>
      <c r="B517" s="1"/>
      <c r="C517" s="17"/>
      <c r="D517" s="18" t="s">
        <v>449</v>
      </c>
      <c r="E517" s="19"/>
      <c r="F517" s="20"/>
      <c r="G517" s="22"/>
      <c r="H517" s="21"/>
      <c r="I517" s="22"/>
      <c r="J517" s="21"/>
      <c r="K517" s="22"/>
    </row>
    <row r="518" spans="1:11" ht="47.25" x14ac:dyDescent="0.2">
      <c r="A518" s="17">
        <v>2010</v>
      </c>
      <c r="B518" s="1"/>
      <c r="C518" s="17"/>
      <c r="D518" s="23" t="s">
        <v>450</v>
      </c>
      <c r="E518" s="19" t="s">
        <v>289</v>
      </c>
      <c r="F518" s="20">
        <v>1</v>
      </c>
      <c r="G518" s="22">
        <v>51975</v>
      </c>
      <c r="H518" s="21">
        <f>F518*G518</f>
        <v>51975</v>
      </c>
      <c r="I518" s="22">
        <v>15000</v>
      </c>
      <c r="J518" s="21">
        <f>F518*I518</f>
        <v>15000</v>
      </c>
      <c r="K518" s="22">
        <f>H518+J518</f>
        <v>66975</v>
      </c>
    </row>
    <row r="519" spans="1:11" ht="15.75" x14ac:dyDescent="0.2">
      <c r="A519" s="17">
        <v>2011</v>
      </c>
      <c r="B519" s="1"/>
      <c r="C519" s="17"/>
      <c r="D519" s="18" t="s">
        <v>451</v>
      </c>
      <c r="E519" s="19"/>
      <c r="F519" s="20"/>
      <c r="G519" s="22">
        <v>0</v>
      </c>
      <c r="H519" s="21"/>
      <c r="I519" s="22"/>
      <c r="J519" s="21"/>
      <c r="K519" s="22"/>
    </row>
    <row r="520" spans="1:11" ht="15.75" x14ac:dyDescent="0.2">
      <c r="A520" s="17">
        <v>2012</v>
      </c>
      <c r="B520" s="1"/>
      <c r="C520" s="17"/>
      <c r="D520" s="23" t="s">
        <v>421</v>
      </c>
      <c r="E520" s="19" t="s">
        <v>16</v>
      </c>
      <c r="F520" s="20">
        <v>5</v>
      </c>
      <c r="G520" s="22">
        <v>0</v>
      </c>
      <c r="H520" s="21">
        <f t="shared" ref="H520:H530" si="66">F520*G520</f>
        <v>0</v>
      </c>
      <c r="I520" s="22">
        <v>1000</v>
      </c>
      <c r="J520" s="21">
        <f t="shared" ref="J520:J530" si="67">F520*I520</f>
        <v>5000</v>
      </c>
      <c r="K520" s="22">
        <f t="shared" ref="K520:K530" si="68">H520+J520</f>
        <v>5000</v>
      </c>
    </row>
    <row r="521" spans="1:11" ht="15.75" x14ac:dyDescent="0.2">
      <c r="A521" s="17">
        <v>2013</v>
      </c>
      <c r="B521" s="1"/>
      <c r="C521" s="17"/>
      <c r="D521" s="23" t="s">
        <v>422</v>
      </c>
      <c r="E521" s="19" t="s">
        <v>16</v>
      </c>
      <c r="F521" s="20">
        <v>11</v>
      </c>
      <c r="G521" s="22">
        <v>0</v>
      </c>
      <c r="H521" s="21">
        <f t="shared" si="66"/>
        <v>0</v>
      </c>
      <c r="I521" s="22">
        <v>1500</v>
      </c>
      <c r="J521" s="21">
        <f t="shared" si="67"/>
        <v>16500</v>
      </c>
      <c r="K521" s="22">
        <f t="shared" si="68"/>
        <v>16500</v>
      </c>
    </row>
    <row r="522" spans="1:11" ht="31.5" x14ac:dyDescent="0.2">
      <c r="A522" s="17">
        <v>2014</v>
      </c>
      <c r="B522" s="1"/>
      <c r="C522" s="17"/>
      <c r="D522" s="23" t="s">
        <v>423</v>
      </c>
      <c r="E522" s="19" t="s">
        <v>16</v>
      </c>
      <c r="F522" s="20">
        <v>2</v>
      </c>
      <c r="G522" s="22">
        <v>0</v>
      </c>
      <c r="H522" s="21">
        <f t="shared" si="66"/>
        <v>0</v>
      </c>
      <c r="I522" s="22">
        <v>2000</v>
      </c>
      <c r="J522" s="21">
        <f t="shared" si="67"/>
        <v>4000</v>
      </c>
      <c r="K522" s="22">
        <f t="shared" si="68"/>
        <v>4000</v>
      </c>
    </row>
    <row r="523" spans="1:11" ht="31.5" x14ac:dyDescent="0.2">
      <c r="A523" s="17">
        <v>2015</v>
      </c>
      <c r="B523" s="1"/>
      <c r="C523" s="17"/>
      <c r="D523" s="23" t="s">
        <v>424</v>
      </c>
      <c r="E523" s="19" t="s">
        <v>16</v>
      </c>
      <c r="F523" s="20">
        <v>1</v>
      </c>
      <c r="G523" s="22">
        <v>0</v>
      </c>
      <c r="H523" s="21">
        <f t="shared" si="66"/>
        <v>0</v>
      </c>
      <c r="I523" s="22">
        <v>1100</v>
      </c>
      <c r="J523" s="21">
        <f t="shared" si="67"/>
        <v>1100</v>
      </c>
      <c r="K523" s="22">
        <f t="shared" si="68"/>
        <v>1100</v>
      </c>
    </row>
    <row r="524" spans="1:11" ht="15.75" x14ac:dyDescent="0.2">
      <c r="A524" s="17">
        <v>2016</v>
      </c>
      <c r="B524" s="1"/>
      <c r="C524" s="17"/>
      <c r="D524" s="23" t="s">
        <v>418</v>
      </c>
      <c r="E524" s="19" t="s">
        <v>16</v>
      </c>
      <c r="F524" s="20">
        <v>1</v>
      </c>
      <c r="G524" s="22">
        <v>0</v>
      </c>
      <c r="H524" s="21">
        <f t="shared" si="66"/>
        <v>0</v>
      </c>
      <c r="I524" s="22">
        <v>5000</v>
      </c>
      <c r="J524" s="21">
        <f t="shared" si="67"/>
        <v>5000</v>
      </c>
      <c r="K524" s="22">
        <f t="shared" si="68"/>
        <v>5000</v>
      </c>
    </row>
    <row r="525" spans="1:11" ht="31.5" x14ac:dyDescent="0.2">
      <c r="A525" s="17">
        <v>2017</v>
      </c>
      <c r="B525" s="1"/>
      <c r="C525" s="17"/>
      <c r="D525" s="23" t="s">
        <v>425</v>
      </c>
      <c r="E525" s="19" t="s">
        <v>16</v>
      </c>
      <c r="F525" s="20">
        <v>2</v>
      </c>
      <c r="G525" s="22">
        <v>0</v>
      </c>
      <c r="H525" s="21">
        <f t="shared" si="66"/>
        <v>0</v>
      </c>
      <c r="I525" s="22">
        <v>19500</v>
      </c>
      <c r="J525" s="21">
        <f t="shared" si="67"/>
        <v>39000</v>
      </c>
      <c r="K525" s="22">
        <f t="shared" si="68"/>
        <v>39000</v>
      </c>
    </row>
    <row r="526" spans="1:11" ht="15.75" x14ac:dyDescent="0.2">
      <c r="A526" s="17">
        <v>2018</v>
      </c>
      <c r="B526" s="1"/>
      <c r="C526" s="17"/>
      <c r="D526" s="23" t="s">
        <v>426</v>
      </c>
      <c r="E526" s="19" t="s">
        <v>16</v>
      </c>
      <c r="F526" s="20">
        <v>3</v>
      </c>
      <c r="G526" s="22">
        <v>0</v>
      </c>
      <c r="H526" s="21">
        <f t="shared" si="66"/>
        <v>0</v>
      </c>
      <c r="I526" s="22">
        <v>4500</v>
      </c>
      <c r="J526" s="21">
        <f t="shared" si="67"/>
        <v>13500</v>
      </c>
      <c r="K526" s="22">
        <f t="shared" si="68"/>
        <v>13500</v>
      </c>
    </row>
    <row r="527" spans="1:11" ht="31.5" x14ac:dyDescent="0.2">
      <c r="A527" s="17">
        <v>2019</v>
      </c>
      <c r="B527" s="1"/>
      <c r="C527" s="17"/>
      <c r="D527" s="23" t="s">
        <v>427</v>
      </c>
      <c r="E527" s="19" t="s">
        <v>16</v>
      </c>
      <c r="F527" s="20">
        <v>1</v>
      </c>
      <c r="G527" s="22">
        <v>0</v>
      </c>
      <c r="H527" s="21">
        <f t="shared" si="66"/>
        <v>0</v>
      </c>
      <c r="I527" s="22">
        <v>1100</v>
      </c>
      <c r="J527" s="21">
        <f t="shared" si="67"/>
        <v>1100</v>
      </c>
      <c r="K527" s="22">
        <f t="shared" si="68"/>
        <v>1100</v>
      </c>
    </row>
    <row r="528" spans="1:11" ht="15.75" x14ac:dyDescent="0.2">
      <c r="A528" s="17">
        <v>2020</v>
      </c>
      <c r="B528" s="1"/>
      <c r="C528" s="17"/>
      <c r="D528" s="23" t="s">
        <v>428</v>
      </c>
      <c r="E528" s="19" t="s">
        <v>16</v>
      </c>
      <c r="F528" s="20">
        <v>4</v>
      </c>
      <c r="G528" s="22">
        <v>0</v>
      </c>
      <c r="H528" s="21">
        <f t="shared" si="66"/>
        <v>0</v>
      </c>
      <c r="I528" s="22">
        <v>705</v>
      </c>
      <c r="J528" s="21">
        <f t="shared" si="67"/>
        <v>2820</v>
      </c>
      <c r="K528" s="22">
        <f t="shared" si="68"/>
        <v>2820</v>
      </c>
    </row>
    <row r="529" spans="1:11" ht="31.5" x14ac:dyDescent="0.2">
      <c r="A529" s="17">
        <v>2021</v>
      </c>
      <c r="B529" s="1"/>
      <c r="C529" s="17"/>
      <c r="D529" s="23" t="s">
        <v>429</v>
      </c>
      <c r="E529" s="19" t="s">
        <v>16</v>
      </c>
      <c r="F529" s="20">
        <v>8</v>
      </c>
      <c r="G529" s="22">
        <v>0</v>
      </c>
      <c r="H529" s="21">
        <f t="shared" si="66"/>
        <v>0</v>
      </c>
      <c r="I529" s="22">
        <v>1000</v>
      </c>
      <c r="J529" s="21">
        <f t="shared" si="67"/>
        <v>8000</v>
      </c>
      <c r="K529" s="22">
        <f t="shared" si="68"/>
        <v>8000</v>
      </c>
    </row>
    <row r="530" spans="1:11" ht="31.5" x14ac:dyDescent="0.2">
      <c r="A530" s="17">
        <v>2022</v>
      </c>
      <c r="B530" s="1"/>
      <c r="C530" s="17"/>
      <c r="D530" s="23" t="s">
        <v>430</v>
      </c>
      <c r="E530" s="19" t="s">
        <v>16</v>
      </c>
      <c r="F530" s="20">
        <v>3</v>
      </c>
      <c r="G530" s="22">
        <v>0</v>
      </c>
      <c r="H530" s="21">
        <f t="shared" si="66"/>
        <v>0</v>
      </c>
      <c r="I530" s="22">
        <v>400</v>
      </c>
      <c r="J530" s="21">
        <f t="shared" si="67"/>
        <v>1200</v>
      </c>
      <c r="K530" s="22">
        <f t="shared" si="68"/>
        <v>1200</v>
      </c>
    </row>
    <row r="531" spans="1:11" ht="19.5" x14ac:dyDescent="0.2">
      <c r="D531" s="13"/>
      <c r="E531" s="14"/>
      <c r="F531" s="15"/>
      <c r="G531" s="15"/>
      <c r="H531" s="35">
        <f>H481+H288+H165+H3</f>
        <v>21522953.460000005</v>
      </c>
      <c r="I531" s="35"/>
      <c r="J531" s="35">
        <f>J481+J288+J165+J3</f>
        <v>16359908</v>
      </c>
      <c r="K531" s="35">
        <f>K481+K288+K165+K3</f>
        <v>37882861.460000001</v>
      </c>
    </row>
    <row r="537" spans="1:11" ht="15" x14ac:dyDescent="0.2"/>
    <row r="538" spans="1:11" ht="15" x14ac:dyDescent="0.2"/>
    <row r="539" spans="1:11" ht="15" x14ac:dyDescent="0.2">
      <c r="C539" s="17" t="s">
        <v>452</v>
      </c>
      <c r="D539" s="36">
        <v>0.2</v>
      </c>
    </row>
    <row r="540" spans="1:11" ht="15" x14ac:dyDescent="0.2">
      <c r="C540" s="17" t="s">
        <v>453</v>
      </c>
      <c r="D540" s="36">
        <v>0.35</v>
      </c>
    </row>
    <row r="541" spans="1:11" ht="15" x14ac:dyDescent="0.2">
      <c r="C541" s="17" t="s">
        <v>454</v>
      </c>
      <c r="D541" s="36">
        <v>0.1</v>
      </c>
    </row>
    <row r="542" spans="1:11" ht="15" x14ac:dyDescent="0.2">
      <c r="C542" s="17" t="s">
        <v>455</v>
      </c>
      <c r="D542" s="36">
        <v>0.1</v>
      </c>
    </row>
    <row r="543" spans="1:11" ht="15" x14ac:dyDescent="0.2">
      <c r="C543" s="17" t="s">
        <v>456</v>
      </c>
      <c r="D543" s="37">
        <f>SUM(D539:D542)+1</f>
        <v>1.75</v>
      </c>
    </row>
    <row r="544" spans="1:11" ht="15" x14ac:dyDescent="0.2"/>
  </sheetData>
  <autoFilter ref="G1:G545" xr:uid="{00000000-0001-0000-0000-000000000000}"/>
  <mergeCells count="2">
    <mergeCell ref="G1:K1"/>
    <mergeCell ref="B3:B53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Корр Константин</cp:lastModifiedBy>
  <cp:revision>3</cp:revision>
  <dcterms:created xsi:type="dcterms:W3CDTF">2025-04-07T10:57:28Z</dcterms:created>
  <dcterms:modified xsi:type="dcterms:W3CDTF">2025-04-07T10:56:36Z</dcterms:modified>
  <dc:language>ru-RU</dc:language>
</cp:coreProperties>
</file>