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конкурсы\ЭС1,ЭС2,ЭС3,РТП2_до 28.04\"/>
    </mc:Choice>
  </mc:AlternateContent>
  <xr:revisionPtr revIDLastSave="0" documentId="13_ncr:1_{3E1E5190-6ED2-4A76-A070-55EF7772BC24}" xr6:coauthVersionLast="47" xr6:coauthVersionMax="47" xr10:uidLastSave="{00000000-0000-0000-0000-000000000000}"/>
  <bookViews>
    <workbookView xWindow="28680" yWindow="1290" windowWidth="29040" windowHeight="15720" tabRatio="848" firstSheet="1" activeTab="2" xr2:uid="{00000000-000D-0000-FFFF-FFFF00000000}"/>
  </bookViews>
  <sheets>
    <sheet name="на конкурс (2)" sheetId="7" state="hidden" r:id="rId1"/>
    <sheet name="прил.4_форма ТКП" sheetId="6" r:id="rId2"/>
    <sheet name="ЭС1" sheetId="4" r:id="rId3"/>
    <sheet name="ЭС2" sheetId="5" r:id="rId4"/>
    <sheet name="РТП2" sheetId="2" r:id="rId5"/>
    <sheet name="ЭС3" sheetId="1" r:id="rId6"/>
    <sheet name="Молниезащита" sheetId="3" r:id="rId7"/>
  </sheets>
  <definedNames>
    <definedName name="_xlnm.Print_Titles" localSheetId="6">Молниезащита!$27:$27</definedName>
    <definedName name="_xlnm.Print_Titles" localSheetId="4">РТП2!$27:$27</definedName>
    <definedName name="_xlnm.Print_Titles" localSheetId="2">ЭС1!$28:$28</definedName>
    <definedName name="_xlnm.Print_Titles" localSheetId="3">ЭС2!$22:$22</definedName>
    <definedName name="_xlnm.Print_Titles" localSheetId="5">ЭС3!$26:$26</definedName>
    <definedName name="_xlnm.Print_Area" localSheetId="6">Молниезащита!$A$1:$Q$126</definedName>
    <definedName name="_xlnm.Print_Area" localSheetId="0">'на конкурс (2)'!$A$1:$D$71</definedName>
    <definedName name="_xlnm.Print_Area" localSheetId="1">'прил.4_форма ТКП'!$A$1:$D$71</definedName>
    <definedName name="_xlnm.Print_Area" localSheetId="4">РТП2!$A$1:$Q$342</definedName>
    <definedName name="_xlnm.Print_Area" localSheetId="2">ЭС1!$A$1:$Q$465</definedName>
    <definedName name="_xlnm.Print_Area" localSheetId="5">ЭС3!$A$1:$Q$264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6" l="1"/>
  <c r="D13" i="6"/>
  <c r="D12" i="6"/>
  <c r="D11" i="6"/>
  <c r="D10" i="6"/>
  <c r="K17" i="7" l="1"/>
  <c r="J14" i="7"/>
  <c r="K14" i="7" s="1"/>
  <c r="G14" i="7"/>
  <c r="F14" i="7"/>
  <c r="D14" i="7"/>
  <c r="J13" i="7"/>
  <c r="K13" i="7" s="1"/>
  <c r="H13" i="7"/>
  <c r="F13" i="7"/>
  <c r="D13" i="7"/>
  <c r="J12" i="7"/>
  <c r="K12" i="7" s="1"/>
  <c r="G12" i="7"/>
  <c r="G15" i="7" s="1"/>
  <c r="F12" i="7"/>
  <c r="J11" i="7"/>
  <c r="K11" i="7" s="1"/>
  <c r="H11" i="7"/>
  <c r="F11" i="7"/>
  <c r="F17" i="7" s="1"/>
  <c r="D11" i="7"/>
  <c r="J10" i="7"/>
  <c r="J15" i="7" s="1"/>
  <c r="I10" i="7"/>
  <c r="H10" i="7"/>
  <c r="F10" i="7"/>
  <c r="E9" i="7"/>
  <c r="D10" i="7" s="1"/>
  <c r="G16" i="7" l="1"/>
  <c r="G17" i="7"/>
  <c r="J18" i="7"/>
  <c r="I17" i="7"/>
  <c r="K10" i="7"/>
  <c r="K15" i="7" s="1"/>
  <c r="D12" i="7"/>
  <c r="D15" i="7" s="1"/>
  <c r="E16" i="1"/>
  <c r="E16" i="2"/>
  <c r="E10" i="5"/>
  <c r="E16" i="4"/>
  <c r="L145" i="5"/>
  <c r="D16" i="7" l="1"/>
  <c r="D17" i="7" s="1"/>
  <c r="M145" i="5"/>
  <c r="M146" i="5" s="1"/>
  <c r="M147" i="5" s="1"/>
  <c r="L334" i="2"/>
  <c r="E17" i="7" l="1"/>
  <c r="F18" i="7"/>
  <c r="L343" i="4"/>
  <c r="L179" i="1"/>
  <c r="L112" i="3"/>
  <c r="L331" i="2"/>
  <c r="L332" i="2" s="1"/>
  <c r="L109" i="3"/>
  <c r="L344" i="4" l="1"/>
  <c r="L345" i="4" s="1"/>
  <c r="L180" i="1"/>
  <c r="L181" i="1" s="1"/>
  <c r="L113" i="3"/>
  <c r="L114" i="3" s="1"/>
  <c r="L110" i="3"/>
  <c r="L335" i="2" l="1"/>
  <c r="L336" i="2" s="1"/>
  <c r="D15" i="6" l="1"/>
  <c r="D16" i="6" l="1"/>
  <c r="D17" i="6" l="1"/>
</calcChain>
</file>

<file path=xl/sharedStrings.xml><?xml version="1.0" encoding="utf-8"?>
<sst xmlns="http://schemas.openxmlformats.org/spreadsheetml/2006/main" count="3733" uniqueCount="1149">
  <si>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</si>
  <si>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</si>
  <si>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</si>
  <si>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</si>
  <si>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Перевалка аммиака. 3 этап</t>
  </si>
  <si>
    <t>(наименование стройки)</t>
  </si>
  <si>
    <t>ЛОКАЛЬНАЯ СМЕТА № 9С02-0001-8000505969-РД-03-03.02.011-ЭС3.ЛС-Г02-01-П-00-00</t>
  </si>
  <si>
    <t>(локальная смета)</t>
  </si>
  <si>
    <t>на Электроснабжение, 03.02.011 РТП-2 10/0,4кВ</t>
  </si>
  <si>
    <t>(наименование работ и затрат, наименование объекта)</t>
  </si>
  <si>
    <t>Основание:</t>
  </si>
  <si>
    <t>9C02-0001-8000505969-РД-03-03.02.011-ЭС3_0_0_RU_IFС; 9С02-0001-8000505969-РД-03-03.02.011-ЭС3.ВОР_0_0_RU_IFC</t>
  </si>
  <si>
    <t>Сметная стоимость</t>
  </si>
  <si>
    <t>тыс.руб.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</si>
  <si>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</si>
  <si>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</si>
  <si>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</si>
  <si>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</si>
  <si>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</si>
  <si>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</si>
  <si>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</si>
  <si>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</si>
  <si>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</si>
  <si>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</si>
  <si>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</si>
  <si>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</si>
  <si>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</si>
  <si>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</si>
  <si>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</si>
  <si>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</si>
  <si>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</si>
  <si>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</si>
  <si>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</si>
  <si>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</si>
  <si>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</si>
  <si>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</si>
  <si>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</si>
  <si>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 xml:space="preserve">Раздел 1. </t>
  </si>
  <si>
    <t>Кабельные изделия</t>
  </si>
  <si>
    <t>1</t>
  </si>
  <si>
    <t>ФЕРм08-02-151-01</t>
  </si>
  <si>
    <t>Кабель до 35 кВ, прокладываемый по непроходным эстакадам, масса 1 м кабеля: до 3 кг</t>
  </si>
  <si>
    <t>100 м</t>
  </si>
  <si>
    <t>854,16
178,88</t>
  </si>
  <si>
    <t>634,77
164,85</t>
  </si>
  <si>
    <t>1 СМР 1 квартал 2025 ОЗП=42,7; ЭМ=13,65; ЗПМ=42,7; МАТ=8,85</t>
  </si>
  <si>
    <t>70 703
57 440</t>
  </si>
  <si>
    <t>Объем=816 / 100</t>
  </si>
  <si>
    <t>ОП п.1.8.3</t>
  </si>
  <si>
    <t>При производстве работ на высоте св. 2 до 8 м ОЗП=1,05; ТЗ=1,05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</si>
  <si>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</si>
  <si>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</si>
  <si>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 ОЗП=42,7; ЭМ=13,65; ЗПМ=42,7; МАТ=8,85</t>
  </si>
  <si>
    <t>Накладные расходы 97% ФОТ (от 119 767)</t>
  </si>
  <si>
    <t>Сметная прибыль 51% ФОТ (от 119 767)</t>
  </si>
  <si>
    <t>Итого c накладными и см. прибылью</t>
  </si>
  <si>
    <t>2
*</t>
  </si>
  <si>
    <t>Прайс от 05.04.2025</t>
  </si>
  <si>
    <t>Кабель ПвВнг(А)-LS 3х50 (N, PE)-10 ГОСТ 31996-2012</t>
  </si>
  <si>
    <t>Объем=816*1,02</t>
  </si>
  <si>
    <t>3
*</t>
  </si>
  <si>
    <t>ФССЦ-20.1.02.18-0003</t>
  </si>
  <si>
    <t>Стяжка нейлоновая неоткрывающаяся 3,6х250 мм</t>
  </si>
  <si>
    <t>100 шт</t>
  </si>
  <si>
    <t>Объем=800 / 100</t>
  </si>
  <si>
    <t>Электромонтажные изделия</t>
  </si>
  <si>
    <t>4</t>
  </si>
  <si>
    <t>ФЕРм08-02-165-06</t>
  </si>
  <si>
    <t>Муфта концевая эпоксидная для 3-жильного кабеля напряжением: до 10 кВ, сечение одной жилы до 70 мм2</t>
  </si>
  <si>
    <t>шт</t>
  </si>
  <si>
    <t>748,61
57,51</t>
  </si>
  <si>
    <t>688,05
65,19</t>
  </si>
  <si>
    <t>187 836
55 675</t>
  </si>
  <si>
    <t>Накладные расходы 97% ФОТ (от 104 790)</t>
  </si>
  <si>
    <t>Сметная прибыль 51% ФОТ (от 104 790)</t>
  </si>
  <si>
    <t>5
*</t>
  </si>
  <si>
    <t>ФССЦ-20.2.09.08-0031</t>
  </si>
  <si>
    <t>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</t>
  </si>
  <si>
    <t>компл</t>
  </si>
  <si>
    <t>6</t>
  </si>
  <si>
    <t>ФЕРм08-02-397-01</t>
  </si>
  <si>
    <t>Профиль перфорированный монтажный длиной 2 м</t>
  </si>
  <si>
    <t>613,95
97,16</t>
  </si>
  <si>
    <t>109,26
26,83</t>
  </si>
  <si>
    <t>1 521
1 169</t>
  </si>
  <si>
    <t>Объем=(30*1,4+75*0,8) / 100</t>
  </si>
  <si>
    <t>Накладные расходы 97% ФОТ (от 5 401)</t>
  </si>
  <si>
    <t>Сметная прибыль 51% ФОТ (от 5 401)</t>
  </si>
  <si>
    <t>7
*</t>
  </si>
  <si>
    <t>ЕХ.20.2.08.05-0023.92</t>
  </si>
  <si>
    <t>Профиль С-образный 41х41х6000 мм, толщина 2,5 мм, нержавеющая сталь (применительно к: Профиль С-образный 41х41х1400 мм, нержавеющая сталь IBPL41140C)</t>
  </si>
  <si>
    <t>Объем=1,4*30/6</t>
  </si>
  <si>
    <t>8
*</t>
  </si>
  <si>
    <t>Профиль С-образный 41х41х6000 мм, толщина 2,5 мм, нержавеющая сталь (применительно к: Профиль С-образный 41х41х800 мм, нержавеющая сталь IBPL41080C)</t>
  </si>
  <si>
    <t>Объем=0,8*75/6</t>
  </si>
  <si>
    <t>9
*</t>
  </si>
  <si>
    <t>ФССЦ-01.7.15.03-0012</t>
  </si>
  <si>
    <t>Болты с гайками и шайбами для санитарно-технических работ, диаметр 10 мм</t>
  </si>
  <si>
    <t>т</t>
  </si>
  <si>
    <t>Объем=(420*0,059+840*0,004+420*0,011)/1000</t>
  </si>
  <si>
    <t>10</t>
  </si>
  <si>
    <t>ФЕРм08-02-152-09</t>
  </si>
  <si>
    <t>Полка кабельная, устанавливаемая на стойках, масса: до 0,9 кг</t>
  </si>
  <si>
    <t>25,16
22,24</t>
  </si>
  <si>
    <t>2,08
0,30</t>
  </si>
  <si>
    <t>34
15</t>
  </si>
  <si>
    <t>Объем=120 / 100</t>
  </si>
  <si>
    <t>Накладные расходы 97% ФОТ (от 1 155)</t>
  </si>
  <si>
    <t>Сметная прибыль 51% ФОТ (от 1 155)</t>
  </si>
  <si>
    <t>11
*</t>
  </si>
  <si>
    <t>ЕХ.20.2.03.03-1075.51</t>
  </si>
  <si>
    <t>Консоль усиленная 600 мм, BBH6060</t>
  </si>
  <si>
    <t>12</t>
  </si>
  <si>
    <t>ФЕРм08-02-152-08</t>
  </si>
  <si>
    <t>Полка кабельная, устанавливаемая на стойках, масса: до 0,7 кг</t>
  </si>
  <si>
    <t>24,31
19,46</t>
  </si>
  <si>
    <t>64
29</t>
  </si>
  <si>
    <t>Объем=225 / 100</t>
  </si>
  <si>
    <t>Накладные расходы 97% ФОТ (от 1 898)</t>
  </si>
  <si>
    <t>Сметная прибыль 51% ФОТ (от 1 898)</t>
  </si>
  <si>
    <t>13
*</t>
  </si>
  <si>
    <t>ЕХ.20.2.03.03-1075.52</t>
  </si>
  <si>
    <t>Консоль усиленная 400 мм  (Применительно к:Консоль усиленная 300 мм, нержавеющая сталь)</t>
  </si>
  <si>
    <t>14
*</t>
  </si>
  <si>
    <t>ФССЦ-01.7.15.02-0034</t>
  </si>
  <si>
    <t>Болты анкерные с гайкой, размер 10,0х40 мм</t>
  </si>
  <si>
    <t>Объем=690 / 100</t>
  </si>
  <si>
    <t>15</t>
  </si>
  <si>
    <t>ФЕРм08-02-152-03</t>
  </si>
  <si>
    <t>Конструкция сварная</t>
  </si>
  <si>
    <t>648,21
408,62</t>
  </si>
  <si>
    <t>155,66
5,77</t>
  </si>
  <si>
    <t>339
39</t>
  </si>
  <si>
    <t>Объем=210*0,76/1000</t>
  </si>
  <si>
    <t>Накладные расходы 97% ФОТ (от 2 824)</t>
  </si>
  <si>
    <t>Сметная прибыль 51% ФОТ (от 2 824)</t>
  </si>
  <si>
    <t>16
*</t>
  </si>
  <si>
    <t>ФССЦ-20.2.03.03-0019</t>
  </si>
  <si>
    <t>Консоль кабельная сейсмостойкая горячеоцинкованная КС3-140 (применительно к: приварное крепление BSW4101 )</t>
  </si>
  <si>
    <t>17</t>
  </si>
  <si>
    <t>ФЕРм08-02-395-02</t>
  </si>
  <si>
    <t>Лоток металлический штампованный по установленным конструкциям, ширина лотка: до 400 мм</t>
  </si>
  <si>
    <t>919,86
527,57</t>
  </si>
  <si>
    <t>339,34
36,09</t>
  </si>
  <si>
    <t>1 443
480</t>
  </si>
  <si>
    <t>Объем=(35*4,78+35*4,09+106*0,01)/1000</t>
  </si>
  <si>
    <t>Накладные расходы 97% ФОТ (от 7 497)</t>
  </si>
  <si>
    <t>Сметная прибыль 51% ФОТ (от 7 497)</t>
  </si>
  <si>
    <t>18
*</t>
  </si>
  <si>
    <t>КП от 02.04.2025г. п.19</t>
  </si>
  <si>
    <t>Лоток лестничный 600х100х6000 мм, нержавеющая сталь толщиной
не менее 1.2 мм</t>
  </si>
  <si>
    <t>м</t>
  </si>
  <si>
    <t>Объем=35*3</t>
  </si>
  <si>
    <t>19
*</t>
  </si>
  <si>
    <t>КП от 02.04.2025г. п.20</t>
  </si>
  <si>
    <t>Крышка лотка 600х3000 мм, нержавеющая сталь, толщина металла
не менее 1,5 мм</t>
  </si>
  <si>
    <t>20</t>
  </si>
  <si>
    <t>894,74
502,45</t>
  </si>
  <si>
    <t>476
158</t>
  </si>
  <si>
    <t>Объем=(25*4,11)/1000</t>
  </si>
  <si>
    <t>Накладные расходы 97% ФОТ (от 2 362)</t>
  </si>
  <si>
    <t>Сметная прибыль 51% ФОТ (от 2 362)</t>
  </si>
  <si>
    <t>21
*</t>
  </si>
  <si>
    <t>ЕХ.59.1.20.02-3454.01</t>
  </si>
  <si>
    <t>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</t>
  </si>
  <si>
    <t>Объем=25*3/6</t>
  </si>
  <si>
    <t>22
*</t>
  </si>
  <si>
    <t>Держатель крышек лотка, нержавеющая сталь ISKH100C</t>
  </si>
  <si>
    <t>23</t>
  </si>
  <si>
    <t>ФЕРм08-02-395-01</t>
  </si>
  <si>
    <t>Лоток металлический штампованный по установленным конструкциям, ширина лотка: до 200 мм</t>
  </si>
  <si>
    <t>1 039,53
612,93</t>
  </si>
  <si>
    <t>357,97
36,09</t>
  </si>
  <si>
    <t>478
151</t>
  </si>
  <si>
    <t>Объем=(6*2,275+6*0,630+12*2,617+12*4,09)/1000</t>
  </si>
  <si>
    <t>Накладные расходы 97% ФОТ (от 2 714)</t>
  </si>
  <si>
    <t>Сметная прибыль 51% ФОТ (от 2 714)</t>
  </si>
  <si>
    <t>24
*</t>
  </si>
  <si>
    <t>ЕХ.20.2.07.05-1211.48</t>
  </si>
  <si>
    <t>Лоток кабельный перфорированный 50х100х3000 мм, толщина 2,0 (применительно: к Лоток перфорированный высотой 50 мм, осн. 100 мм, нержавеющая сталь, L=3000 мм )</t>
  </si>
  <si>
    <t>25
*</t>
  </si>
  <si>
    <t>ЕХ.20.2.03.06-1823.03</t>
  </si>
  <si>
    <t>Крышка лотка 100х3000 мм, толщ. 1,5 мм, нержавеющая сталь</t>
  </si>
  <si>
    <t>Объем=6*3</t>
  </si>
  <si>
    <t>26
*</t>
  </si>
  <si>
    <t>ФССЦ-20.2.07.02-0008</t>
  </si>
  <si>
    <t>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</t>
  </si>
  <si>
    <t>Объем=12*3</t>
  </si>
  <si>
    <t>27
*</t>
  </si>
  <si>
    <t>ФССЦ-20.2.03.06-0062</t>
  </si>
  <si>
    <t>Крышка с заземлением на лоток основанием 100 мм, длина 3000 мм (применительно к: Крышка лотка, осн. 200 мм, нержавеющая сталь, L=3000 мм IKSL3200C )</t>
  </si>
  <si>
    <t>Итого прямые затраты по смете в текущих ценах</t>
  </si>
  <si>
    <t>262 894
115 156</t>
  </si>
  <si>
    <t>Накладные расходы</t>
  </si>
  <si>
    <t xml:space="preserve">     В том числе, справочно:</t>
  </si>
  <si>
    <t xml:space="preserve">      97% ФОТ (от 248408) (Поз. 1, 4, 6, 10, 12, 15, 17, 20, 23)</t>
  </si>
  <si>
    <t>Сметная прибыль</t>
  </si>
  <si>
    <t xml:space="preserve">      51% ФОТ (от 248408) (Поз. 1, 4, 6, 10, 12, 15, 17, 20, 23)</t>
  </si>
  <si>
    <t>Итоги по смете:</t>
  </si>
  <si>
    <t xml:space="preserve">     Электротехнические установки на других объектах:</t>
  </si>
  <si>
    <t xml:space="preserve">          Итого Поз. 1, 4, 6, 10, 12, 15, 17, 20, 23</t>
  </si>
  <si>
    <t xml:space="preserve">          Накладные расходы 97% ФОТ (от 248 408)</t>
  </si>
  <si>
    <t xml:space="preserve">          Сметная прибыль 51% ФОТ (от 248 408)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</si>
  <si>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</si>
  <si>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</si>
  <si>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2-3, 5, 7-9, 11, 13-14, 16, 18-19, 21-22, 24-27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</si>
  <si>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</si>
  <si>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</si>
  <si>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</si>
  <si>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</si>
  <si>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</si>
  <si>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</si>
  <si>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</si>
  <si>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</si>
  <si>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</si>
  <si>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</si>
  <si>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</si>
  <si>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</si>
  <si>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</si>
  <si>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</si>
  <si>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</si>
  <si>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</si>
  <si>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</si>
  <si>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</si>
  <si>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Материалы заказчика</t>
  </si>
  <si>
    <t xml:space="preserve">     ЕХ.20.2.03.03-1075.51 Консоль усиленная 600 мм, BBH6060, "шт" Кол-во: 120{п.11}</t>
  </si>
  <si>
    <t xml:space="preserve">          Стоимость единицы</t>
  </si>
  <si>
    <t xml:space="preserve">          Итого на единицу с учетом "СМР 1 квартал 2025 ОЗП=42,7; ЭМ=13,65; ЗПМ=42,7; МАТ=8,85"</t>
  </si>
  <si>
    <t xml:space="preserve">          Всего на физобъем (120{п.11})</t>
  </si>
  <si>
    <t xml:space="preserve">     ЕХ.20.2.03.03-1075.52 Консоль усиленная 400 мм  (Применительно к:Консоль усиленная 300 мм, нержавеющая сталь), "шт" Кол-во: 225{п.13}</t>
  </si>
  <si>
    <t xml:space="preserve">          Всего на физобъем (225{п.13})</t>
  </si>
  <si>
    <t xml:space="preserve">     ЕХ.20.2.03.06-1823.03 Крышка лотка 100х3000 мм, толщ. 1,5 мм, нержавеющая сталь, "м" Кол-во: 18{п.25}</t>
  </si>
  <si>
    <t xml:space="preserve">          Всего на физобъем (18{п.25})</t>
  </si>
  <si>
    <t xml:space="preserve">     ЕХ.20.2.07.05-1211.48 Лоток кабельный перфорированный 50х100х3000 мм, толщина 2,0 (применительно: к Лоток перфорированный высотой 50 мм, осн. 100 мм, нержавеющая сталь, L=3000 мм ), "шт" Кол-во: 6{п.24}</t>
  </si>
  <si>
    <t xml:space="preserve">          Всего на физобъем (6{п.24})</t>
  </si>
  <si>
    <t xml:space="preserve">     ЕХ.20.2.08.05-0023.92 Профиль С-образный 41х41х6000 мм, толщина 2,5 мм, нержавеющая сталь (применительно к: Профиль С-образный 41х41х1400 мм, нержавеющая сталь IBPL41140C), "шт" Кол-во: 7{п.7}</t>
  </si>
  <si>
    <t xml:space="preserve">          Всего на физобъем (7{п.7})</t>
  </si>
  <si>
    <t xml:space="preserve">     ЕХ.20.2.08.05-0023.92 Профиль С-образный 41х41х6000 мм, толщина 2,5 мм, нержавеющая сталь (применительно к: Профиль С-образный 41х41х800 мм, нержавеющая сталь IBPL41080C), "шт" Кол-во: 10{п.8}</t>
  </si>
  <si>
    <t xml:space="preserve">          Всего на физобъем (10{п.8})</t>
  </si>
  <si>
    <t xml:space="preserve">     ЕХ.59.1.20.02-3454.01 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), "шт" Кол-во: 12,5{п.21}</t>
  </si>
  <si>
    <t xml:space="preserve">          Всего на физобъем (12,5{п.21})</t>
  </si>
  <si>
    <t xml:space="preserve">     КП от 02.04.2025г. п.19 Лоток лестничный 600х100х6000 мм, нержавеющая сталь толщиной
не менее 1.2 мм, "м" Кол-во: 105{п.18}</t>
  </si>
  <si>
    <t xml:space="preserve">          Всего на физобъем (105{п.18})</t>
  </si>
  <si>
    <t xml:space="preserve">     КП от 02.04.2025г. п.20 Крышка лотка 600х3000 мм, нержавеющая сталь, толщина металла
не менее 1,5 мм, "м" Кол-во: 105{п.19}</t>
  </si>
  <si>
    <t xml:space="preserve">          Всего на физобъем (105{п.19})</t>
  </si>
  <si>
    <t xml:space="preserve">     Прайс от 05.04.2025 Держатель крышек лотка, нержавеющая сталь ISKH100C, "шт" Кол-во: 106{п.22}</t>
  </si>
  <si>
    <t xml:space="preserve">          Всего на физобъем (106{п.22})</t>
  </si>
  <si>
    <t xml:space="preserve">     Прайс от 05.04.2025 Кабель ПвВнг(А)-LS 3х50 (N, PE)-10 ГОСТ 31996-2012, "" Кол-во: 832,32{п.2}</t>
  </si>
  <si>
    <t xml:space="preserve">          Всего на физобъем (832,32{п.2})</t>
  </si>
  <si>
    <t xml:space="preserve">     ФССЦ-01.7.15.02-0034 Болты анкерные с гайкой, размер 10,0х40 мм, "100 шт" Кол-во: 6,9{п.14}</t>
  </si>
  <si>
    <t xml:space="preserve">          Всего на физобъем (6,9{п.14})</t>
  </si>
  <si>
    <t xml:space="preserve">     ФССЦ-01.7.15.03-0012 Болты с гайками и шайбами для санитарно-технических работ, диаметр 10 мм, "т" Кол-во: 0,03276{п.9}</t>
  </si>
  <si>
    <t xml:space="preserve">          Всего на физобъем (0,03276{п.9})</t>
  </si>
  <si>
    <t xml:space="preserve">     ФССЦ-20.1.02.18-0003 Стяжка нейлоновая неоткрывающаяся 3,6х250 мм, "100 шт" Кол-во: 8{п.3}</t>
  </si>
  <si>
    <t xml:space="preserve">          Всего на физобъем (8{п.3})</t>
  </si>
  <si>
    <t xml:space="preserve">     ФССЦ-20.2.03.03-0019 Консоль кабельная сейсмостойкая горячеоцинкованная КС3-140 (применительно к: приварное крепление BSW4101 ), "шт" Кол-во: 210{п.16}</t>
  </si>
  <si>
    <t xml:space="preserve">          Всего на физобъем (210{п.16})</t>
  </si>
  <si>
    <t xml:space="preserve">     ФССЦ-20.2.03.06-0062 Крышка с заземлением на лоток основанием 100 мм, длина 3000 мм (применительно к: Крышка лотка, осн. 200 мм, нержавеющая сталь, L=3000 мм IKSL3200C ), "шт" Кол-во: 12{п.27}</t>
  </si>
  <si>
    <t xml:space="preserve">          Всего на физобъем (12{п.27})</t>
  </si>
  <si>
    <t xml:space="preserve">     ФССЦ-20.2.07.02-0008 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), "м" Кол-во: 36{п.26}</t>
  </si>
  <si>
    <t xml:space="preserve">          Всего на физобъем (36{п.26})</t>
  </si>
  <si>
    <t xml:space="preserve">     ФССЦ-20.2.09.08-0031 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3ПКТп-10-35/50), "компл" Кол-во: 20{п.5}</t>
  </si>
  <si>
    <t xml:space="preserve">          Всего на физобъем (20{п.5})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</si>
  <si>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</si>
  <si>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</si>
  <si>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на РТП2 (Монтаж МК и оборудования), </t>
  </si>
  <si>
    <t xml:space="preserve">   строительных работ</t>
  </si>
  <si>
    <t>Раздел 1. Монтаж мк</t>
  </si>
  <si>
    <t>ФЕР09-01-005-03</t>
  </si>
  <si>
    <t>Монтаж каркасов зданий: рамных коробчатого сечения</t>
  </si>
  <si>
    <t>42 597,92
17 583,38</t>
  </si>
  <si>
    <t>17 859,90
4 108,00</t>
  </si>
  <si>
    <t>2  ОЗП=60,374; ЭМ=29,906; ЗПМ=60,374; МАТ=17,015</t>
  </si>
  <si>
    <t>1 324 490,18
304 649,28</t>
  </si>
  <si>
    <t>Объем=5*6+7*6+1,94+0,1+0,12</t>
  </si>
  <si>
    <t>421/пр_2020_прил.10_т.1_п.2_гр.4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</si>
  <si>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</si>
  <si>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421/пр_2020_прил.10_т.1_п.9_гр.4</t>
  </si>
  <si>
    <t>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</si>
  <si>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</si>
  <si>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ИНДЕКС К ПОЗИЦИИ:  ОЗП=60,374; ЭМ=29,906; ЗПМ=60,374; МАТ=17,015</t>
  </si>
  <si>
    <t>Накладные расходы 93% ФОТ (от 1 608 632,74)</t>
  </si>
  <si>
    <t>Сметная прибыль 62% ФОТ (от 1 608 632,74)</t>
  </si>
  <si>
    <t>ФЕР46-03-014-02</t>
  </si>
  <si>
    <t>Сверление вертикальных отверстий в железобетонных конструкциях полов перфоратором глубиной 200 мм диаметром: свыше 20 мм до 25 мм</t>
  </si>
  <si>
    <t>100 отверстий</t>
  </si>
  <si>
    <t>5 400,69
5 400,69</t>
  </si>
  <si>
    <t>Накладные расходы 103% ФОТ (от 10 801,38)</t>
  </si>
  <si>
    <t>Сметная прибыль 59% ФОТ (от 10 801,38)</t>
  </si>
  <si>
    <t>3</t>
  </si>
  <si>
    <t>ФЕР06-03-004-07</t>
  </si>
  <si>
    <t>Установка анкерных болтов: химических</t>
  </si>
  <si>
    <t>9 277,93
7 276,24</t>
  </si>
  <si>
    <t>300,19
55,89</t>
  </si>
  <si>
    <t>600,38
111,78</t>
  </si>
  <si>
    <t>Накладные расходы 102% ФОТ (от 14 664,26)</t>
  </si>
  <si>
    <t>Сметная прибыль 58% ФОТ (от 14 664,26)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</si>
  <si>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</si>
  <si>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</si>
  <si>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100 м2</t>
  </si>
  <si>
    <t>14 273,19
8 324,60</t>
  </si>
  <si>
    <t>2 296,31
7,99</t>
  </si>
  <si>
    <t>696,01
2,42</t>
  </si>
  <si>
    <t>Объем=30,31 / 100</t>
  </si>
  <si>
    <t>Накладные расходы 97% ФОТ (от 2 525,61)</t>
  </si>
  <si>
    <t>Сметная прибыль 55% ФОТ (от 2 525,61)</t>
  </si>
  <si>
    <t>5</t>
  </si>
  <si>
    <t>ФЕР09-06-001-02</t>
  </si>
  <si>
    <t>Монтаж: лотков, решеток, затворов из полосовой и тонколистовой стали зашивки огнезащиты</t>
  </si>
  <si>
    <t>37 592,13
31 738,24</t>
  </si>
  <si>
    <t>4 459,34
305,01</t>
  </si>
  <si>
    <t>2 764,79
189,11</t>
  </si>
  <si>
    <t>Накладные расходы 93% ФОТ (от 19 866,82)</t>
  </si>
  <si>
    <t>Сметная прибыль 62% ФОТ (от 19 866,82)</t>
  </si>
  <si>
    <t>ФЕР09-05-009-03</t>
  </si>
  <si>
    <t>Установка алюминиевых: нащельников (прим)</t>
  </si>
  <si>
    <t>26 314,43
23 970,95</t>
  </si>
  <si>
    <t>Объем=0,8+0,48</t>
  </si>
  <si>
    <t>Накладные расходы 93% ФОТ (от 30 682,82)</t>
  </si>
  <si>
    <t>Сметная прибыль 62% ФОТ (от 30 682,82)</t>
  </si>
  <si>
    <t>7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</si>
  <si>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</si>
  <si>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</t>
  </si>
  <si>
    <t>78 849,46
12 673,73</t>
  </si>
  <si>
    <t>43 897,31
5 572,36</t>
  </si>
  <si>
    <t>56 188,56
7 132,62</t>
  </si>
  <si>
    <t>Накладные расходы 116% ФОТ (от 23 354,99)</t>
  </si>
  <si>
    <t>Сметная прибыль 80% ФОТ (от 23 354,99)</t>
  </si>
  <si>
    <t>8</t>
  </si>
  <si>
    <t>ФЕР12-01-010-01</t>
  </si>
  <si>
    <t>Устройство мелких покрытий (брандмауэры, парапеты, свесы и т.п.) из листовой оцинкованной стали</t>
  </si>
  <si>
    <t>177 938,94
66 200,77</t>
  </si>
  <si>
    <t>865,37
280,26</t>
  </si>
  <si>
    <t>214,61
69,50</t>
  </si>
  <si>
    <t>Объем=((32+30)*0,4) / 100</t>
  </si>
  <si>
    <t>Накладные расходы 109% ФОТ (от 16 487,29)</t>
  </si>
  <si>
    <t>Сметная прибыль 57% ФОТ (от 16 487,29)</t>
  </si>
  <si>
    <t>9</t>
  </si>
  <si>
    <t>ФЕР09-03-030-01</t>
  </si>
  <si>
    <t>Монтаж площадок с настилом и ограждением из листовой, рифленой, просечной и круглой стали</t>
  </si>
  <si>
    <t>50 827,47
26 313,59</t>
  </si>
  <si>
    <t>23 008,22
4 750,76</t>
  </si>
  <si>
    <t>75 927,13
15 677,51</t>
  </si>
  <si>
    <t>Объем=3+0,3</t>
  </si>
  <si>
    <t>Накладные расходы 93% ФОТ (от 102 512,36)</t>
  </si>
  <si>
    <t>Сметная прибыль 62% ФОТ (от 102 512,36)</t>
  </si>
  <si>
    <t>Накладные расходы 103% ФОТ (от 3 240,41)</t>
  </si>
  <si>
    <t>Сметная прибыль 59% ФОТ (от 3 240,41)</t>
  </si>
  <si>
    <t>11</t>
  </si>
  <si>
    <t>180,11
33,53</t>
  </si>
  <si>
    <t>Накладные расходы 102% ФОТ (от 4 399,27)</t>
  </si>
  <si>
    <t>Сметная прибыль 58% ФОТ (от 4 399,27)</t>
  </si>
  <si>
    <t>ФЕРм08-02-472-02</t>
  </si>
  <si>
    <t>Заземлитель горизонтальный из стали: полосовой сечением 160 мм2</t>
  </si>
  <si>
    <t>28 326,88
10 807,77</t>
  </si>
  <si>
    <t>2 297,50
400,82</t>
  </si>
  <si>
    <t>3 216,50
561,15</t>
  </si>
  <si>
    <t>Объем=(20+120) / 100</t>
  </si>
  <si>
    <t>Накладные расходы 97% ФОТ (от 15 692,03)</t>
  </si>
  <si>
    <t>Сметная прибыль 51% ФОТ (от 15 692,03)</t>
  </si>
  <si>
    <t>13</t>
  </si>
  <si>
    <t>ФЕРм08-02-472-11</t>
  </si>
  <si>
    <t>Перемычка заземляющая тросовая диаметром до 9,2 мм для строительных металлических конструкций</t>
  </si>
  <si>
    <t>10 шт</t>
  </si>
  <si>
    <t>3 055,48
2 694,76</t>
  </si>
  <si>
    <t>251,15
20,76</t>
  </si>
  <si>
    <t>2 009,20
166,08</t>
  </si>
  <si>
    <t>Объем=(20+60) / 10</t>
  </si>
  <si>
    <t>Накладные расходы 97% ФОТ (от 21 724,16)</t>
  </si>
  <si>
    <t>Сметная прибыль 51% ФОТ (от 21 724,16)</t>
  </si>
  <si>
    <t>14</t>
  </si>
  <si>
    <t>ФЕР09-04-011-01</t>
  </si>
  <si>
    <t>Монтаж каркасов ворот большепролетных зданий, ангаров и др. без механизмов открывания</t>
  </si>
  <si>
    <t>137 150,37
33 253,69</t>
  </si>
  <si>
    <t>95 555,25
9 888,75</t>
  </si>
  <si>
    <t>66 888,68
6 922,13</t>
  </si>
  <si>
    <t>Объем=0,2*2+0,3</t>
  </si>
  <si>
    <t>Накладные расходы 93% ФОТ (от 30 199,71)</t>
  </si>
  <si>
    <t>Сметная прибыль 62% ФОТ (от 30 199,71)</t>
  </si>
  <si>
    <t>ФЕР09-05-001-01</t>
  </si>
  <si>
    <t>Облицовка ворот стальным профилированным листом</t>
  </si>
  <si>
    <t>22 420,33
21 151,64</t>
  </si>
  <si>
    <t>1 041,37
305,01</t>
  </si>
  <si>
    <t>333,24
97,60</t>
  </si>
  <si>
    <t>Объем=(2*4*2+4*4) / 100</t>
  </si>
  <si>
    <t>Накладные расходы 93% ФОТ (от 6 866,12)</t>
  </si>
  <si>
    <t>Сметная прибыль 62% ФОТ (от 6 866,12)</t>
  </si>
  <si>
    <t>Раздел 2. Монтаж оборудования</t>
  </si>
  <si>
    <t>16</t>
  </si>
  <si>
    <t>ФЕРм08-01-085-01</t>
  </si>
  <si>
    <t>Шкаф комплектных распределительных устройств с выключателем напряжением 6-10 кВ, на ток до 3200 А</t>
  </si>
  <si>
    <t>125 975,89
22 121,75</t>
  </si>
  <si>
    <t>101 619,55
20 228,63</t>
  </si>
  <si>
    <t>3 658 303,80
728 230,68</t>
  </si>
  <si>
    <t>Накладные расходы 97% ФОТ (от 1 524 613,68)</t>
  </si>
  <si>
    <t>Сметная прибыль 51% ФОТ (от 1 524 613,68)</t>
  </si>
  <si>
    <t>ФЕРм08-01-079-03</t>
  </si>
  <si>
    <t>Мост шинный для сборных распределительных устройств, количество опорных изоляторов: 18</t>
  </si>
  <si>
    <t>29 052,66
18 971,88</t>
  </si>
  <si>
    <t>2 193,48
490,25</t>
  </si>
  <si>
    <t>4 386,96
980,50</t>
  </si>
  <si>
    <t>Накладные расходы 97% ФОТ (от 38 924,26)</t>
  </si>
  <si>
    <t>Сметная прибыль 51% ФОТ (от 38 924,26)</t>
  </si>
  <si>
    <t>18</t>
  </si>
  <si>
    <t>ФЕРм08-03-524-03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</si>
  <si>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</t>
  </si>
  <si>
    <t>6 523,86
3 477,23</t>
  </si>
  <si>
    <t>199,34
39,93</t>
  </si>
  <si>
    <t>598,02
119,79</t>
  </si>
  <si>
    <t>Накладные расходы 97% ФОТ (от 10 551,48)</t>
  </si>
  <si>
    <t>Сметная прибыль 51% ФОТ (от 10 551,48)</t>
  </si>
  <si>
    <t>19</t>
  </si>
  <si>
    <t>ФЕРм08-01-067-10</t>
  </si>
  <si>
    <t>Установка (шкаф) комплектная конденсаторная на установленных конструкциях, масса: до 1700 кг</t>
  </si>
  <si>
    <t>шкаф</t>
  </si>
  <si>
    <t>23 599,58
5 953,21</t>
  </si>
  <si>
    <t>17 621,02
4 930,41</t>
  </si>
  <si>
    <t>35 242,04
9 860,82</t>
  </si>
  <si>
    <t>Накладные расходы 97% ФОТ (от 21 767,24)</t>
  </si>
  <si>
    <t>Сметная прибыль 51% ФОТ (от 21 767,24)</t>
  </si>
  <si>
    <t>ФЕРм08-03-571-05</t>
  </si>
  <si>
    <t>Щит заводского изготовления однорядный или двухрядный: шкафного исполнения, глубина до 800 мм (ШТМ, ШОТ, СИЗ, ГРЩ)</t>
  </si>
  <si>
    <t>12 537,02
4 895,27</t>
  </si>
  <si>
    <t>7 333,09
1 843,61</t>
  </si>
  <si>
    <t>89 097,04
22 399,86</t>
  </si>
  <si>
    <t>Объем=2,2+2,2+1,85*3+2,2</t>
  </si>
  <si>
    <t>Накладные расходы 97% ФОТ (от 81 877,39)</t>
  </si>
  <si>
    <t>Сметная прибыль 51% ФОТ (от 81 877,39)</t>
  </si>
  <si>
    <t>21</t>
  </si>
  <si>
    <t>ФЕРм08-03-573-04</t>
  </si>
  <si>
    <t>Шкаф (пульт) управления навесной, высота, ширина и глубина: до 600х600х350 мм (ППУ)</t>
  </si>
  <si>
    <t>3 005,81
1 632,02</t>
  </si>
  <si>
    <t>1 323,76
273,07</t>
  </si>
  <si>
    <t>Накладные расходы 97% ФОТ (от 1 905,09)</t>
  </si>
  <si>
    <t>Сметная прибыль 51% ФОТ (от 1 905,09)</t>
  </si>
  <si>
    <t>22</t>
  </si>
  <si>
    <t>ФЕРм08-03-573-05</t>
  </si>
  <si>
    <t>Шкаф (пульт) управления навесной, высота, ширина и глубина: до 900х600х500 мм (ПС)</t>
  </si>
  <si>
    <t>3 629,05
1 632,02</t>
  </si>
  <si>
    <t>1 937,98
422,38</t>
  </si>
  <si>
    <t>Накладные расходы 97% ФОТ (от 2 054,40)</t>
  </si>
  <si>
    <t>Сметная прибыль 51% ФОТ (от 2 054,40)</t>
  </si>
  <si>
    <t>ФЕРм08-03-599-11</t>
  </si>
  <si>
    <t>Щитки осветительные, устанавливаемые на стене: распорными дюбелями, масса щитка до 40 кг</t>
  </si>
  <si>
    <t>4 764,91
3 714,37</t>
  </si>
  <si>
    <t>214,76
60,68</t>
  </si>
  <si>
    <t>Накладные расходы 97% ФОТ (от 3 775,05)</t>
  </si>
  <si>
    <t>Сметная прибыль 51% ФОТ (от 3 775,05)</t>
  </si>
  <si>
    <t>Раздел 3. Монтаж кабеленесущих систем и кабельно продукции</t>
  </si>
  <si>
    <t>24</t>
  </si>
  <si>
    <t>ФЕРм08-04-750-01</t>
  </si>
  <si>
    <t>Опорные конструкции на болтовых соединениях (подвесы, консоли, профили, опоры, кронштейны и т.п.)</t>
  </si>
  <si>
    <t>222 667,48
166 808,18</t>
  </si>
  <si>
    <t>9 368,37
718,60</t>
  </si>
  <si>
    <t>Накладные расходы 126% ФОТ (от 167 526,78)</t>
  </si>
  <si>
    <t>Сметная прибыль 68% ФОТ (от 167 526,78)</t>
  </si>
  <si>
    <t>25</t>
  </si>
  <si>
    <t>ФЕРм08-04-750-02</t>
  </si>
  <si>
    <t>Лотки лестничного типа на болтовых соединениях</t>
  </si>
  <si>
    <t>156 713,09
150 527,86</t>
  </si>
  <si>
    <t>2 155,91
587,66</t>
  </si>
  <si>
    <t>Накладные расходы 126% ФОТ (от 151 115,52)</t>
  </si>
  <si>
    <t>Сметная прибыль 68% ФОТ (от 151 115,52)</t>
  </si>
  <si>
    <t>26</t>
  </si>
  <si>
    <t>ФЕРм08-04-750-03</t>
  </si>
  <si>
    <t>Короба кабельные на болтовых соединениях</t>
  </si>
  <si>
    <t>192 848,46
188 047,64</t>
  </si>
  <si>
    <t>2 129,80
578,08</t>
  </si>
  <si>
    <t>5 750,46
1 560,82</t>
  </si>
  <si>
    <t>Накладные расходы 126% ФОТ (от 509 289,45)</t>
  </si>
  <si>
    <t>Сметная прибыль 68% ФОТ (от 509 289,45)</t>
  </si>
  <si>
    <t>27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</si>
  <si>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</si>
  <si>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</si>
  <si>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18 465,60
15 611,22</t>
  </si>
  <si>
    <t>2 242,53
400,82</t>
  </si>
  <si>
    <t>112 126,50
20 041,00</t>
  </si>
  <si>
    <t>Накладные расходы 97% ФОТ (от 800 602,00)</t>
  </si>
  <si>
    <t>Сметная прибыль 51% ФОТ (от 800 602,00)</t>
  </si>
  <si>
    <t>28</t>
  </si>
  <si>
    <t>ФЕР09-06-001-03</t>
  </si>
  <si>
    <t>Монтаж: стеллажей и других конструкций, закрепляемых на фундаментах внутри зданий (применительно ограждение кабельного ввода)</t>
  </si>
  <si>
    <t>68 829,93
64 702,09</t>
  </si>
  <si>
    <t>2 954,83
394,44</t>
  </si>
  <si>
    <t>7 091,59
946,66</t>
  </si>
  <si>
    <t>Накладные расходы 93% ФОТ (от 156 231,68)</t>
  </si>
  <si>
    <t>Сметная прибыль 62% ФОТ (от 156 231,68)</t>
  </si>
  <si>
    <t>Раздел 4. Монтаж силовых трансформаторов</t>
  </si>
  <si>
    <t>29</t>
  </si>
  <si>
    <t>ФЕРм08-01-062-05</t>
  </si>
  <si>
    <t>Трансформатор силовой, автотрансформатор или масляный реактор, масса: до 20 т</t>
  </si>
  <si>
    <t>217 894,07
71 510,44</t>
  </si>
  <si>
    <t>117 473,44
32 867,24</t>
  </si>
  <si>
    <t>Накладные расходы 97% ФОТ (от 104 377,68)</t>
  </si>
  <si>
    <t>Сметная прибыль 51% ФОТ (от 104 377,68)</t>
  </si>
  <si>
    <t>30</t>
  </si>
  <si>
    <t>ФЕРм08-01-062-03</t>
  </si>
  <si>
    <t>Трансформатор силовой, автотрансформатор или масляный реактор, масса: до 7 т</t>
  </si>
  <si>
    <t>74 743,16
31 339,01</t>
  </si>
  <si>
    <t>24 704,15
6 971,23</t>
  </si>
  <si>
    <t>49 408,30
13 942,46</t>
  </si>
  <si>
    <t>Накладные расходы 97% ФОТ (от 76 620,48)</t>
  </si>
  <si>
    <t>Сметная прибыль 51% ФОТ (от 76 620,48)</t>
  </si>
  <si>
    <t>5 627 988,32
1 168 624,93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</si>
  <si>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</si>
  <si>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</si>
  <si>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</si>
  <si>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</si>
  <si>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</si>
  <si>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</si>
  <si>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126% ФОТ (от 827931,75) (Поз. 24-26)</t>
  </si>
  <si>
    <t xml:space="preserve">      51% ФОТ (от 2704484,94) (Поз. 12-13, 16-23, 27, 29-30)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</si>
  <si>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</si>
  <si>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</si>
  <si>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</si>
  <si>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</si>
  <si>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1954992,25) (Поз. 1, 5-6, 9, 14-15, 28)</t>
  </si>
  <si>
    <t xml:space="preserve">      68% ФОТ (от 827931,75) (Поз. 24-26)</t>
  </si>
  <si>
    <t xml:space="preserve">      80% ФОТ (от 23354,99) (Поз. 7)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</si>
  <si>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</si>
  <si>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</si>
  <si>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5-6, 9, 14-15, 28</t>
  </si>
  <si>
    <t>1 477 495,61
328 482,29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</si>
  <si>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</si>
  <si>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</si>
  <si>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</si>
  <si>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</si>
  <si>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</si>
  <si>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</si>
  <si>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</si>
  <si>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</si>
  <si>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</si>
  <si>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>780,49
145,31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</si>
  <si>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</si>
  <si>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</si>
  <si>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</si>
  <si>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</si>
  <si>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</si>
  <si>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</si>
  <si>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</si>
  <si>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</si>
  <si>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</si>
  <si>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</si>
  <si>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</si>
  <si>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</si>
  <si>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</si>
  <si>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</si>
  <si>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</si>
  <si>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</si>
  <si>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</si>
  <si>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12-13, 16-23, 27, 29-30</t>
  </si>
  <si>
    <t>4 075 338,30
829 925,71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</si>
  <si>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</si>
  <si>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</si>
  <si>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     Электротехнические установки на атомных электростанциях:</t>
  </si>
  <si>
    <t xml:space="preserve">               Итого Поз. 24-26</t>
  </si>
  <si>
    <t>17 274,74
2 867,08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</si>
  <si>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</si>
  <si>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</si>
  <si>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       ФОТ</t>
  </si>
  <si>
    <t xml:space="preserve">     Производство работ в зимнее время 2,1%</t>
  </si>
  <si>
    <t xml:space="preserve">     Вахтовый метод 3,5%</t>
  </si>
  <si>
    <t xml:space="preserve">     Перевозкка работников свыше 3 км 2,5%</t>
  </si>
  <si>
    <t xml:space="preserve">     Перебазировка машин и механизмов 2%</t>
  </si>
  <si>
    <t xml:space="preserve">     Непредвиденные работы 3%</t>
  </si>
  <si>
    <t xml:space="preserve">Составил:  ____________________________ </t>
  </si>
  <si>
    <t xml:space="preserve">Проверил:  ____________________________ </t>
  </si>
  <si>
    <t>Терминал по перевалке минеральных удобрений в Морском торговом порту Усть-Луга. Перевалка аммиака.</t>
  </si>
  <si>
    <t>ЛОКАЛЬНАЯ СМЕТА № 9С02-0001-8000505969-РД-01-03.02.030-ЭГ.ЛС-Г04-91-В-01-01</t>
  </si>
  <si>
    <t>на Молниезащита и заземление, 03.02.030 Внутриплощадочные линии электропередач</t>
  </si>
  <si>
    <t>9С02-0001-8000505969-РД-01-03.02.030-ЭГ_2_3_RU_IFC,9С02-0001-8000505969-РД-01-03.02.030-ЭГ.ВОР</t>
  </si>
  <si>
    <t>01.01.2001г.</t>
  </si>
  <si>
    <t>Раздел 1. СЕТИ ЗАЗЕМЛЕНИЯ ЭЛЕКТРОТЕХНИЧЕСКИХ УСТАНОВОК с АКЗ покрытием</t>
  </si>
  <si>
    <t>ФЕРм08-02-471-02
Применительно к: угловой стали 75х75х6</t>
  </si>
  <si>
    <t>Заземлитель вертикальный из угловой стали размером: 63х63х6 мм</t>
  </si>
  <si>
    <t>763,54
111,34</t>
  </si>
  <si>
    <t>70,30
7,80</t>
  </si>
  <si>
    <t>1 1 квартал Минстрой для  ЛО ОЗП=42,7; ЭМ=13,65; ЗПМ=42,7; МАТ=8,85</t>
  </si>
  <si>
    <t>768
266</t>
  </si>
  <si>
    <t>Объем=(45*165,36/930,15) / 10</t>
  </si>
  <si>
    <t>ИНДЕКС К ПОЗИЦИИ: 1 квартал Минстрой для  ЛО ОЗП=42,7; ЭМ=13,65; ЗПМ=42,7; МАТ=8,85</t>
  </si>
  <si>
    <t>Накладные расходы 97% ФОТ (от 4 069)</t>
  </si>
  <si>
    <t>Сметная прибыль 51% ФОТ (от 4 069)</t>
  </si>
  <si>
    <t>ФССЦ-08.3.08.02-0025</t>
  </si>
  <si>
    <t>Уголок горячекатаный, размер 75х75 мм (применительно к: Сталь угловая оцинкованная 75х75х6 мм)</t>
  </si>
  <si>
    <t>Объем=24*6,89/1000</t>
  </si>
  <si>
    <t>ФССЦпг-03-02-01-140</t>
  </si>
  <si>
    <t>Перевозка грузов автомобилями бортовыми грузоподъемностью до 5 т на расстояние: I класс груза до 140 км</t>
  </si>
  <si>
    <t>1 т груза</t>
  </si>
  <si>
    <t>ФССЦпг-03-02-01-030</t>
  </si>
  <si>
    <t>Перевозка грузов автомобилями бортовыми грузоподъемностью до 5 т на расстояние: I класс груза до 30 км</t>
  </si>
  <si>
    <t>1 117,07
155,66</t>
  </si>
  <si>
    <t>66,80
5,77</t>
  </si>
  <si>
    <t>3 465
937</t>
  </si>
  <si>
    <t>Объем=380 / 100</t>
  </si>
  <si>
    <t>Накладные расходы 97% ФОТ (от 26 195)</t>
  </si>
  <si>
    <t>Сметная прибыль 51% ФОТ (от 26 195)</t>
  </si>
  <si>
    <t>Конъюнктурный анализ
9С02-0001-8000505969-РД-01-03.02.030-ЭГ.КА-Г04-01-П00-00</t>
  </si>
  <si>
    <t>Сталь полосовая оцинкованная 5х40 мм ГОСТ 103-2006</t>
  </si>
  <si>
    <t>Земляные работы</t>
  </si>
  <si>
    <t>ФЕР01-01-009-23</t>
  </si>
  <si>
    <t>Разработка траншей экскаватором «обратная лопата» с ковшом вместимостью 0,25 м3, группа грунтов: 2</t>
  </si>
  <si>
    <t>1000 м3</t>
  </si>
  <si>
    <t>3 623,02
600,30</t>
  </si>
  <si>
    <t>6 902
3 578</t>
  </si>
  <si>
    <t>Объем=(620/1688*380) / 1000</t>
  </si>
  <si>
    <t>Накладные расходы 92% ФОТ (от 3 578)</t>
  </si>
  <si>
    <t>Сметная прибыль 46% ФОТ (от 3 578)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</si>
  <si>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</si>
  <si>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</si>
  <si>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551,23
107,53</t>
  </si>
  <si>
    <t>1 050
641</t>
  </si>
  <si>
    <t>Накладные расходы 92% ФОТ (от 641)</t>
  </si>
  <si>
    <t>Сметная прибыль 46% ФОТ (от 641)</t>
  </si>
  <si>
    <t>12 185
5 422</t>
  </si>
  <si>
    <t xml:space="preserve">      92% ФОТ (от 4219) (Поз. 7-8)</t>
  </si>
  <si>
    <t xml:space="preserve">      97% ФОТ (от 30264) (Поз. 1-2, 5)</t>
  </si>
  <si>
    <t xml:space="preserve">      46% ФОТ (от 4219) (Поз. 7-8)</t>
  </si>
  <si>
    <t xml:space="preserve">      51% ФОТ (от 30264) (Поз. 1-2, 5)</t>
  </si>
  <si>
    <t xml:space="preserve">          Перевозка грузов автотранспортом:</t>
  </si>
  <si>
    <t xml:space="preserve">               Итого Поз. 3-4</t>
  </si>
  <si>
    <t xml:space="preserve">          Земляные работы, выполняемые механизированным способом:</t>
  </si>
  <si>
    <t xml:space="preserve">               Итого Поз. 7-8</t>
  </si>
  <si>
    <t>7 952
4 219</t>
  </si>
  <si>
    <t xml:space="preserve">               Накладные расходы 92% ФОТ (от 4 219)</t>
  </si>
  <si>
    <t xml:space="preserve">               Сметная прибыль 46% ФОТ (от 4 219)</t>
  </si>
  <si>
    <t xml:space="preserve">               Итого Поз. 1-2, 5</t>
  </si>
  <si>
    <t>4 233
1 203</t>
  </si>
  <si>
    <t xml:space="preserve">               Накладные расходы 97% ФОТ (от 30 264)</t>
  </si>
  <si>
    <t xml:space="preserve">               Сметная прибыль 51% ФОТ (от 30 264)</t>
  </si>
  <si>
    <t xml:space="preserve">          Материалы для монтажных работ:</t>
  </si>
  <si>
    <t xml:space="preserve">               Итого Поз. 6</t>
  </si>
  <si>
    <t>ЛОКАЛЬНАЯ СМЕТА № 9С02-0001-8000505969-РД-03-03.02.011-ЭС1.ЛС-Г02-01-П-00-00</t>
  </si>
  <si>
    <t>9C02-0001-8000505969-РД-03-03.02.011-ЭС1_0_0_RU_IFС; 9С02-0001-8000505969-РД-03-03.02.011-ЭС1.ВОР_0_0_RU_IFC</t>
  </si>
  <si>
    <t xml:space="preserve">   оборудования</t>
  </si>
  <si>
    <t>Высоковольтное оборудование</t>
  </si>
  <si>
    <t>ФЕРм08-01-053-01</t>
  </si>
  <si>
    <t>Трансформатор тока напряжением: до 10 кВ</t>
  </si>
  <si>
    <t>41,94
23,78</t>
  </si>
  <si>
    <t>10,32
1,28</t>
  </si>
  <si>
    <t>845
327</t>
  </si>
  <si>
    <t>Накладные расходы 97% ФОТ (от 6 420)</t>
  </si>
  <si>
    <t>Сметная прибыль 51% ФОТ (от 6 420)</t>
  </si>
  <si>
    <t>2
*
О</t>
  </si>
  <si>
    <t>Прайс-лист от 04.04.2025</t>
  </si>
  <si>
    <t>Трансформатор тока ТОЛ-10 600/5
Класс точности: вторичной обмотки для защиты 10Р.
Класс точности: вторичной обмотки для измерений 0,5S.
по типу ТОЛ-10 600/5 0,5S/10Р</t>
  </si>
  <si>
    <t>2 Оборудование 1 квартал 2025 МАТ=6,23</t>
  </si>
  <si>
    <t>ИНДЕКС К ПОЗИЦИИ: Оборудование 1 квартал 2025 МАТ=6,23</t>
  </si>
  <si>
    <t>ФЕРм08-02-147-07</t>
  </si>
  <si>
    <t>Кабель до 35 кВ по установленным конструкциям и лоткам с креплением на поворотах и в конце трассы, масса 1 м кабеля: до 18 кг</t>
  </si>
  <si>
    <t>626,98
454,93</t>
  </si>
  <si>
    <t>138,81
6,21</t>
  </si>
  <si>
    <t>8 526
1 193</t>
  </si>
  <si>
    <t>Объем=450 / 100</t>
  </si>
  <si>
    <t>Накладные расходы 97% ФОТ (от 88 607)</t>
  </si>
  <si>
    <t>Сметная прибыль 51% ФОТ (от 88 607)</t>
  </si>
  <si>
    <t>ФЕРм08-02-148-07</t>
  </si>
  <si>
    <t>Кабель до 35 кВ в проложенных трубах, блоках и коробах, масса 1 м кабеля: до 18 кг</t>
  </si>
  <si>
    <t>659,30
470,45</t>
  </si>
  <si>
    <t>145,51
6,21</t>
  </si>
  <si>
    <t>15 691
2 095</t>
  </si>
  <si>
    <t>Объем=790 / 100</t>
  </si>
  <si>
    <t>Накладные расходы 97% ФОТ (от 160 793)</t>
  </si>
  <si>
    <t>Сметная прибыль 51% ФОТ (от 160 793)</t>
  </si>
  <si>
    <t>КП от 02.04.2025г. п.1</t>
  </si>
  <si>
    <t>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</t>
  </si>
  <si>
    <t>Объем=1240*1,02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</si>
  <si>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</si>
  <si>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</t>
  </si>
  <si>
    <t>342,79
229,74</t>
  </si>
  <si>
    <t>83,54
5,77</t>
  </si>
  <si>
    <t>3 421
740</t>
  </si>
  <si>
    <t>Объем=300 / 100</t>
  </si>
  <si>
    <t>Накладные расходы 97% ФОТ (от 30 170)</t>
  </si>
  <si>
    <t>Сметная прибыль 51% ФОТ (от 30 170)</t>
  </si>
  <si>
    <t>КП от 02.04.2025г. п.2</t>
  </si>
  <si>
    <t>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</t>
  </si>
  <si>
    <t>Объем=300*1,02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</si>
  <si>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</si>
  <si>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</si>
  <si>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185,69
105,33</t>
  </si>
  <si>
    <t>52,23
5,77</t>
  </si>
  <si>
    <t>8 841
3 057</t>
  </si>
  <si>
    <t>Объем=1240 / 100</t>
  </si>
  <si>
    <t>Накладные расходы 97% ФОТ (от 58 827)</t>
  </si>
  <si>
    <t>Сметная прибыль 51% ФОТ (от 58 827)</t>
  </si>
  <si>
    <t>ФЕРм08-02-148-01</t>
  </si>
  <si>
    <t>Кабель до 35 кВ в проложенных трубах, блоках и коробах, масса 1 м кабеля: до 1 кг</t>
  </si>
  <si>
    <t>202,82
112,60</t>
  </si>
  <si>
    <t>53,19
5,77</t>
  </si>
  <si>
    <t>5 735
1 947</t>
  </si>
  <si>
    <t>Накладные расходы 97% ФОТ (от 39 930)</t>
  </si>
  <si>
    <t>Сметная прибыль 51% ФОТ (от 39 930)</t>
  </si>
  <si>
    <t>10
*</t>
  </si>
  <si>
    <t>КП от 02.04.2025г. п.3</t>
  </si>
  <si>
    <t>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</t>
  </si>
  <si>
    <t>ФЕРм08-02-144-01</t>
  </si>
  <si>
    <t>Присоединение к зажимам жил проводов или кабелей сечением: до 2,5 мм2</t>
  </si>
  <si>
    <t>105,58
103,78</t>
  </si>
  <si>
    <t>Объем=56 / 100</t>
  </si>
  <si>
    <t>Накладные расходы 97% ФОТ (от 2 481)</t>
  </si>
  <si>
    <t>Сметная прибыль 51% ФОТ (от 2 481)</t>
  </si>
  <si>
    <t>ФЕРм08-02-144-06</t>
  </si>
  <si>
    <t>Присоединение к зажимам жил проводов или кабелей сечением: до 150 мм2</t>
  </si>
  <si>
    <t>249,88
245,61</t>
  </si>
  <si>
    <t>Объем=6 / 100</t>
  </si>
  <si>
    <t>Накладные расходы 97% ФОТ (от 629)</t>
  </si>
  <si>
    <t>Сметная прибыль 51% ФОТ (от 629)</t>
  </si>
  <si>
    <t>ФЕРм08-02-144-08</t>
  </si>
  <si>
    <t>Присоединение к зажимам жил проводов или кабелей сечением: до 400 мм2</t>
  </si>
  <si>
    <t>510,30
501,58</t>
  </si>
  <si>
    <t>Объем=12 / 100</t>
  </si>
  <si>
    <t>Накладные расходы 97% ФОТ (от 2 570)</t>
  </si>
  <si>
    <t>Сметная прибыль 51% ФОТ (от 2 570)</t>
  </si>
  <si>
    <t>КП от 02.04.2025г. п.13</t>
  </si>
  <si>
    <t>Кабельный держатель для крепления одножильных и многожильных
кабелей, д.85-105 мм</t>
  </si>
  <si>
    <t>15
*</t>
  </si>
  <si>
    <t>ФССЦ-12.2.05.01-0036</t>
  </si>
  <si>
    <t>Лист из вспененного полиэтилена, толщина 4 мм (Применительно к: Неопрен типа СR/SBR, лист размерами 1300х2000мм, толщиной 4-5мм)</t>
  </si>
  <si>
    <t>м2</t>
  </si>
  <si>
    <t>Объем=3*1,3*2</t>
  </si>
  <si>
    <t>КП от 02.04.2025г. п.14</t>
  </si>
  <si>
    <t>Лента сигнальная. 600мм. Осторожно кабель</t>
  </si>
  <si>
    <t>ФЕРм08-02-177-01</t>
  </si>
  <si>
    <t>Указатель месторасположения трассы кабелей, проложенных в земле</t>
  </si>
  <si>
    <t>11,72
5,51</t>
  </si>
  <si>
    <t>Накладные расходы 97% ФОТ (от 941)</t>
  </si>
  <si>
    <t>Сметная прибыль 51% ФОТ (от 941)</t>
  </si>
  <si>
    <t>КП от 02.04.2025г. п.18</t>
  </si>
  <si>
    <t>Столбик кабельный СКТ-1,6 с табличкой OZK-06 «Охранная зона
кабеля»</t>
  </si>
  <si>
    <t>Изделия и материалы</t>
  </si>
  <si>
    <t>ФЕРм08-02-158-21</t>
  </si>
  <si>
    <t>Заделка концевая сухая для 3-5-жильного кабеля с пластмассовой и резиновой изоляцией напряжением: до 10 кВ, сечение одной жилы до 185 мм2</t>
  </si>
  <si>
    <t>32,78
25,51</t>
  </si>
  <si>
    <t>57
26</t>
  </si>
  <si>
    <t>Накладные расходы 97% ФОТ (от 2 204)</t>
  </si>
  <si>
    <t>Сметная прибыль 51% ФОТ (от 2 204)</t>
  </si>
  <si>
    <t>20
*</t>
  </si>
  <si>
    <t>КП от 02.04.2025г. п.5</t>
  </si>
  <si>
    <t>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</t>
  </si>
  <si>
    <t>ФЕРм08-02-158-22</t>
  </si>
  <si>
    <t>Заделка концевая сухая для 3-5-жильного кабеля с пластмассовой и резиновой изоляцией напряжением: до 10 кВ, сечение одной жилы до 240 мм2</t>
  </si>
  <si>
    <t>35,43
28,11</t>
  </si>
  <si>
    <t>114
51</t>
  </si>
  <si>
    <t>Накладные расходы 97% ФОТ (от 4 852)</t>
  </si>
  <si>
    <t>Сметная прибыль 51% ФОТ (от 4 852)</t>
  </si>
  <si>
    <t>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</t>
  </si>
  <si>
    <t>ФЕРм08-02-167-09</t>
  </si>
  <si>
    <t>Муфта соединительная эпоксидная для 3-4-жильного кабеля напряжением: до 10 кВ, сечение жил до 185 мм2</t>
  </si>
  <si>
    <t>170,51
102,91</t>
  </si>
  <si>
    <t>Накладные расходы 97% ФОТ (от 8 815)</t>
  </si>
  <si>
    <t>Сметная прибыль 51% ФОТ (от 8 815)</t>
  </si>
  <si>
    <t>КП от 02.04.2025г. п.6</t>
  </si>
  <si>
    <t>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</t>
  </si>
  <si>
    <t>ФЕРм08-02-167-10</t>
  </si>
  <si>
    <t>Муфта соединительная эпоксидная для 3-4-жильного кабеля напряжением: до 10 кВ, сечение жил до 240 мм2</t>
  </si>
  <si>
    <t>225,90
121,07</t>
  </si>
  <si>
    <t>Накладные расходы 97% ФОТ (от 10 366)</t>
  </si>
  <si>
    <t>Сметная прибыль 51% ФОТ (от 10 366)</t>
  </si>
  <si>
    <t>КП от 02.04.2025г. п.7</t>
  </si>
  <si>
    <t>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</t>
  </si>
  <si>
    <t>ФЕРм08-02-172-01</t>
  </si>
  <si>
    <t>Кожухи защитные для кабельных муфт</t>
  </si>
  <si>
    <t>35,40
10,78</t>
  </si>
  <si>
    <t>8,34
1,15</t>
  </si>
  <si>
    <t>455
196</t>
  </si>
  <si>
    <t>Накладные расходы 97% ФОТ (от 2 038)</t>
  </si>
  <si>
    <t>Сметная прибыль 51% ФОТ (от 2 038)</t>
  </si>
  <si>
    <t>28
*</t>
  </si>
  <si>
    <t>Прайс от 04.04.2025</t>
  </si>
  <si>
    <t>Кожух стальной разъемный для установки на соединительных
кабельных муфтах для силовых кабелей 6(10) кВ, dвнутр.= 85 мм типа КСР-2 У2</t>
  </si>
  <si>
    <t>Электромонтажные изделия и материалы</t>
  </si>
  <si>
    <t>779
259</t>
  </si>
  <si>
    <t>Объем=(6*14,830+6*0,84+6*11,707+6*0,45+80*0,016)/1000</t>
  </si>
  <si>
    <t>Накладные расходы 97% ФОТ (от 3 869)</t>
  </si>
  <si>
    <t>Сметная прибыль 51% ФОТ (от 3 869)</t>
  </si>
  <si>
    <t>30
*</t>
  </si>
  <si>
    <t>КП от 02.04.2025г. п.8</t>
  </si>
  <si>
    <t>Лоток кабельный тяжелый, лестничный, листовой,
неперфорированный, размером 400х200х3000 мм (ШхВхД), толщина
лонжерона 2 мм, сталь, нержавеющая сталь</t>
  </si>
  <si>
    <t>31
*</t>
  </si>
  <si>
    <t>КП от 02.04.2025г. п.9</t>
  </si>
  <si>
    <t>Крышка с фиксатором для тяжелого лотка 400х3000 мм, толщина 1,5
мм, сталь, нержавеющая сталь</t>
  </si>
  <si>
    <t>32
*</t>
  </si>
  <si>
    <t>Прайс на 20.01.2025 стр.2904</t>
  </si>
  <si>
    <t>Лоток кабельный тяжелый, лестничный, листовой,
неперфорированный, размером 200х200х3000 мм (ШхВхД), толщина
лонжерона 2 мм, нержавеющая сталь</t>
  </si>
  <si>
    <t>33
*</t>
  </si>
  <si>
    <t>КП от 02.04.2025г. п.11</t>
  </si>
  <si>
    <t>Крышка с фиксатором для тяжелого лотка 200х3000 мм, толщина 1,5
мм, сталь, нержавеющая сталь</t>
  </si>
  <si>
    <t>34
*</t>
  </si>
  <si>
    <t>КП от 02.04.2025г. п.12</t>
  </si>
  <si>
    <t>Стеновое крепление для лотка тяжелого типа с высотой борта 200 мм,
толщина 2,5 мм</t>
  </si>
  <si>
    <t>35</t>
  </si>
  <si>
    <t>695
231</t>
  </si>
  <si>
    <t>Объем=(15*6,870+30*1,563)/1000</t>
  </si>
  <si>
    <t>Накладные расходы 97% ФОТ (от 3 609)</t>
  </si>
  <si>
    <t>Сметная прибыль 51% ФОТ (от 3 609)</t>
  </si>
  <si>
    <t>36
*</t>
  </si>
  <si>
    <t>Объем=15*6</t>
  </si>
  <si>
    <t>37
*</t>
  </si>
  <si>
    <t>Объем=30*3</t>
  </si>
  <si>
    <t>38</t>
  </si>
  <si>
    <t>ФЕРм08-02-231-05</t>
  </si>
  <si>
    <t>Прокладка труб гофрированных ПВХ в земле для защиты одного кабеля диаметром: 110 мм</t>
  </si>
  <si>
    <t>62,40
56,88</t>
  </si>
  <si>
    <t>4,53
0,81</t>
  </si>
  <si>
    <t>37
21</t>
  </si>
  <si>
    <t>Объем=60 / 100</t>
  </si>
  <si>
    <t>Накладные расходы 97% ФОТ (от 1 478)</t>
  </si>
  <si>
    <t>Сметная прибыль 51% ФОТ (от 1 478)</t>
  </si>
  <si>
    <t>39
*</t>
  </si>
  <si>
    <t>КП от 02.04.2025г. п.15</t>
  </si>
  <si>
    <t>Труба гофрированная двустенная из ПНД,
dн=160 мм, dвнутр.=137 мм
типа 121916</t>
  </si>
  <si>
    <t>Объем=60*1,02</t>
  </si>
  <si>
    <t>40</t>
  </si>
  <si>
    <t>ФЕРм08-02-155-01
Применительно к: Герметизация проходов при вводе кабелей в ПВх трубы и блоки</t>
  </si>
  <si>
    <t>Герметизация проходов при вводе кабелей во взрывоопасные помещения уплотнительной массой</t>
  </si>
  <si>
    <t>5,80
4,11</t>
  </si>
  <si>
    <t>Накладные расходы 97% ФОТ (от 2 454)</t>
  </si>
  <si>
    <t>Сметная прибыль 51% ФОТ (от 2 454)</t>
  </si>
  <si>
    <t>41
*</t>
  </si>
  <si>
    <t>КП от 02.04.2025г. п.16</t>
  </si>
  <si>
    <t>Пена двухкомпонентная огнезащитная типа DN1201</t>
  </si>
  <si>
    <t>42
*</t>
  </si>
  <si>
    <t>КП от 02.04.2025г. п.17</t>
  </si>
  <si>
    <t>Герметик огнестойкий, картридж 300 мл типа DN1201</t>
  </si>
  <si>
    <t>43</t>
  </si>
  <si>
    <t>193
87</t>
  </si>
  <si>
    <t>Объем=680 / 100</t>
  </si>
  <si>
    <t>Накладные расходы 97% ФОТ (от 6 545)</t>
  </si>
  <si>
    <t>Сметная прибыль 51% ФОТ (от 6 545)</t>
  </si>
  <si>
    <t>44
*</t>
  </si>
  <si>
    <t>КП от 02.04.2025г. п.21</t>
  </si>
  <si>
    <t>Полка кабельная. Нерж. Сталь L-600 мм толщина металла не менее 2 мм ДКС</t>
  </si>
  <si>
    <t>Прочее</t>
  </si>
  <si>
    <t>45</t>
  </si>
  <si>
    <t>628,75
389,16</t>
  </si>
  <si>
    <t>304
35</t>
  </si>
  <si>
    <t>Объем=143/1000</t>
  </si>
  <si>
    <t>Накладные расходы 97% ФОТ (от 2 411)</t>
  </si>
  <si>
    <t>Сметная прибыль 51% ФОТ (от 2 411)</t>
  </si>
  <si>
    <t>46
*</t>
  </si>
  <si>
    <t>ФССЦ-08.3.08.02-0024</t>
  </si>
  <si>
    <t>Уголок горячекатаный, размер 63х63 мм</t>
  </si>
  <si>
    <t>47
*</t>
  </si>
  <si>
    <t>ФССЦ-01.7.15.02-0084</t>
  </si>
  <si>
    <t>Болты с шестигранной головкой, диаметр 12 (14) мм</t>
  </si>
  <si>
    <t>Объем=5,3/1000</t>
  </si>
  <si>
    <t>48
*</t>
  </si>
  <si>
    <t>ФССЦ-01.7.15.05-0014</t>
  </si>
  <si>
    <t>Гайки шестигранные, диаметр резьбы 12-14 мм</t>
  </si>
  <si>
    <t>Объем=1,6/1000</t>
  </si>
  <si>
    <t>Кабельные траншеи</t>
  </si>
  <si>
    <t>49</t>
  </si>
  <si>
    <t>935
484</t>
  </si>
  <si>
    <t>Объем=18,9 / 1000</t>
  </si>
  <si>
    <t>Накладные расходы 92% ФОТ (от 484)</t>
  </si>
  <si>
    <t>Сметная прибыль 46% ФОТ (от 484)</t>
  </si>
  <si>
    <t>50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</si>
  <si>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</si>
  <si>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</t>
  </si>
  <si>
    <t>6 290,25
242,19</t>
  </si>
  <si>
    <t>6 043,72
1 032,52</t>
  </si>
  <si>
    <t>520
278</t>
  </si>
  <si>
    <t>Объем=(18,9-12,6) / 1000</t>
  </si>
  <si>
    <t>Накладные расходы 92% ФОТ (от 343)</t>
  </si>
  <si>
    <t>Сметная прибыль 46% ФОТ (от 343)</t>
  </si>
  <si>
    <t>51</t>
  </si>
  <si>
    <t>ФССЦпг-03-21-01-094
Вывоз лишнего грунта</t>
  </si>
  <si>
    <t>Перевозка грузов I класса автомобилями-самосвалами грузоподъемностью 10 т работающих вне карьера на расстояние до 94 км</t>
  </si>
  <si>
    <t>3 Перевозка автомобилями-самосвалами 1 квартал 2025 ЭМ=15,51</t>
  </si>
  <si>
    <t>Объем=6,3*1,5</t>
  </si>
  <si>
    <t>ИНДЕКС К ПОЗИЦИИ: Перевозка автомобилями-самосвалами 1 квартал 2025 ЭМ=15,51</t>
  </si>
  <si>
    <t>52</t>
  </si>
  <si>
    <t>ФЕРм08-02-142-01</t>
  </si>
  <si>
    <t>Устройство постели при одном кабеле в траншее</t>
  </si>
  <si>
    <t>353,00
57,29</t>
  </si>
  <si>
    <t>294,71
52,03</t>
  </si>
  <si>
    <t>1 207
666</t>
  </si>
  <si>
    <t>Объем=30 / 100</t>
  </si>
  <si>
    <t>Накладные расходы 97% ФОТ (от 1 400)</t>
  </si>
  <si>
    <t>Сметная прибыль 51% ФОТ (от 1 400)</t>
  </si>
  <si>
    <t>53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</si>
  <si>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</si>
  <si>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</si>
  <si>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</si>
  <si>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54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</si>
  <si>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</si>
  <si>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</si>
  <si>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472,58
92,18</t>
  </si>
  <si>
    <t>81
50</t>
  </si>
  <si>
    <t>Объем=12,6 / 1000</t>
  </si>
  <si>
    <t>Накладные расходы 92% ФОТ (от 50)</t>
  </si>
  <si>
    <t>Сметная прибыль 46% ФОТ (от 50)</t>
  </si>
  <si>
    <t>55 069
11 795</t>
  </si>
  <si>
    <t xml:space="preserve">      92% ФОТ (от 877) (Поз. 49-50, 54)</t>
  </si>
  <si>
    <t xml:space="preserve">      97% ФОТ (от 441409) (Поз. 1, 3-4, 6, 8-9, 11-13, 17, 19, 21, 23, 25, 27, 29, 35, 38, 40, 43, 45, 52)</t>
  </si>
  <si>
    <t xml:space="preserve">      46% ФОТ (от 877) (Поз. 49-50, 54)</t>
  </si>
  <si>
    <t xml:space="preserve">      51% ФОТ (от 441409) (Поз. 1, 3-4, 6, 8-9, 11-13, 17, 19, 21, 23, 25, 27, 29, 35, 38, 40, 43, 45, 52)</t>
  </si>
  <si>
    <t xml:space="preserve">          Материалы:</t>
  </si>
  <si>
    <t xml:space="preserve">               Итого Поз. 15-16, 18</t>
  </si>
  <si>
    <t xml:space="preserve">          Материалы для строительных работ:</t>
  </si>
  <si>
    <t xml:space="preserve">               Итого Поз. 46-48, 53</t>
  </si>
  <si>
    <t xml:space="preserve">               Итого Поз. 49-50, 54</t>
  </si>
  <si>
    <t>1 536
812</t>
  </si>
  <si>
    <t xml:space="preserve">               Накладные расходы 92% ФОТ (от 877)</t>
  </si>
  <si>
    <t xml:space="preserve">               Сметная прибыль 46% ФОТ (от 877)</t>
  </si>
  <si>
    <t xml:space="preserve">          Перевозка грузов автотранспортом (Автомобили-самосвалы):</t>
  </si>
  <si>
    <t xml:space="preserve">               Итого Поз. 51</t>
  </si>
  <si>
    <t xml:space="preserve">               Итого Поз. 1, 3-4, 6, 8-9, 11-13, 17, 19, 21, 23, 25, 27, 29, 35, 38, 40, 43, 45, 52</t>
  </si>
  <si>
    <t>47 014
10 983</t>
  </si>
  <si>
    <t xml:space="preserve">               Накладные расходы 97% ФОТ (от 441 409)</t>
  </si>
  <si>
    <t xml:space="preserve">               Сметная прибыль 51% ФОТ (от 441 409)</t>
  </si>
  <si>
    <t xml:space="preserve">               Итого Поз. 5, 7, 10, 14, 20, 22, 24, 26, 28, 30-34, 36-37, 39, 41-42, 44</t>
  </si>
  <si>
    <t xml:space="preserve">     Итоги по Оборудованию</t>
  </si>
  <si>
    <t xml:space="preserve">          Оборудование:</t>
  </si>
  <si>
    <t xml:space="preserve">               Итого Поз. 2</t>
  </si>
  <si>
    <t xml:space="preserve">            Оборудование</t>
  </si>
  <si>
    <t xml:space="preserve">     Итого СМР для расчета лимитированных затрат</t>
  </si>
  <si>
    <t xml:space="preserve">     За исключением оборудования заказчика -ОБЗАК</t>
  </si>
  <si>
    <t xml:space="preserve">     Итого с оборудованием (143 896)</t>
  </si>
  <si>
    <t xml:space="preserve">     КП от 02.04.2025г. п.1 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31996-2012, "м" Кол-во: 1264,8{п.5}</t>
  </si>
  <si>
    <t xml:space="preserve">          Всего на физобъем (1264,8{п.5})</t>
  </si>
  <si>
    <t xml:space="preserve">     КП от 02.04.2025г. п.11 Крышка с фиксатором для тяжелого лотка 200х3000 мм, толщина 1,5
мм, сталь, нержавеющая сталь, "м" Кол-во: 18{п.33}</t>
  </si>
  <si>
    <t xml:space="preserve">          Всего на физобъем (18{п.33})</t>
  </si>
  <si>
    <t xml:space="preserve">     КП от 02.04.2025г. п.12 Стеновое крепление для лотка тяжелого типа с высотой борта 200 мм,
толщина 2,5 мм, "шт" Кол-во: 80{п.34}</t>
  </si>
  <si>
    <t xml:space="preserve">          Всего на физобъем (80{п.34})</t>
  </si>
  <si>
    <t xml:space="preserve">     КП от 02.04.2025г. п.13 Кабельный держатель для крепления одножильных и многожильных
кабелей, д.85-105 мм, "шт" Кол-во: 300{п.14}</t>
  </si>
  <si>
    <t xml:space="preserve">          Всего на физобъем (300{п.14})</t>
  </si>
  <si>
    <t xml:space="preserve">     КП от 02.04.2025г. п.14 Лента сигнальная. 600мм. Осторожно кабель, "м" Кол-во: 30{п.16}</t>
  </si>
  <si>
    <t xml:space="preserve">          Всего на физобъем (30{п.16})</t>
  </si>
  <si>
    <t xml:space="preserve">     КП от 02.04.2025г. п.15 Труба гофрированная двустенная из ПНД,
dн=160 мм, dвнутр.=137 мм
типа 121916, "м" Кол-во: 61,2{п.39}</t>
  </si>
  <si>
    <t xml:space="preserve">          Всего на физобъем (61,2{п.39})</t>
  </si>
  <si>
    <t xml:space="preserve">     КП от 02.04.2025г. п.16 Пена двухкомпонентная огнезащитная типа DN1201, "шт" Кол-во: 2{п.41}</t>
  </si>
  <si>
    <t xml:space="preserve">          Всего на физобъем (2{п.41})</t>
  </si>
  <si>
    <t xml:space="preserve">     КП от 02.04.2025г. п.17 Герметик огнестойкий, картридж 300 мл типа DN1201, "шт" Кол-во: 2{п.42}</t>
  </si>
  <si>
    <t xml:space="preserve">          Всего на физобъем (2{п.42})</t>
  </si>
  <si>
    <t xml:space="preserve">     КП от 02.04.2025г. п.18 Столбик кабельный СКТ-1,6 с табличкой OZK-06 «Охранная зона
кабеля», "шт" Кол-во: 4{п.18}</t>
  </si>
  <si>
    <t xml:space="preserve">          Всего на физобъем (4{п.18})</t>
  </si>
  <si>
    <t xml:space="preserve">     КП от 02.04.2025г. п.19 Лоток лестничный 600х100х6000 мм, нержавеющая сталь толщиной
не менее 1.2 мм, "м" Кол-во: 90{п.36}</t>
  </si>
  <si>
    <t xml:space="preserve">          Всего на физобъем (90{п.36})</t>
  </si>
  <si>
    <t xml:space="preserve">     КП от 02.04.2025г. п.2 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31996-2012, "м" Кол-во: 306{п.7}</t>
  </si>
  <si>
    <t xml:space="preserve">          Всего на физобъем (306{п.7})</t>
  </si>
  <si>
    <t xml:space="preserve">     КП от 02.04.2025г. п.20 Крышка лотка 600х3000 мм, нержавеющая сталь, толщина металла
не менее 1,5 мм, "м" Кол-во: 90{п.37}</t>
  </si>
  <si>
    <t xml:space="preserve">          Всего на физобъем (90{п.37})</t>
  </si>
  <si>
    <t xml:space="preserve">     КП от 02.04.2025г. п.21 Полка кабельная. Нерж. Сталь L-600 мм толщина металла не менее 2 мм ДКС, "шт" Кол-во: 680{п.44}</t>
  </si>
  <si>
    <t xml:space="preserve">          Всего на физобъем (680{п.44})</t>
  </si>
  <si>
    <t xml:space="preserve">     КП от 02.04.2025г. п.3 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31996-2012, "м" Кол-во: 1264,8{п.10}</t>
  </si>
  <si>
    <t xml:space="preserve">          Всего на физобъем (1264,8{п.10})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</si>
  <si>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нг-LS, "шт" Кол-во: 2{п.20}</t>
  </si>
  <si>
    <t xml:space="preserve">          Всего на физобъем (2{п.20})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</si>
  <si>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нг-LS, "шт" Кол-во: 4{п.22}</t>
  </si>
  <si>
    <t xml:space="preserve">          Всего на физобъем (4{п.22})</t>
  </si>
  <si>
    <t xml:space="preserve">     КП от 02.04.2025г. п.6 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3ПСТ-10-150/240(Б), "шт" Кол-во: 2{п.24}</t>
  </si>
  <si>
    <t xml:space="preserve">          Всего на физобъем (2{п.24})</t>
  </si>
  <si>
    <t xml:space="preserve">     КП от 02.04.2025г. п.7 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нг-LS, "шт" Кол-во: 2{п.26}</t>
  </si>
  <si>
    <t xml:space="preserve">          Всего на физобъем (2{п.26})</t>
  </si>
  <si>
    <t xml:space="preserve">     КП от 02.04.2025г. п.8 Лоток кабельный тяжелый, лестничный, листовой,
неперфорированный, размером 400х200х3000 мм (ШхВхД), толщина
лонжерона 2 мм, сталь, нержавеющая сталь, "м" Кол-во: 18{п.30}</t>
  </si>
  <si>
    <t xml:space="preserve">          Всего на физобъем (18{п.30})</t>
  </si>
  <si>
    <t xml:space="preserve">     КП от 02.04.2025г. п.9 Крышка с фиксатором для тяжелого лотка 400х3000 мм, толщина 1,5
мм, сталь, нержавеющая сталь, "м" Кол-во: 18{п.31}</t>
  </si>
  <si>
    <t xml:space="preserve">          Всего на физобъем (18{п.31})</t>
  </si>
  <si>
    <t xml:space="preserve">     Прайс на 20.01.2025 стр.2904 Лоток кабельный тяжелый, лестничный, листовой,
неперфорированный, размером 200х200х3000 мм (ШхВхД), толщина
лонжерона 2 мм, нержавеющая сталь, "м" Кол-во: 18{п.32}</t>
  </si>
  <si>
    <t xml:space="preserve">          Всего на физобъем (18{п.32})</t>
  </si>
  <si>
    <t xml:space="preserve">     Прайс от 04.04.2025 Кожух стальной разъемный для установки на соединительных
кабельных муфтах для силовых кабелей 6(10) кВ, dвнутр.= 85 мм типа КСР-2 У2, "шт" Кол-во: 4{п.28}</t>
  </si>
  <si>
    <t xml:space="preserve">          Всего на физобъем (4{п.28})</t>
  </si>
  <si>
    <t xml:space="preserve">     ФССЦ-01.7.15.02-0084 Болты с шестигранной головкой, диаметр 12 (14) мм, "т" Кол-во: 0,0053{п.47}</t>
  </si>
  <si>
    <t xml:space="preserve">          Всего на физобъем (0,0053{п.47})</t>
  </si>
  <si>
    <t xml:space="preserve">     ФССЦ-01.7.15.05-0014 Гайки шестигранные, диаметр резьбы 12-14 мм, "т" Кол-во: 0,0016{п.48}</t>
  </si>
  <si>
    <t xml:space="preserve">          Всего на физобъем (0,0016{п.48})</t>
  </si>
  <si>
    <t xml:space="preserve">     ФССЦ-08.3.08.02-0024 Уголок горячекатаный, размер 63х63 мм, "т" Кол-во: 0,143{п.46}</t>
  </si>
  <si>
    <t xml:space="preserve">          Всего на физобъем (0,143{п.46})</t>
  </si>
  <si>
    <t xml:space="preserve">     ФССЦ-12.2.05.01-0036 Лист из вспененного полиэтилена, толщина 4 мм (Применительно к: Неопрен типа СR/SBR, лист размерами 1300х2000мм, толщиной 4-5мм), "м2" Кол-во: 7,8{п.15}</t>
  </si>
  <si>
    <t xml:space="preserve">          Всего на физобъем (7,8{п.15})</t>
  </si>
  <si>
    <t>Оборудование заказчика</t>
  </si>
  <si>
    <t xml:space="preserve">     Прайс-лист от 04.04.2025 Трансформатор тока ТОЛ-10 600/5
Класс точности: вторичной обмотки для защиты 10Р.
Класс точности: вторичной обмотки для измерений 0,5S.
по типу ТОЛ-10 600/5 0,5S/10Р, "шт" Кол-во: 6{п.2}</t>
  </si>
  <si>
    <t xml:space="preserve">          Итого на единицу с учетом "Оборудование 1 квартал 2025 МАТ=6,23"</t>
  </si>
  <si>
    <t xml:space="preserve">          Всего на физобъем (6{п.2})</t>
  </si>
  <si>
    <t>ЛОКАЛЬНАЯ СМЕТА № 9С02-0001-8000505969-РД-03-03.02.011-ЭС2.ЛС-Г02-01-П-00-00</t>
  </si>
  <si>
    <t>9C02-0001-8000505969-РД-03-03.02.011-ЭС2_0_0_RU_IFС; 9С02-0001-8000505969-РД-03-03.02.011-ЭС2.ВОР_0_0_RU_IFC</t>
  </si>
  <si>
    <t>Трудозатраты механизаторов</t>
  </si>
  <si>
    <t>Возврат материалов</t>
  </si>
  <si>
    <t>Единица измерения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</si>
  <si>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</si>
  <si>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</si>
  <si>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</si>
  <si>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</si>
  <si>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 том числе</t>
  </si>
  <si>
    <t>Обору-
дование</t>
  </si>
  <si>
    <t>Осн.З/п</t>
  </si>
  <si>
    <t>Эк.Маш</t>
  </si>
  <si>
    <t>З/пМех</t>
  </si>
  <si>
    <t>Оборудование</t>
  </si>
  <si>
    <t>ФЕРм08-02-147-04
Приказ Минстроя России от 26.12.2019 №876/пр</t>
  </si>
  <si>
    <t>Объем=211 / 100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</si>
  <si>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</si>
  <si>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</si>
  <si>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</si>
  <si>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Прайс от 17.04.2025</t>
  </si>
  <si>
    <t>Кабель ПвВнг(А)-LS 3х50 (N, PE)-10	 ГОСТ 31996-2012</t>
  </si>
  <si>
    <t>133,13
1386,13/1,2*ЗСРМ/ИндМ424</t>
  </si>
  <si>
    <t>Объем=211*1,02</t>
  </si>
  <si>
    <t>Цена МАТ=1386,13/1,2*ЗСРМ/ИндМ424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</si>
  <si>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</si>
  <si>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</si>
  <si>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</si>
  <si>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</si>
  <si>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</si>
  <si>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</si>
  <si>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</si>
  <si>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</si>
  <si>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</si>
  <si>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</si>
  <si>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ФЕРм08-02-151-01
Приказ Минстроя России от 26.12.2019 №876/пр</t>
  </si>
  <si>
    <t>Объем=150 / 100</t>
  </si>
  <si>
    <t>Накладные расходы 97% ФОТ (от 21 471)</t>
  </si>
  <si>
    <t>Сметная прибыль 51% ФОТ (от 21 471)</t>
  </si>
  <si>
    <t>ФЕРм08-02-148-01
Приказ Минстроя России от 26.12.2019 №876/пр</t>
  </si>
  <si>
    <t>Объем=5 / 100</t>
  </si>
  <si>
    <t>Накладные расходы 97% ФОТ (от 241)</t>
  </si>
  <si>
    <t>Сметная прибыль 51% ФОТ (от 241)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</si>
  <si>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</si>
  <si>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</si>
  <si>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</si>
  <si>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</si>
  <si>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</si>
  <si>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ФЕРм08-02-397-01
Приказ Минстроя России от 26.12.2019 №876/пр</t>
  </si>
  <si>
    <t>Объем=(2*2) / 100</t>
  </si>
  <si>
    <t>Накладные расходы 97% ФОТ (от 204)</t>
  </si>
  <si>
    <t>Сметная прибыль 51% ФОТ (от 204)</t>
  </si>
  <si>
    <t>ЕХ.20.2.08.05-0023.91</t>
  </si>
  <si>
    <t>Профиль Z-образный длина 50х50х50 мм, длина 2000 мм, толщина 2,5 мм нержавеющая сталь</t>
  </si>
  <si>
    <t>368,38
3196,23*ЗСРМ/ИндМ424</t>
  </si>
  <si>
    <t>Цена МАТ=3196,23*ЗСРМ/ИндМ424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</si>
  <si>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</si>
  <si>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</si>
  <si>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</si>
  <si>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</si>
  <si>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</si>
  <si>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</si>
  <si>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</si>
  <si>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</si>
  <si>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</si>
  <si>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</si>
  <si>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ФССЦ-20.1.02.18-0003
Приказ Минстроя России от 26.12.2019 №876/пр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</si>
  <si>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</si>
  <si>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</si>
  <si>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</si>
  <si>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</si>
  <si>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</si>
  <si>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</si>
  <si>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ФЕРм08-02-165-06
Приказ Минстроя России от 26.12.2019 №876/пр</t>
  </si>
  <si>
    <t>Накладные расходы 97% ФОТ (от 115 269)</t>
  </si>
  <si>
    <t>Сметная прибыль 51% ФОТ (от 115 269)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</si>
  <si>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</si>
  <si>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</si>
  <si>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</si>
  <si>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</si>
  <si>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</si>
  <si>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</si>
  <si>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</si>
  <si>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</si>
  <si>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</si>
  <si>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 xml:space="preserve">      97% ФОТ (от 233261) (Поз. 1, 3, 5-6, 8, 10, 14-15)</t>
  </si>
  <si>
    <t xml:space="preserve">      51% ФОТ (от 233261) (Поз. 1, 3, 5-6, 8, 10, 14-15)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</si>
  <si>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</si>
  <si>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</si>
  <si>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</si>
  <si>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Поз. 2, 4, 7, 9, 11-13, 16-17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</si>
  <si>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</si>
  <si>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Всего на физобъем (1{п.4})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</si>
  <si>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</si>
  <si>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</si>
  <si>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</si>
  <si>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</si>
  <si>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</si>
  <si>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</si>
  <si>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</si>
  <si>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</si>
  <si>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</si>
  <si>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</si>
  <si>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</si>
  <si>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</si>
  <si>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</si>
  <si>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</si>
  <si>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</si>
  <si>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</si>
  <si>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</si>
  <si>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</si>
  <si>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</si>
  <si>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 xml:space="preserve">Наименование закупки: </t>
  </si>
  <si>
    <t xml:space="preserve">На 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 «Терминал по перевалке минеральных удобрений в морском торговом порту Усть-Луга. Перевалка аммиака. 3 этап» 
</t>
  </si>
  <si>
    <t>Исх. № ______________ от __.__.2023г.</t>
  </si>
  <si>
    <t>Наименование Участника:</t>
  </si>
  <si>
    <t xml:space="preserve">ИНН Участника </t>
  </si>
  <si>
    <t>ВЗиС 5,2%</t>
  </si>
  <si>
    <t>ЗУ 2,1%</t>
  </si>
  <si>
    <t>Вахтовый метод 3,5%</t>
  </si>
  <si>
    <t xml:space="preserve"> Перевозка  2,5%</t>
  </si>
  <si>
    <t xml:space="preserve"> Перебазировка  2%</t>
  </si>
  <si>
    <t>Непредвиденные 3%</t>
  </si>
  <si>
    <t>Наименование</t>
  </si>
  <si>
    <t>Требование ООО «ЕТУ»</t>
  </si>
  <si>
    <t>Кдог</t>
  </si>
  <si>
    <t>Работы</t>
  </si>
  <si>
    <t>МатПодр</t>
  </si>
  <si>
    <t>МатЗак</t>
  </si>
  <si>
    <t>ОбЗак</t>
  </si>
  <si>
    <t>Выполнение комплекса работ</t>
  </si>
  <si>
    <t>Объем и состав работ в соответствии рабочей документацией o 9С02-0001-8000505969-РД-03-03.02.011-ЭС1</t>
  </si>
  <si>
    <t>Объем и состав работ в соответствии рабочей документацией o 9С02-0001-8000505969-РД-03-03.02.011-ЭС2</t>
  </si>
  <si>
    <t>Объем и состав работ в соответствии с ведомостью объемов работ по монтажу РТП-2 от ООО «ЭнергоВектор»</t>
  </si>
  <si>
    <t>Объем и состав работ в соответствии рабочей документацией o 9С02-0001-8000505969-РД-03-03.02.011-ЭС3</t>
  </si>
  <si>
    <t>Объем и состав работ в соответствии ведомостью объемов работ по заземлению и планом заземления 9С02-0001-8000505969-РД-01-03.02.030-ЭГ</t>
  </si>
  <si>
    <t>Итоговая стоимость строительно-монтажных работ</t>
  </si>
  <si>
    <t>НДС</t>
  </si>
  <si>
    <t>Итоговая стоимость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</si>
  <si>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</si>
  <si>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</si>
  <si>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</si>
  <si>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40 календарных дней с даты подписания договора.</t>
  </si>
  <si>
    <t>Порядок оплаты</t>
  </si>
  <si>
    <t>Допускается авансирование работ в объеме до 30%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</si>
  <si>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</si>
  <si>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</si>
  <si>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</si>
  <si>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</si>
  <si>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</si>
  <si>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</si>
  <si>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</si>
  <si>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</si>
  <si>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</si>
  <si>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</si>
  <si>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</si>
  <si>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</si>
  <si>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</si>
  <si>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ВСЕГО, по смете,без НДС</t>
  </si>
  <si>
    <t>на площадке</t>
  </si>
  <si>
    <t xml:space="preserve">     Перевозка работников свыше 3 км 2,5%</t>
  </si>
  <si>
    <t>Составил:  ____________________________</t>
  </si>
  <si>
    <t>Материалы</t>
  </si>
  <si>
    <t>Строительно-монтажные работы</t>
  </si>
  <si>
    <t>Договорной коэффициент Кд</t>
  </si>
  <si>
    <t>с НДС</t>
  </si>
  <si>
    <t>В том числе и материалы подрядчика</t>
  </si>
  <si>
    <t xml:space="preserve">     Итого с непредвиденными:</t>
  </si>
  <si>
    <t xml:space="preserve">     Итого, с учетом договорного коэффициента </t>
  </si>
  <si>
    <t>проверка</t>
  </si>
  <si>
    <t>1 кв. 2025г., Минстрой №5170-ИФ/09 от 01.02.2025г.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</si>
  <si>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</t>
    </r>
  </si>
  <si>
    <t>ЛОКАЛЬНАЯ СМЕТА №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</si>
</sst>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0.00000"/>
    <numFmt numFmtId="167" formatCode="0.0"/>
    <numFmt numFmtId="168" formatCode="0.000000"/>
    <numFmt numFmtId="169" formatCode="#,##0.0000"/>
    <numFmt numFmtId="170" formatCode="#,##0.00000"/>
  </numFmts>
  <fonts count="48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8"/>
      <color rgb="FFFF0000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i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4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1" fillId="0" borderId="0"/>
  </cellStyleXfs>
  <cellXfs count="363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2" fontId="5" fillId="0" borderId="4" xfId="0" applyNumberFormat="1" applyFont="1" applyFill="1" applyBorder="1" applyAlignment="1" applyProtection="1">
      <alignment horizontal="center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164" fontId="5" fillId="0" borderId="4" xfId="0" applyNumberFormat="1" applyFont="1" applyFill="1" applyBorder="1" applyAlignment="1" applyProtection="1">
      <alignment horizontal="right" vertical="top" wrapText="1"/>
    </xf>
    <xf numFmtId="2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2" fillId="0" borderId="8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2" xfId="0" applyNumberFormat="1" applyFont="1" applyFill="1" applyBorder="1" applyAlignment="1" applyProtection="1">
      <alignment vertical="top" wrapText="1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49" fontId="2" fillId="0" borderId="14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4" fontId="2" fillId="0" borderId="3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1" fontId="5" fillId="0" borderId="4" xfId="0" applyNumberFormat="1" applyFont="1" applyFill="1" applyBorder="1" applyAlignment="1" applyProtection="1">
      <alignment horizontal="right" vertical="top" wrapText="1"/>
    </xf>
    <xf numFmtId="1" fontId="5" fillId="0" borderId="4" xfId="0" applyNumberFormat="1" applyFont="1" applyFill="1" applyBorder="1" applyAlignment="1" applyProtection="1">
      <alignment horizontal="center" vertical="top" wrapText="1"/>
    </xf>
    <xf numFmtId="165" fontId="5" fillId="0" borderId="4" xfId="0" applyNumberFormat="1" applyFont="1" applyFill="1" applyBorder="1" applyAlignment="1" applyProtection="1">
      <alignment horizontal="right" vertical="top" wrapText="1"/>
    </xf>
    <xf numFmtId="166" fontId="5" fillId="0" borderId="4" xfId="0" applyNumberFormat="1" applyFont="1" applyFill="1" applyBorder="1" applyAlignment="1" applyProtection="1">
      <alignment horizontal="center" vertical="top" wrapText="1"/>
    </xf>
    <xf numFmtId="167" fontId="5" fillId="0" borderId="4" xfId="0" applyNumberFormat="1" applyFont="1" applyFill="1" applyBorder="1" applyAlignment="1" applyProtection="1">
      <alignment horizontal="center" vertical="top" wrapText="1"/>
    </xf>
    <xf numFmtId="164" fontId="5" fillId="0" borderId="4" xfId="0" applyNumberFormat="1" applyFont="1" applyFill="1" applyBorder="1" applyAlignment="1" applyProtection="1">
      <alignment horizontal="center" vertical="top" wrapText="1"/>
    </xf>
    <xf numFmtId="168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vertical="center"/>
    </xf>
    <xf numFmtId="167" fontId="5" fillId="0" borderId="4" xfId="0" applyNumberFormat="1" applyFont="1" applyFill="1" applyBorder="1" applyAlignment="1" applyProtection="1">
      <alignment horizontal="right" vertical="top" wrapText="1"/>
    </xf>
    <xf numFmtId="165" fontId="5" fillId="0" borderId="4" xfId="0" applyNumberFormat="1" applyFont="1" applyFill="1" applyBorder="1" applyAlignment="1" applyProtection="1">
      <alignment horizontal="center" vertical="top" wrapText="1"/>
    </xf>
    <xf numFmtId="167" fontId="2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1" applyNumberFormat="1" applyFont="1"/>
    <xf numFmtId="49" fontId="4" fillId="0" borderId="0" xfId="1" applyNumberFormat="1" applyFont="1" applyAlignment="1">
      <alignment horizontal="right"/>
    </xf>
    <xf numFmtId="0" fontId="3" fillId="0" borderId="0" xfId="1"/>
    <xf numFmtId="0" fontId="6" fillId="0" borderId="0" xfId="1" applyFont="1" applyAlignment="1">
      <alignment wrapText="1"/>
    </xf>
    <xf numFmtId="49" fontId="7" fillId="0" borderId="0" xfId="1" applyNumberFormat="1" applyFont="1" applyAlignment="1">
      <alignment horizontal="center" vertical="top"/>
    </xf>
    <xf numFmtId="49" fontId="4" fillId="0" borderId="0" xfId="1" applyNumberFormat="1" applyFont="1"/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0" borderId="3" xfId="1" applyFont="1" applyBorder="1"/>
    <xf numFmtId="4" fontId="4" fillId="0" borderId="3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2" fontId="4" fillId="0" borderId="0" xfId="1" applyNumberFormat="1" applyFont="1"/>
    <xf numFmtId="0" fontId="4" fillId="0" borderId="0" xfId="1" applyFont="1" applyAlignment="1">
      <alignment horizontal="left" vertical="top"/>
    </xf>
    <xf numFmtId="0" fontId="2" fillId="0" borderId="1" xfId="1" applyFont="1" applyBorder="1"/>
    <xf numFmtId="2" fontId="4" fillId="0" borderId="0" xfId="1" applyNumberFormat="1" applyFont="1" applyAlignment="1">
      <alignment horizontal="right"/>
    </xf>
    <xf numFmtId="0" fontId="2" fillId="0" borderId="2" xfId="1" applyFont="1" applyBorder="1"/>
    <xf numFmtId="0" fontId="4" fillId="0" borderId="2" xfId="1" applyFont="1" applyBorder="1"/>
    <xf numFmtId="0" fontId="2" fillId="0" borderId="0" xfId="1" applyFont="1" applyAlignment="1">
      <alignment vertical="center"/>
    </xf>
    <xf numFmtId="49" fontId="10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/>
    </xf>
    <xf numFmtId="0" fontId="11" fillId="0" borderId="0" xfId="1" applyFont="1" applyAlignment="1">
      <alignment wrapText="1"/>
    </xf>
    <xf numFmtId="0" fontId="9" fillId="0" borderId="0" xfId="1" applyFont="1" applyAlignment="1">
      <alignment wrapText="1"/>
    </xf>
    <xf numFmtId="49" fontId="2" fillId="0" borderId="4" xfId="1" applyNumberFormat="1" applyFont="1" applyBorder="1" applyAlignment="1">
      <alignment horizontal="center" vertical="top" wrapText="1"/>
    </xf>
    <xf numFmtId="49" fontId="5" fillId="0" borderId="4" xfId="1" applyNumberFormat="1" applyFont="1" applyBorder="1" applyAlignment="1">
      <alignment horizontal="left" vertical="top" wrapText="1"/>
    </xf>
    <xf numFmtId="2" fontId="2" fillId="0" borderId="4" xfId="1" applyNumberFormat="1" applyFont="1" applyBorder="1" applyAlignment="1">
      <alignment horizontal="center" vertical="top" wrapText="1"/>
    </xf>
    <xf numFmtId="4" fontId="2" fillId="0" borderId="4" xfId="1" applyNumberFormat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3" fontId="2" fillId="0" borderId="4" xfId="1" applyNumberFormat="1" applyFont="1" applyBorder="1" applyAlignment="1">
      <alignment horizontal="right" vertical="top" wrapText="1"/>
    </xf>
    <xf numFmtId="1" fontId="2" fillId="0" borderId="4" xfId="1" applyNumberFormat="1" applyFont="1" applyBorder="1" applyAlignment="1">
      <alignment horizontal="right" vertical="top" wrapText="1"/>
    </xf>
    <xf numFmtId="165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8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4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14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3" fillId="0" borderId="3" xfId="1" applyFont="1" applyBorder="1" applyAlignment="1">
      <alignment horizontal="left" vertical="top" wrapText="1"/>
    </xf>
    <xf numFmtId="0" fontId="2" fillId="0" borderId="7" xfId="1" applyFont="1" applyBorder="1"/>
    <xf numFmtId="167" fontId="2" fillId="0" borderId="4" xfId="1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/>
    </xf>
    <xf numFmtId="1" fontId="2" fillId="0" borderId="4" xfId="1" applyNumberFormat="1" applyFont="1" applyBorder="1" applyAlignment="1">
      <alignment horizontal="center" vertical="top" wrapText="1"/>
    </xf>
    <xf numFmtId="167" fontId="2" fillId="0" borderId="4" xfId="1" applyNumberFormat="1" applyFont="1" applyBorder="1" applyAlignment="1">
      <alignment horizontal="right" vertical="top" wrapText="1"/>
    </xf>
    <xf numFmtId="3" fontId="5" fillId="0" borderId="4" xfId="1" applyNumberFormat="1" applyFont="1" applyBorder="1" applyAlignment="1">
      <alignment horizontal="right" vertical="top" wrapText="1"/>
    </xf>
    <xf numFmtId="0" fontId="5" fillId="0" borderId="4" xfId="1" applyFont="1" applyBorder="1" applyAlignment="1">
      <alignment horizontal="right" vertical="top"/>
    </xf>
    <xf numFmtId="167" fontId="5" fillId="0" borderId="4" xfId="1" applyNumberFormat="1" applyFont="1" applyBorder="1" applyAlignment="1">
      <alignment horizontal="right" vertical="top"/>
    </xf>
    <xf numFmtId="0" fontId="5" fillId="0" borderId="0" xfId="1" applyFont="1" applyAlignment="1">
      <alignment wrapText="1"/>
    </xf>
    <xf numFmtId="0" fontId="5" fillId="0" borderId="4" xfId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/>
    </xf>
    <xf numFmtId="167" fontId="2" fillId="0" borderId="4" xfId="1" applyNumberFormat="1" applyFont="1" applyBorder="1" applyAlignment="1">
      <alignment horizontal="right" vertical="top"/>
    </xf>
    <xf numFmtId="4" fontId="5" fillId="0" borderId="4" xfId="1" applyNumberFormat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vertical="top"/>
    </xf>
    <xf numFmtId="0" fontId="2" fillId="0" borderId="0" xfId="1" applyFont="1"/>
    <xf numFmtId="0" fontId="17" fillId="0" borderId="0" xfId="2" applyFont="1"/>
    <xf numFmtId="0" fontId="18" fillId="0" borderId="0" xfId="2" applyFont="1" applyAlignment="1">
      <alignment horizontal="left" vertical="top" wrapText="1"/>
    </xf>
    <xf numFmtId="0" fontId="21" fillId="0" borderId="0" xfId="2" applyFont="1"/>
    <xf numFmtId="0" fontId="22" fillId="0" borderId="0" xfId="2" applyFont="1"/>
    <xf numFmtId="0" fontId="18" fillId="0" borderId="0" xfId="2" applyFont="1" applyAlignment="1">
      <alignment wrapText="1"/>
    </xf>
    <xf numFmtId="0" fontId="17" fillId="0" borderId="0" xfId="2" applyFont="1" applyAlignment="1">
      <alignment horizontal="right"/>
    </xf>
    <xf numFmtId="0" fontId="18" fillId="0" borderId="0" xfId="2" applyFont="1" applyAlignment="1">
      <alignment horizontal="right" vertical="top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17" fillId="0" borderId="1" xfId="2" applyFont="1" applyBorder="1"/>
    <xf numFmtId="0" fontId="18" fillId="0" borderId="0" xfId="2" applyFont="1" applyAlignment="1">
      <alignment vertical="top" wrapText="1"/>
    </xf>
    <xf numFmtId="0" fontId="21" fillId="0" borderId="3" xfId="2" applyFont="1" applyBorder="1"/>
    <xf numFmtId="0" fontId="17" fillId="0" borderId="0" xfId="2" applyFont="1" applyAlignment="1">
      <alignment horizontal="left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wrapText="1"/>
    </xf>
    <xf numFmtId="0" fontId="24" fillId="0" borderId="15" xfId="3" applyFont="1" applyBorder="1" applyAlignment="1">
      <alignment horizontal="center" vertical="center" wrapText="1"/>
    </xf>
    <xf numFmtId="0" fontId="25" fillId="2" borderId="16" xfId="2" applyFont="1" applyFill="1" applyBorder="1" applyAlignment="1">
      <alignment horizontal="center" vertical="center" wrapText="1"/>
    </xf>
    <xf numFmtId="0" fontId="19" fillId="2" borderId="17" xfId="2" applyFont="1" applyFill="1" applyBorder="1" applyAlignment="1">
      <alignment vertical="center" wrapText="1"/>
    </xf>
    <xf numFmtId="0" fontId="18" fillId="2" borderId="18" xfId="2" applyFont="1" applyFill="1" applyBorder="1" applyAlignment="1">
      <alignment horizontal="center" vertical="center" wrapText="1"/>
    </xf>
    <xf numFmtId="0" fontId="18" fillId="2" borderId="19" xfId="2" applyFont="1" applyFill="1" applyBorder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0" fontId="27" fillId="0" borderId="20" xfId="3" applyFont="1" applyBorder="1" applyAlignment="1">
      <alignment horizontal="center" vertical="center" wrapText="1"/>
    </xf>
    <xf numFmtId="0" fontId="27" fillId="0" borderId="21" xfId="3" applyFont="1" applyBorder="1" applyAlignment="1">
      <alignment horizontal="center" vertical="center" wrapText="1"/>
    </xf>
    <xf numFmtId="2" fontId="27" fillId="0" borderId="21" xfId="3" applyNumberFormat="1" applyFont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/>
    </xf>
    <xf numFmtId="0" fontId="16" fillId="0" borderId="23" xfId="2" applyFont="1" applyBorder="1" applyAlignment="1">
      <alignment horizontal="justify" vertical="center"/>
    </xf>
    <xf numFmtId="0" fontId="17" fillId="4" borderId="5" xfId="2" applyFont="1" applyFill="1" applyBorder="1" applyAlignment="1">
      <alignment horizontal="center" vertical="center" wrapText="1"/>
    </xf>
    <xf numFmtId="0" fontId="18" fillId="5" borderId="0" xfId="2" applyFont="1" applyFill="1" applyAlignment="1">
      <alignment horizontal="center" vertical="center"/>
    </xf>
    <xf numFmtId="0" fontId="19" fillId="6" borderId="0" xfId="2" applyFont="1" applyFill="1" applyAlignment="1">
      <alignment horizontal="center" vertical="center"/>
    </xf>
    <xf numFmtId="0" fontId="20" fillId="4" borderId="5" xfId="2" applyFont="1" applyFill="1" applyBorder="1" applyAlignment="1">
      <alignment horizontal="center" vertical="center" wrapText="1"/>
    </xf>
    <xf numFmtId="4" fontId="17" fillId="4" borderId="24" xfId="2" applyNumberFormat="1" applyFont="1" applyFill="1" applyBorder="1" applyAlignment="1">
      <alignment horizontal="center" vertical="center"/>
    </xf>
    <xf numFmtId="4" fontId="17" fillId="0" borderId="0" xfId="2" applyNumberFormat="1" applyFont="1"/>
    <xf numFmtId="0" fontId="17" fillId="4" borderId="31" xfId="2" applyFont="1" applyFill="1" applyBorder="1" applyAlignment="1">
      <alignment horizontal="center" vertical="center" wrapText="1"/>
    </xf>
    <xf numFmtId="0" fontId="17" fillId="3" borderId="33" xfId="2" quotePrefix="1" applyFont="1" applyFill="1" applyBorder="1" applyAlignment="1">
      <alignment horizontal="center" vertical="center"/>
    </xf>
    <xf numFmtId="0" fontId="19" fillId="4" borderId="34" xfId="2" applyFont="1" applyFill="1" applyBorder="1" applyAlignment="1">
      <alignment horizontal="left" vertical="center" wrapText="1"/>
    </xf>
    <xf numFmtId="0" fontId="17" fillId="4" borderId="13" xfId="2" applyFont="1" applyFill="1" applyBorder="1"/>
    <xf numFmtId="4" fontId="19" fillId="4" borderId="35" xfId="2" applyNumberFormat="1" applyFont="1" applyFill="1" applyBorder="1" applyAlignment="1">
      <alignment horizontal="center" vertical="center"/>
    </xf>
    <xf numFmtId="0" fontId="17" fillId="3" borderId="22" xfId="2" quotePrefix="1" applyFont="1" applyFill="1" applyBorder="1" applyAlignment="1">
      <alignment horizontal="center" vertical="center"/>
    </xf>
    <xf numFmtId="0" fontId="19" fillId="4" borderId="23" xfId="2" applyFont="1" applyFill="1" applyBorder="1" applyAlignment="1">
      <alignment horizontal="left" vertical="center" wrapText="1"/>
    </xf>
    <xf numFmtId="9" fontId="17" fillId="4" borderId="4" xfId="2" applyNumberFormat="1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top" wrapText="1"/>
    </xf>
    <xf numFmtId="4" fontId="19" fillId="4" borderId="24" xfId="2" applyNumberFormat="1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left" vertical="top" wrapText="1"/>
    </xf>
    <xf numFmtId="0" fontId="17" fillId="0" borderId="0" xfId="2" applyFont="1" applyAlignment="1">
      <alignment horizontal="center" vertical="top" wrapText="1"/>
    </xf>
    <xf numFmtId="0" fontId="17" fillId="4" borderId="4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wrapText="1"/>
    </xf>
    <xf numFmtId="0" fontId="16" fillId="0" borderId="0" xfId="2" applyFont="1" applyAlignment="1">
      <alignment horizontal="justify" vertical="center"/>
    </xf>
    <xf numFmtId="0" fontId="16" fillId="0" borderId="0" xfId="2" applyFont="1"/>
    <xf numFmtId="0" fontId="17" fillId="4" borderId="4" xfId="2" applyFont="1" applyFill="1" applyBorder="1" applyAlignment="1">
      <alignment wrapText="1"/>
    </xf>
    <xf numFmtId="0" fontId="17" fillId="3" borderId="39" xfId="2" applyFont="1" applyFill="1" applyBorder="1" applyAlignment="1">
      <alignment horizontal="center" vertical="center"/>
    </xf>
    <xf numFmtId="0" fontId="19" fillId="4" borderId="40" xfId="2" applyFont="1" applyFill="1" applyBorder="1" applyAlignment="1">
      <alignment horizontal="left" vertical="center" wrapText="1"/>
    </xf>
    <xf numFmtId="0" fontId="29" fillId="4" borderId="41" xfId="2" applyFont="1" applyFill="1" applyBorder="1" applyAlignment="1">
      <alignment wrapText="1"/>
    </xf>
    <xf numFmtId="0" fontId="17" fillId="4" borderId="42" xfId="2" applyFont="1" applyFill="1" applyBorder="1" applyAlignment="1">
      <alignment horizontal="center"/>
    </xf>
    <xf numFmtId="0" fontId="17" fillId="0" borderId="0" xfId="2" applyFont="1" applyAlignment="1">
      <alignment horizontal="center"/>
    </xf>
    <xf numFmtId="0" fontId="17" fillId="0" borderId="1" xfId="2" applyFont="1" applyBorder="1" applyAlignment="1">
      <alignment horizontal="center" vertical="center"/>
    </xf>
    <xf numFmtId="0" fontId="16" fillId="0" borderId="1" xfId="2" applyFont="1" applyBorder="1"/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wrapText="1"/>
    </xf>
    <xf numFmtId="0" fontId="29" fillId="0" borderId="0" xfId="2" applyFont="1" applyAlignment="1">
      <alignment horizontal="left" vertical="center"/>
    </xf>
    <xf numFmtId="4" fontId="17" fillId="0" borderId="0" xfId="2" applyNumberFormat="1" applyFont="1" applyAlignment="1">
      <alignment horizontal="center" vertical="center"/>
    </xf>
    <xf numFmtId="3" fontId="17" fillId="0" borderId="0" xfId="2" applyNumberFormat="1" applyFont="1" applyAlignment="1">
      <alignment horizontal="center" vertical="center"/>
    </xf>
    <xf numFmtId="4" fontId="17" fillId="7" borderId="0" xfId="2" applyNumberFormat="1" applyFont="1" applyFill="1" applyAlignment="1">
      <alignment horizontal="center" vertical="center"/>
    </xf>
    <xf numFmtId="3" fontId="17" fillId="7" borderId="0" xfId="2" applyNumberFormat="1" applyFont="1" applyFill="1" applyAlignment="1">
      <alignment horizontal="center" vertical="center"/>
    </xf>
    <xf numFmtId="0" fontId="19" fillId="6" borderId="0" xfId="2" applyFont="1" applyFill="1" applyAlignment="1">
      <alignment horizontal="center" vertical="center" wrapText="1"/>
    </xf>
    <xf numFmtId="4" fontId="17" fillId="0" borderId="1" xfId="2" applyNumberFormat="1" applyFont="1" applyBorder="1" applyAlignment="1">
      <alignment horizontal="center" vertical="center"/>
    </xf>
    <xf numFmtId="4" fontId="17" fillId="7" borderId="1" xfId="2" applyNumberFormat="1" applyFont="1" applyFill="1" applyBorder="1" applyAlignment="1">
      <alignment horizontal="center" vertical="center"/>
    </xf>
    <xf numFmtId="4" fontId="30" fillId="8" borderId="0" xfId="2" applyNumberFormat="1" applyFont="1" applyFill="1" applyAlignment="1">
      <alignment horizontal="center" vertical="center"/>
    </xf>
    <xf numFmtId="0" fontId="31" fillId="8" borderId="0" xfId="2" applyFont="1" applyFill="1" applyAlignment="1">
      <alignment horizontal="center" vertical="center"/>
    </xf>
    <xf numFmtId="3" fontId="32" fillId="0" borderId="4" xfId="1" applyNumberFormat="1" applyFont="1" applyBorder="1" applyAlignment="1">
      <alignment horizontal="right" vertical="top" wrapText="1"/>
    </xf>
    <xf numFmtId="3" fontId="33" fillId="0" borderId="4" xfId="1" applyNumberFormat="1" applyFont="1" applyBorder="1" applyAlignment="1">
      <alignment horizontal="right" vertical="top" wrapText="1"/>
    </xf>
    <xf numFmtId="0" fontId="33" fillId="0" borderId="4" xfId="1" applyFont="1" applyBorder="1" applyAlignment="1">
      <alignment horizontal="right" vertical="top" wrapText="1"/>
    </xf>
    <xf numFmtId="0" fontId="33" fillId="0" borderId="4" xfId="1" applyFont="1" applyBorder="1" applyAlignment="1">
      <alignment horizontal="right" vertical="top"/>
    </xf>
    <xf numFmtId="0" fontId="34" fillId="0" borderId="0" xfId="1" applyFont="1"/>
    <xf numFmtId="0" fontId="33" fillId="0" borderId="0" xfId="1" applyFont="1" applyAlignment="1">
      <alignment wrapText="1"/>
    </xf>
    <xf numFmtId="3" fontId="34" fillId="0" borderId="0" xfId="1" applyNumberFormat="1" applyFont="1"/>
    <xf numFmtId="4" fontId="34" fillId="0" borderId="0" xfId="1" applyNumberFormat="1" applyFont="1"/>
    <xf numFmtId="0" fontId="37" fillId="0" borderId="4" xfId="1" applyFont="1" applyBorder="1" applyAlignment="1">
      <alignment horizontal="right" vertical="top" wrapText="1"/>
    </xf>
    <xf numFmtId="3" fontId="37" fillId="0" borderId="4" xfId="1" applyNumberFormat="1" applyFont="1" applyBorder="1" applyAlignment="1">
      <alignment horizontal="right" vertical="top" wrapText="1"/>
    </xf>
    <xf numFmtId="0" fontId="37" fillId="0" borderId="4" xfId="1" applyFont="1" applyBorder="1" applyAlignment="1">
      <alignment horizontal="right" vertical="top"/>
    </xf>
    <xf numFmtId="0" fontId="38" fillId="0" borderId="0" xfId="1" applyFont="1" applyAlignment="1">
      <alignment wrapText="1"/>
    </xf>
    <xf numFmtId="0" fontId="37" fillId="0" borderId="0" xfId="1" applyFont="1" applyAlignment="1">
      <alignment wrapText="1"/>
    </xf>
    <xf numFmtId="4" fontId="3" fillId="0" borderId="0" xfId="1" applyNumberFormat="1"/>
    <xf numFmtId="3" fontId="35" fillId="0" borderId="4" xfId="1" applyNumberFormat="1" applyFont="1" applyBorder="1" applyAlignment="1">
      <alignment horizontal="right" vertical="top" wrapText="1"/>
    </xf>
    <xf numFmtId="3" fontId="38" fillId="0" borderId="4" xfId="1" applyNumberFormat="1" applyFont="1" applyBorder="1" applyAlignment="1">
      <alignment horizontal="right" vertical="top" wrapText="1"/>
    </xf>
    <xf numFmtId="0" fontId="38" fillId="0" borderId="4" xfId="1" applyFont="1" applyBorder="1" applyAlignment="1">
      <alignment horizontal="right" vertical="top" wrapText="1"/>
    </xf>
    <xf numFmtId="0" fontId="38" fillId="0" borderId="4" xfId="1" applyFont="1" applyBorder="1" applyAlignment="1">
      <alignment horizontal="right" vertical="top"/>
    </xf>
    <xf numFmtId="3" fontId="3" fillId="0" borderId="0" xfId="1" applyNumberFormat="1"/>
    <xf numFmtId="4" fontId="39" fillId="0" borderId="4" xfId="0" applyNumberFormat="1" applyFont="1" applyFill="1" applyBorder="1" applyAlignment="1" applyProtection="1">
      <alignment horizontal="right" vertical="top" wrapText="1"/>
    </xf>
    <xf numFmtId="3" fontId="30" fillId="8" borderId="0" xfId="2" applyNumberFormat="1" applyFont="1" applyFill="1" applyAlignment="1">
      <alignment horizontal="center" vertical="center"/>
    </xf>
    <xf numFmtId="3" fontId="30" fillId="8" borderId="1" xfId="2" applyNumberFormat="1" applyFont="1" applyFill="1" applyBorder="1" applyAlignment="1">
      <alignment horizontal="center" vertical="center"/>
    </xf>
    <xf numFmtId="4" fontId="40" fillId="0" borderId="0" xfId="2" applyNumberFormat="1" applyFont="1" applyAlignment="1">
      <alignment horizontal="center" vertical="center"/>
    </xf>
    <xf numFmtId="4" fontId="17" fillId="5" borderId="32" xfId="2" applyNumberFormat="1" applyFont="1" applyFill="1" applyBorder="1" applyAlignment="1">
      <alignment horizontal="center" vertical="center" wrapText="1"/>
    </xf>
    <xf numFmtId="4" fontId="17" fillId="5" borderId="24" xfId="2" applyNumberFormat="1" applyFont="1" applyFill="1" applyBorder="1" applyAlignment="1">
      <alignment horizontal="center" vertical="center"/>
    </xf>
    <xf numFmtId="3" fontId="17" fillId="5" borderId="24" xfId="2" applyNumberFormat="1" applyFont="1" applyFill="1" applyBorder="1" applyAlignment="1">
      <alignment horizontal="center" vertical="center"/>
    </xf>
    <xf numFmtId="169" fontId="32" fillId="7" borderId="4" xfId="1" applyNumberFormat="1" applyFont="1" applyFill="1" applyBorder="1" applyAlignment="1">
      <alignment horizontal="right" vertical="top" wrapText="1"/>
    </xf>
    <xf numFmtId="0" fontId="17" fillId="4" borderId="24" xfId="2" applyFont="1" applyFill="1" applyBorder="1" applyAlignment="1">
      <alignment horizontal="center" vertical="center"/>
    </xf>
    <xf numFmtId="0" fontId="17" fillId="0" borderId="0" xfId="2" applyFont="1" applyAlignment="1">
      <alignment horizontal="left" wrapText="1"/>
    </xf>
    <xf numFmtId="0" fontId="19" fillId="4" borderId="34" xfId="2" applyFont="1" applyFill="1" applyBorder="1" applyAlignment="1">
      <alignment horizontal="left" vertical="center" wrapText="1"/>
    </xf>
    <xf numFmtId="164" fontId="18" fillId="5" borderId="0" xfId="2" applyNumberFormat="1" applyFont="1" applyFill="1" applyAlignment="1">
      <alignment horizontal="center" vertical="center"/>
    </xf>
    <xf numFmtId="164" fontId="17" fillId="4" borderId="24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left" wrapText="1"/>
    </xf>
    <xf numFmtId="0" fontId="17" fillId="3" borderId="25" xfId="2" quotePrefix="1" applyFont="1" applyFill="1" applyBorder="1" applyAlignment="1">
      <alignment horizontal="center" vertical="center"/>
    </xf>
    <xf numFmtId="0" fontId="17" fillId="3" borderId="27" xfId="2" quotePrefix="1" applyFont="1" applyFill="1" applyBorder="1" applyAlignment="1">
      <alignment horizontal="center" vertical="center"/>
    </xf>
    <xf numFmtId="0" fontId="17" fillId="3" borderId="29" xfId="2" quotePrefix="1" applyFont="1" applyFill="1" applyBorder="1" applyAlignment="1">
      <alignment horizontal="center" vertical="center"/>
    </xf>
    <xf numFmtId="0" fontId="16" fillId="0" borderId="26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/>
    </xf>
    <xf numFmtId="0" fontId="16" fillId="0" borderId="30" xfId="2" applyFont="1" applyBorder="1" applyAlignment="1">
      <alignment horizontal="center" vertical="center"/>
    </xf>
    <xf numFmtId="0" fontId="17" fillId="3" borderId="25" xfId="2" applyFont="1" applyFill="1" applyBorder="1" applyAlignment="1">
      <alignment horizontal="center" vertical="center"/>
    </xf>
    <xf numFmtId="0" fontId="17" fillId="3" borderId="27" xfId="2" applyFont="1" applyFill="1" applyBorder="1" applyAlignment="1">
      <alignment horizontal="center" vertical="center"/>
    </xf>
    <xf numFmtId="0" fontId="17" fillId="3" borderId="33" xfId="2" applyFont="1" applyFill="1" applyBorder="1" applyAlignment="1">
      <alignment horizontal="center" vertical="center"/>
    </xf>
    <xf numFmtId="0" fontId="19" fillId="4" borderId="26" xfId="2" applyFont="1" applyFill="1" applyBorder="1" applyAlignment="1">
      <alignment horizontal="left" vertical="center" wrapText="1"/>
    </xf>
    <xf numFmtId="0" fontId="19" fillId="4" borderId="28" xfId="2" applyFont="1" applyFill="1" applyBorder="1" applyAlignment="1">
      <alignment horizontal="left" vertical="center" wrapText="1"/>
    </xf>
    <xf numFmtId="0" fontId="19" fillId="4" borderId="34" xfId="2" applyFont="1" applyFill="1" applyBorder="1" applyAlignment="1">
      <alignment horizontal="left" vertical="center" wrapText="1"/>
    </xf>
    <xf numFmtId="0" fontId="17" fillId="4" borderId="5" xfId="2" applyFont="1" applyFill="1" applyBorder="1" applyAlignment="1">
      <alignment horizontal="left" vertical="top" wrapText="1"/>
    </xf>
    <xf numFmtId="0" fontId="17" fillId="4" borderId="10" xfId="2" applyFont="1" applyFill="1" applyBorder="1" applyAlignment="1">
      <alignment horizontal="left" vertical="top" wrapText="1"/>
    </xf>
    <xf numFmtId="0" fontId="17" fillId="4" borderId="13" xfId="2" applyFont="1" applyFill="1" applyBorder="1" applyAlignment="1">
      <alignment horizontal="left" vertical="top" wrapText="1"/>
    </xf>
    <xf numFmtId="0" fontId="28" fillId="4" borderId="36" xfId="2" applyFont="1" applyFill="1" applyBorder="1" applyAlignment="1">
      <alignment horizontal="center" vertical="center" wrapText="1"/>
    </xf>
    <xf numFmtId="0" fontId="28" fillId="4" borderId="37" xfId="2" applyFont="1" applyFill="1" applyBorder="1" applyAlignment="1">
      <alignment horizontal="center" vertical="center" wrapText="1"/>
    </xf>
    <xf numFmtId="0" fontId="28" fillId="4" borderId="38" xfId="2" applyFont="1" applyFill="1" applyBorder="1" applyAlignment="1">
      <alignment horizontal="center" vertical="center" wrapText="1"/>
    </xf>
    <xf numFmtId="0" fontId="16" fillId="0" borderId="14" xfId="2" applyFont="1" applyBorder="1" applyAlignment="1">
      <alignment horizontal="left" wrapText="1"/>
    </xf>
    <xf numFmtId="0" fontId="16" fillId="0" borderId="0" xfId="2" applyFont="1" applyAlignment="1">
      <alignment horizontal="left" wrapText="1"/>
    </xf>
    <xf numFmtId="0" fontId="16" fillId="0" borderId="14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wrapText="1"/>
    </xf>
    <xf numFmtId="0" fontId="20" fillId="0" borderId="14" xfId="2" applyFont="1" applyBorder="1" applyAlignment="1">
      <alignment horizontal="left" wrapText="1"/>
    </xf>
    <xf numFmtId="0" fontId="20" fillId="0" borderId="0" xfId="2" applyFont="1" applyAlignment="1">
      <alignment horizontal="left" wrapText="1"/>
    </xf>
    <xf numFmtId="0" fontId="6" fillId="0" borderId="1" xfId="0" applyNumberFormat="1" applyFont="1" applyFill="1" applyBorder="1" applyAlignment="1" applyProtection="1">
      <alignment horizontal="center"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0" fillId="0" borderId="13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7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6" fillId="0" borderId="10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49" fontId="5" fillId="0" borderId="6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5" fillId="0" borderId="7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horizontal="left" vertical="top" wrapText="1"/>
    </xf>
    <xf numFmtId="49" fontId="35" fillId="0" borderId="6" xfId="1" applyNumberFormat="1" applyFont="1" applyBorder="1" applyAlignment="1">
      <alignment horizontal="left" vertical="top" wrapText="1"/>
    </xf>
    <xf numFmtId="49" fontId="36" fillId="0" borderId="3" xfId="1" applyNumberFormat="1" applyFont="1" applyBorder="1" applyAlignment="1">
      <alignment horizontal="left" vertical="top" wrapText="1"/>
    </xf>
    <xf numFmtId="49" fontId="36" fillId="0" borderId="7" xfId="1" applyNumberFormat="1" applyFont="1" applyBorder="1" applyAlignment="1">
      <alignment horizontal="left" vertical="top" wrapText="1"/>
    </xf>
    <xf numFmtId="49" fontId="35" fillId="0" borderId="4" xfId="1" applyNumberFormat="1" applyFont="1" applyBorder="1" applyAlignment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13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49" fontId="2" fillId="0" borderId="4" xfId="1" applyNumberFormat="1" applyFont="1" applyBorder="1" applyAlignment="1">
      <alignment horizontal="left" vertical="top" wrapText="1"/>
    </xf>
    <xf numFmtId="49" fontId="5" fillId="0" borderId="4" xfId="1" applyNumberFormat="1" applyFont="1" applyBorder="1" applyAlignment="1">
      <alignment horizontal="left" vertical="top" wrapText="1"/>
    </xf>
    <xf numFmtId="49" fontId="38" fillId="0" borderId="4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7" xfId="1" applyNumberFormat="1" applyFont="1" applyBorder="1" applyAlignment="1">
      <alignment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49" fontId="9" fillId="0" borderId="4" xfId="1" applyNumberFormat="1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wrapText="1"/>
    </xf>
    <xf numFmtId="49" fontId="7" fillId="0" borderId="2" xfId="1" applyNumberFormat="1" applyFont="1" applyBorder="1" applyAlignment="1">
      <alignment horizontal="center" vertical="top"/>
    </xf>
    <xf numFmtId="49" fontId="8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 vertical="top"/>
    </xf>
    <xf numFmtId="0" fontId="4" fillId="0" borderId="1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center"/>
    </xf>
    <xf numFmtId="49" fontId="32" fillId="0" borderId="4" xfId="1" applyNumberFormat="1" applyFont="1" applyBorder="1" applyAlignment="1">
      <alignment horizontal="left" vertical="top" wrapText="1"/>
    </xf>
    <xf numFmtId="49" fontId="38" fillId="0" borderId="6" xfId="0" applyNumberFormat="1" applyFont="1" applyFill="1" applyBorder="1" applyAlignment="1" applyProtection="1">
      <alignment horizontal="left" vertical="top" wrapText="1"/>
    </xf>
    <xf numFmtId="170" fontId="17" fillId="0" borderId="0" xfId="2" applyNumberFormat="1" applyFont="1"/>
    <xf numFmtId="49" fontId="41" fillId="0" borderId="0" xfId="0" applyNumberFormat="1" applyFont="1" applyFill="1" applyBorder="1" applyAlignment="1" applyProtection="1"/>
    <xf numFmtId="49" fontId="42" fillId="0" borderId="0" xfId="0" applyNumberFormat="1" applyFont="1" applyFill="1" applyBorder="1" applyAlignment="1" applyProtection="1">
      <alignment horizontal="center" vertical="top"/>
    </xf>
    <xf numFmtId="49" fontId="41" fillId="0" borderId="0" xfId="0" applyNumberFormat="1" applyFont="1" applyFill="1" applyBorder="1" applyAlignment="1" applyProtection="1">
      <alignment wrapText="1"/>
    </xf>
    <xf numFmtId="0" fontId="41" fillId="0" borderId="0" xfId="0" applyNumberFormat="1" applyFont="1" applyFill="1" applyBorder="1" applyAlignment="1" applyProtection="1"/>
    <xf numFmtId="0" fontId="43" fillId="0" borderId="0" xfId="0" applyNumberFormat="1" applyFont="1" applyFill="1" applyBorder="1" applyAlignment="1" applyProtection="1"/>
    <xf numFmtId="49" fontId="44" fillId="0" borderId="5" xfId="0" applyNumberFormat="1" applyFont="1" applyFill="1" applyBorder="1" applyAlignment="1" applyProtection="1">
      <alignment horizontal="center" vertical="center" wrapText="1"/>
    </xf>
    <xf numFmtId="49" fontId="44" fillId="0" borderId="10" xfId="0" applyNumberFormat="1" applyFont="1" applyFill="1" applyBorder="1" applyAlignment="1" applyProtection="1">
      <alignment horizontal="center" vertical="center" wrapText="1"/>
    </xf>
    <xf numFmtId="49" fontId="44" fillId="0" borderId="13" xfId="0" applyNumberFormat="1" applyFont="1" applyFill="1" applyBorder="1" applyAlignment="1" applyProtection="1">
      <alignment horizontal="center" vertical="center" wrapText="1"/>
    </xf>
    <xf numFmtId="49" fontId="44" fillId="0" borderId="4" xfId="0" applyNumberFormat="1" applyFont="1" applyFill="1" applyBorder="1" applyAlignment="1" applyProtection="1">
      <alignment horizontal="center" vertical="center"/>
    </xf>
    <xf numFmtId="0" fontId="45" fillId="0" borderId="4" xfId="0" applyNumberFormat="1" applyFont="1" applyFill="1" applyBorder="1" applyAlignment="1" applyProtection="1">
      <alignment horizontal="left" vertical="top" wrapText="1"/>
    </xf>
    <xf numFmtId="49" fontId="41" fillId="0" borderId="1" xfId="0" applyNumberFormat="1" applyFont="1" applyFill="1" applyBorder="1" applyAlignment="1" applyProtection="1">
      <alignment vertical="top" wrapText="1"/>
    </xf>
    <xf numFmtId="0" fontId="41" fillId="0" borderId="3" xfId="0" applyNumberFormat="1" applyFont="1" applyFill="1" applyBorder="1" applyAlignment="1" applyProtection="1"/>
    <xf numFmtId="49" fontId="41" fillId="0" borderId="0" xfId="0" applyNumberFormat="1" applyFont="1" applyFill="1" applyBorder="1" applyAlignment="1" applyProtection="1">
      <alignment vertical="top"/>
    </xf>
    <xf numFmtId="49" fontId="42" fillId="0" borderId="0" xfId="0" applyNumberFormat="1" applyFont="1" applyFill="1" applyBorder="1" applyAlignment="1" applyProtection="1">
      <alignment vertical="center"/>
    </xf>
    <xf numFmtId="4" fontId="36" fillId="0" borderId="4" xfId="0" applyNumberFormat="1" applyFont="1" applyFill="1" applyBorder="1" applyAlignment="1" applyProtection="1">
      <alignment horizontal="right" vertical="top" wrapText="1"/>
    </xf>
    <xf numFmtId="0" fontId="36" fillId="0" borderId="0" xfId="0" applyNumberFormat="1" applyFont="1" applyFill="1" applyBorder="1" applyAlignment="1" applyProtection="1">
      <alignment horizontal="left" wrapText="1"/>
    </xf>
    <xf numFmtId="0" fontId="36" fillId="0" borderId="0" xfId="1" applyFont="1" applyAlignment="1">
      <alignment horizontal="left" wrapText="1"/>
    </xf>
    <xf numFmtId="4" fontId="17" fillId="4" borderId="32" xfId="2" applyNumberFormat="1" applyFont="1" applyFill="1" applyBorder="1" applyAlignment="1">
      <alignment horizontal="center" vertical="center"/>
    </xf>
    <xf numFmtId="49" fontId="46" fillId="0" borderId="1" xfId="0" applyNumberFormat="1" applyFont="1" applyFill="1" applyBorder="1" applyAlignment="1" applyProtection="1">
      <alignment horizontal="center"/>
    </xf>
    <xf numFmtId="0" fontId="47" fillId="0" borderId="1" xfId="1" applyFont="1" applyBorder="1" applyAlignment="1">
      <alignment horizontal="center" wrapText="1"/>
    </xf>
    <xf numFmtId="0" fontId="47" fillId="0" borderId="1" xfId="0" applyNumberFormat="1" applyFont="1" applyFill="1" applyBorder="1" applyAlignment="1" applyProtection="1">
      <alignment horizontal="center" wrapText="1"/>
    </xf>
  </cellXfs>
  <cellStyles count="4">
    <cellStyle name="Обычный" xfId="0" builtinId="0"/>
    <cellStyle name="Обычный 2" xfId="1" xr:uid="{90A315A5-FFA6-49D0-9989-1D54F50458E8}"/>
    <cellStyle name="Обычный 3" xfId="2" xr:uid="{FD175873-8718-40E2-B79E-853D10E25908}"/>
    <cellStyle name="Обычный 5" xfId="3" xr:uid="{6BD02F47-F7D5-42D0-8473-9B04F0817B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BE8-7F2C-423C-9E78-3CF5049E61CF}">
  <sheetPr>
    <tabColor rgb="FFFFFF00"/>
  </sheetPr>
  <dimension ref="A1:M72"/>
  <sheetViews>
    <sheetView topLeftCell="B9" zoomScaleNormal="100" workbookViewId="0">
      <selection activeCell="D18" sqref="D18"/>
    </sheetView>
  </sheetViews>
  <sheetFormatPr defaultColWidth="8.85546875" defaultRowHeight="12.75" outlineLevelCol="1" x14ac:dyDescent="0.2"/>
  <cols>
    <col min="1" max="1" width="7" style="157" customWidth="1"/>
    <col min="2" max="2" width="47.5703125" style="158" customWidth="1"/>
    <col min="3" max="3" width="84.28515625" style="142" customWidth="1"/>
    <col min="4" max="4" width="22.85546875" style="142" customWidth="1"/>
    <col min="5" max="5" width="13.28515625" style="142" customWidth="1" outlineLevel="1"/>
    <col min="6" max="6" width="11.5703125" style="142" customWidth="1" outlineLevel="1"/>
    <col min="7" max="8" width="13.140625" style="142" customWidth="1" outlineLevel="1"/>
    <col min="9" max="9" width="10.5703125" style="142" customWidth="1" outlineLevel="1"/>
    <col min="10" max="10" width="13.85546875" style="142" customWidth="1" outlineLevel="1"/>
    <col min="11" max="11" width="12.7109375" style="142" customWidth="1" outlineLevel="1"/>
    <col min="12" max="12" width="17" style="142" customWidth="1" outlineLevel="1"/>
    <col min="13" max="13" width="10.5703125" style="142" bestFit="1" customWidth="1"/>
    <col min="14" max="16384" width="8.85546875" style="142"/>
  </cols>
  <sheetData>
    <row r="1" spans="1:13" ht="23.25" customHeight="1" x14ac:dyDescent="0.25">
      <c r="A1" s="263"/>
      <c r="B1" s="264"/>
      <c r="D1" s="143"/>
      <c r="I1" s="143"/>
      <c r="J1" s="143"/>
      <c r="K1" s="143"/>
      <c r="L1" s="143"/>
    </row>
    <row r="2" spans="1:13" ht="69" customHeight="1" x14ac:dyDescent="0.2">
      <c r="A2" s="265" t="s">
        <v>1088</v>
      </c>
      <c r="B2" s="266"/>
      <c r="C2" s="267" t="s">
        <v>1089</v>
      </c>
      <c r="D2" s="267"/>
      <c r="I2" s="143"/>
      <c r="J2" s="143"/>
      <c r="K2" s="143"/>
      <c r="L2" s="143"/>
    </row>
    <row r="3" spans="1:13" ht="18.75" x14ac:dyDescent="0.3">
      <c r="A3" s="268" t="s">
        <v>1090</v>
      </c>
      <c r="B3" s="269"/>
      <c r="C3" s="144"/>
      <c r="D3" s="145"/>
      <c r="E3" s="145"/>
      <c r="F3" s="145"/>
      <c r="G3" s="146"/>
      <c r="H3" s="146"/>
      <c r="I3" s="147"/>
      <c r="J3" s="148"/>
      <c r="K3" s="148"/>
      <c r="L3" s="148"/>
      <c r="M3" s="148"/>
    </row>
    <row r="4" spans="1:13" ht="18.75" x14ac:dyDescent="0.3">
      <c r="A4" s="149"/>
      <c r="B4" s="150"/>
      <c r="C4" s="151"/>
      <c r="D4" s="152"/>
      <c r="E4" s="152"/>
      <c r="F4" s="152"/>
      <c r="G4" s="146"/>
      <c r="H4" s="146"/>
      <c r="I4" s="147"/>
      <c r="J4" s="148"/>
      <c r="K4" s="148"/>
      <c r="L4" s="148"/>
      <c r="M4" s="148"/>
    </row>
    <row r="5" spans="1:13" ht="15.75" x14ac:dyDescent="0.25">
      <c r="A5" s="263" t="s">
        <v>1091</v>
      </c>
      <c r="B5" s="264"/>
      <c r="C5" s="153"/>
      <c r="G5" s="146"/>
      <c r="H5" s="146"/>
      <c r="I5" s="154"/>
      <c r="J5" s="154"/>
      <c r="K5" s="154"/>
      <c r="L5" s="154"/>
      <c r="M5" s="154"/>
    </row>
    <row r="6" spans="1:13" ht="19.5" thickBot="1" x14ac:dyDescent="0.35">
      <c r="A6" s="263" t="s">
        <v>1092</v>
      </c>
      <c r="B6" s="264"/>
      <c r="C6" s="155"/>
      <c r="D6" s="156"/>
      <c r="G6" s="146"/>
      <c r="H6" s="146"/>
      <c r="I6" s="154"/>
      <c r="J6" s="154"/>
      <c r="K6" s="154"/>
      <c r="L6" s="154"/>
      <c r="M6" s="154"/>
    </row>
    <row r="7" spans="1:13" ht="34.5" thickBot="1" x14ac:dyDescent="0.25">
      <c r="G7" s="159" t="s">
        <v>1093</v>
      </c>
      <c r="H7" s="159" t="s">
        <v>1094</v>
      </c>
      <c r="I7" s="159" t="s">
        <v>1095</v>
      </c>
      <c r="J7" s="159" t="s">
        <v>1096</v>
      </c>
      <c r="K7" s="159" t="s">
        <v>1097</v>
      </c>
      <c r="L7" s="159" t="s">
        <v>1098</v>
      </c>
    </row>
    <row r="8" spans="1:13" ht="27.75" customHeight="1" thickBot="1" x14ac:dyDescent="0.25">
      <c r="A8" s="160" t="s">
        <v>20</v>
      </c>
      <c r="B8" s="161" t="s">
        <v>1099</v>
      </c>
      <c r="C8" s="162" t="s">
        <v>1100</v>
      </c>
      <c r="D8" s="163"/>
      <c r="E8" s="164" t="s">
        <v>1101</v>
      </c>
      <c r="F8" s="164"/>
      <c r="G8" s="165">
        <v>1.052</v>
      </c>
      <c r="H8" s="166">
        <v>1.0209999999999999</v>
      </c>
      <c r="I8" s="166">
        <v>1.0349999999999999</v>
      </c>
      <c r="J8" s="166">
        <v>1.0249999999999999</v>
      </c>
      <c r="K8" s="166">
        <v>1.02</v>
      </c>
      <c r="L8" s="167">
        <v>1.03</v>
      </c>
    </row>
    <row r="9" spans="1:13" ht="32.25" customHeight="1" x14ac:dyDescent="0.2">
      <c r="A9" s="168"/>
      <c r="B9" s="169"/>
      <c r="C9" s="170"/>
      <c r="D9" s="239" t="s">
        <v>1102</v>
      </c>
      <c r="E9" s="242">
        <f>D18</f>
        <v>1.5458000000000001</v>
      </c>
      <c r="F9" s="171" t="s">
        <v>1145</v>
      </c>
      <c r="G9" s="211" t="s">
        <v>1103</v>
      </c>
      <c r="H9" s="172" t="s">
        <v>1104</v>
      </c>
      <c r="I9" s="172" t="s">
        <v>1105</v>
      </c>
      <c r="J9" s="207" t="s">
        <v>1134</v>
      </c>
      <c r="K9" s="157" t="s">
        <v>1141</v>
      </c>
    </row>
    <row r="10" spans="1:13" ht="30" customHeight="1" x14ac:dyDescent="0.2">
      <c r="A10" s="245">
        <v>1</v>
      </c>
      <c r="B10" s="248" t="s">
        <v>1106</v>
      </c>
      <c r="C10" s="173" t="s">
        <v>1107</v>
      </c>
      <c r="D10" s="236">
        <f>ЭС1!L341*E9</f>
        <v>4859560.83</v>
      </c>
      <c r="F10" s="175">
        <f>ЭС1!L345</f>
        <v>5831473.2000000002</v>
      </c>
      <c r="G10" s="210">
        <v>0</v>
      </c>
      <c r="H10" s="203">
        <f>ЭС1!L334</f>
        <v>-21849771</v>
      </c>
      <c r="I10" s="203">
        <f>ЭС1!L333</f>
        <v>-143896</v>
      </c>
      <c r="J10" s="205">
        <f>ЭС1!L341</f>
        <v>3143719</v>
      </c>
      <c r="K10" s="203">
        <f>J10*1.2</f>
        <v>3772462.8</v>
      </c>
      <c r="L10" s="175"/>
    </row>
    <row r="11" spans="1:13" ht="30" customHeight="1" x14ac:dyDescent="0.2">
      <c r="A11" s="246"/>
      <c r="B11" s="249"/>
      <c r="C11" s="173" t="s">
        <v>1108</v>
      </c>
      <c r="D11" s="237">
        <f>ЭС2!M143*E9</f>
        <v>1577761</v>
      </c>
      <c r="F11" s="175">
        <f>ЭС2!M147</f>
        <v>1893313.2</v>
      </c>
      <c r="G11" s="210">
        <v>0</v>
      </c>
      <c r="H11" s="204">
        <f>ЭС2!M137</f>
        <v>-630199</v>
      </c>
      <c r="I11" s="203">
        <v>0</v>
      </c>
      <c r="J11" s="206">
        <f>ЭС2!M143</f>
        <v>1020676</v>
      </c>
      <c r="K11" s="203">
        <f t="shared" ref="K11:K14" si="0">J11*1.2</f>
        <v>1224811.2</v>
      </c>
      <c r="L11" s="175"/>
    </row>
    <row r="12" spans="1:13" ht="30" customHeight="1" x14ac:dyDescent="0.2">
      <c r="A12" s="246"/>
      <c r="B12" s="249"/>
      <c r="C12" s="173" t="s">
        <v>1109</v>
      </c>
      <c r="D12" s="236">
        <f>РТП2!L330*E9</f>
        <v>34511973.780000001</v>
      </c>
      <c r="F12" s="175">
        <f>РТП2!L336</f>
        <v>41414368.799999997</v>
      </c>
      <c r="G12" s="232">
        <f>РТП2!L319*G8*H8*I8*J8*K8*L8</f>
        <v>1072658</v>
      </c>
      <c r="H12" s="203">
        <v>0</v>
      </c>
      <c r="I12" s="203">
        <v>0</v>
      </c>
      <c r="J12" s="205">
        <f>РТП2!L330</f>
        <v>22326286.57</v>
      </c>
      <c r="K12" s="203">
        <f t="shared" si="0"/>
        <v>26791543.879999999</v>
      </c>
      <c r="L12" s="175"/>
    </row>
    <row r="13" spans="1:13" ht="30" customHeight="1" x14ac:dyDescent="0.2">
      <c r="A13" s="246"/>
      <c r="B13" s="249"/>
      <c r="C13" s="173" t="s">
        <v>1110</v>
      </c>
      <c r="D13" s="236">
        <f>ЭС3!L177*E9</f>
        <v>2726894.77</v>
      </c>
      <c r="F13" s="175">
        <f>ЭС3!L181</f>
        <v>3272274</v>
      </c>
      <c r="G13" s="210">
        <v>0</v>
      </c>
      <c r="H13" s="203">
        <f>ЭС3!L171</f>
        <v>-10469305</v>
      </c>
      <c r="I13" s="203">
        <v>0</v>
      </c>
      <c r="J13" s="205">
        <f>ЭС3!L177</f>
        <v>1764067</v>
      </c>
      <c r="K13" s="203">
        <f t="shared" si="0"/>
        <v>2116880.4</v>
      </c>
      <c r="L13" s="175"/>
    </row>
    <row r="14" spans="1:13" ht="30" customHeight="1" thickBot="1" x14ac:dyDescent="0.25">
      <c r="A14" s="247"/>
      <c r="B14" s="250"/>
      <c r="C14" s="176" t="s">
        <v>1111</v>
      </c>
      <c r="D14" s="235">
        <f>Молниезащита!L108*E9</f>
        <v>349724.88</v>
      </c>
      <c r="F14" s="175">
        <f>Молниезащита!L114</f>
        <v>419670</v>
      </c>
      <c r="G14" s="233">
        <f>Молниезащита!L97*G8*H8*I8*J8*K8*L8</f>
        <v>128862</v>
      </c>
      <c r="H14" s="208">
        <v>0</v>
      </c>
      <c r="I14" s="208">
        <v>0</v>
      </c>
      <c r="J14" s="209">
        <f>Молниезащита!L108</f>
        <v>226242</v>
      </c>
      <c r="K14" s="203">
        <f t="shared" si="0"/>
        <v>271490.40000000002</v>
      </c>
      <c r="M14" s="142" t="s">
        <v>1142</v>
      </c>
    </row>
    <row r="15" spans="1:13" ht="30" customHeight="1" thickTop="1" x14ac:dyDescent="0.2">
      <c r="A15" s="177">
        <v>2</v>
      </c>
      <c r="B15" s="241" t="s">
        <v>1112</v>
      </c>
      <c r="C15" s="179"/>
      <c r="D15" s="180">
        <f>SUM(D10:D14)</f>
        <v>44025915.259999998</v>
      </c>
      <c r="G15" s="175">
        <f>SUM(G10:G14)</f>
        <v>1201520</v>
      </c>
      <c r="J15" s="203">
        <f>SUM(J10:J14)</f>
        <v>28480990.57</v>
      </c>
      <c r="K15" s="203">
        <f>SUM(K10:K14)</f>
        <v>34177188.68</v>
      </c>
    </row>
    <row r="16" spans="1:13" ht="30" customHeight="1" x14ac:dyDescent="0.2">
      <c r="A16" s="181">
        <v>3</v>
      </c>
      <c r="B16" s="182" t="s">
        <v>1113</v>
      </c>
      <c r="C16" s="183">
        <v>0.2</v>
      </c>
      <c r="D16" s="174">
        <f>D15*0.2</f>
        <v>8805183.0500000007</v>
      </c>
      <c r="G16" s="175">
        <f>G15*0.2</f>
        <v>240304</v>
      </c>
      <c r="J16" s="234" t="s">
        <v>1135</v>
      </c>
      <c r="K16" s="175"/>
    </row>
    <row r="17" spans="1:13" ht="21.75" customHeight="1" x14ac:dyDescent="0.2">
      <c r="A17" s="181">
        <v>4</v>
      </c>
      <c r="B17" s="182" t="s">
        <v>1114</v>
      </c>
      <c r="C17" s="184"/>
      <c r="D17" s="185">
        <f>D15+D16</f>
        <v>52831098.310000002</v>
      </c>
      <c r="E17" s="341">
        <f>E18/D17</f>
        <v>1</v>
      </c>
      <c r="F17" s="175">
        <f>SUM(F10:F16)</f>
        <v>52831099.200000003</v>
      </c>
      <c r="G17" s="175">
        <f>G15+G16</f>
        <v>1441824</v>
      </c>
      <c r="I17" s="175">
        <f>J15-J17</f>
        <v>1884962.57</v>
      </c>
      <c r="J17" s="234">
        <v>26596028</v>
      </c>
      <c r="K17" s="142">
        <f>J17*1.2</f>
        <v>31915233.600000001</v>
      </c>
      <c r="L17" s="175"/>
    </row>
    <row r="18" spans="1:13" ht="81" customHeight="1" x14ac:dyDescent="0.2">
      <c r="A18" s="181">
        <v>5</v>
      </c>
      <c r="B18" s="182" t="s">
        <v>1115</v>
      </c>
      <c r="C18" s="186" t="s">
        <v>1116</v>
      </c>
      <c r="D18" s="243">
        <v>1.5458000000000001</v>
      </c>
      <c r="E18" s="175">
        <v>52831093</v>
      </c>
      <c r="F18" s="175">
        <f>D17-E18</f>
        <v>5.31</v>
      </c>
      <c r="G18" s="187"/>
      <c r="H18" s="187"/>
      <c r="J18" s="175">
        <f>J15-J17</f>
        <v>1884962.57</v>
      </c>
      <c r="L18" s="234"/>
    </row>
    <row r="19" spans="1:13" ht="27" customHeight="1" x14ac:dyDescent="0.2">
      <c r="A19" s="181">
        <v>6</v>
      </c>
      <c r="B19" s="182" t="s">
        <v>1117</v>
      </c>
      <c r="C19" s="188" t="s">
        <v>1118</v>
      </c>
      <c r="D19" s="189"/>
      <c r="E19" s="341"/>
      <c r="L19" s="234"/>
      <c r="M19" s="203"/>
    </row>
    <row r="20" spans="1:13" ht="12.75" customHeight="1" x14ac:dyDescent="0.2">
      <c r="A20" s="251">
        <v>7</v>
      </c>
      <c r="B20" s="254" t="s">
        <v>1119</v>
      </c>
      <c r="C20" s="257" t="s">
        <v>1120</v>
      </c>
      <c r="D20" s="260"/>
      <c r="G20" s="190"/>
      <c r="H20" s="190"/>
    </row>
    <row r="21" spans="1:13" ht="12.75" customHeight="1" x14ac:dyDescent="0.2">
      <c r="A21" s="252"/>
      <c r="B21" s="255"/>
      <c r="C21" s="258"/>
      <c r="D21" s="261"/>
      <c r="G21" s="190"/>
      <c r="H21" s="190"/>
    </row>
    <row r="22" spans="1:13" ht="12.75" customHeight="1" x14ac:dyDescent="0.2">
      <c r="A22" s="252"/>
      <c r="B22" s="255"/>
      <c r="C22" s="258"/>
      <c r="D22" s="261"/>
      <c r="G22" s="190"/>
      <c r="H22" s="190"/>
    </row>
    <row r="23" spans="1:13" ht="12.75" customHeight="1" x14ac:dyDescent="0.2">
      <c r="A23" s="252"/>
      <c r="B23" s="255"/>
      <c r="C23" s="258"/>
      <c r="D23" s="261"/>
      <c r="G23" s="190"/>
      <c r="H23" s="190"/>
    </row>
    <row r="24" spans="1:13" ht="12.75" customHeight="1" x14ac:dyDescent="0.2">
      <c r="A24" s="252"/>
      <c r="B24" s="255"/>
      <c r="C24" s="258"/>
      <c r="D24" s="261"/>
      <c r="G24" s="190"/>
      <c r="H24" s="190"/>
    </row>
    <row r="25" spans="1:13" ht="12.75" customHeight="1" x14ac:dyDescent="0.2">
      <c r="A25" s="252"/>
      <c r="B25" s="255"/>
      <c r="C25" s="258"/>
      <c r="D25" s="261"/>
      <c r="G25" s="190"/>
      <c r="H25" s="190"/>
    </row>
    <row r="26" spans="1:13" ht="12.75" customHeight="1" x14ac:dyDescent="0.25">
      <c r="A26" s="252"/>
      <c r="B26" s="255"/>
      <c r="C26" s="258"/>
      <c r="D26" s="261"/>
      <c r="G26" s="191"/>
      <c r="H26" s="191"/>
    </row>
    <row r="27" spans="1:13" x14ac:dyDescent="0.2">
      <c r="A27" s="252"/>
      <c r="B27" s="255"/>
      <c r="C27" s="258"/>
      <c r="D27" s="261"/>
    </row>
    <row r="28" spans="1:13" x14ac:dyDescent="0.2">
      <c r="A28" s="252"/>
      <c r="B28" s="255"/>
      <c r="C28" s="258"/>
      <c r="D28" s="261"/>
    </row>
    <row r="29" spans="1:13" x14ac:dyDescent="0.2">
      <c r="A29" s="252"/>
      <c r="B29" s="255"/>
      <c r="C29" s="258"/>
      <c r="D29" s="261"/>
    </row>
    <row r="30" spans="1:13" x14ac:dyDescent="0.2">
      <c r="A30" s="252"/>
      <c r="B30" s="255"/>
      <c r="C30" s="258"/>
      <c r="D30" s="261"/>
    </row>
    <row r="31" spans="1:13" x14ac:dyDescent="0.2">
      <c r="A31" s="252"/>
      <c r="B31" s="255"/>
      <c r="C31" s="258"/>
      <c r="D31" s="261"/>
    </row>
    <row r="32" spans="1:13" x14ac:dyDescent="0.2">
      <c r="A32" s="252"/>
      <c r="B32" s="255"/>
      <c r="C32" s="258"/>
      <c r="D32" s="261"/>
    </row>
    <row r="33" spans="1:4" x14ac:dyDescent="0.2">
      <c r="A33" s="252"/>
      <c r="B33" s="255"/>
      <c r="C33" s="258"/>
      <c r="D33" s="261"/>
    </row>
    <row r="34" spans="1:4" x14ac:dyDescent="0.2">
      <c r="A34" s="252"/>
      <c r="B34" s="255"/>
      <c r="C34" s="258"/>
      <c r="D34" s="261"/>
    </row>
    <row r="35" spans="1:4" x14ac:dyDescent="0.2">
      <c r="A35" s="252"/>
      <c r="B35" s="255"/>
      <c r="C35" s="258"/>
      <c r="D35" s="261"/>
    </row>
    <row r="36" spans="1:4" x14ac:dyDescent="0.2">
      <c r="A36" s="252"/>
      <c r="B36" s="255"/>
      <c r="C36" s="258"/>
      <c r="D36" s="261"/>
    </row>
    <row r="37" spans="1:4" x14ac:dyDescent="0.2">
      <c r="A37" s="252"/>
      <c r="B37" s="255"/>
      <c r="C37" s="258"/>
      <c r="D37" s="261"/>
    </row>
    <row r="38" spans="1:4" ht="3" customHeight="1" x14ac:dyDescent="0.2">
      <c r="A38" s="252"/>
      <c r="B38" s="255"/>
      <c r="C38" s="258"/>
      <c r="D38" s="261"/>
    </row>
    <row r="39" spans="1:4" hidden="1" x14ac:dyDescent="0.2">
      <c r="A39" s="252"/>
      <c r="B39" s="255"/>
      <c r="C39" s="258"/>
      <c r="D39" s="261"/>
    </row>
    <row r="40" spans="1:4" ht="3.75" customHeight="1" x14ac:dyDescent="0.2">
      <c r="A40" s="252"/>
      <c r="B40" s="255"/>
      <c r="C40" s="258"/>
      <c r="D40" s="261"/>
    </row>
    <row r="41" spans="1:4" hidden="1" x14ac:dyDescent="0.2">
      <c r="A41" s="252"/>
      <c r="B41" s="255"/>
      <c r="C41" s="258"/>
      <c r="D41" s="261"/>
    </row>
    <row r="42" spans="1:4" hidden="1" x14ac:dyDescent="0.2">
      <c r="A42" s="252"/>
      <c r="B42" s="255"/>
      <c r="C42" s="258"/>
      <c r="D42" s="261"/>
    </row>
    <row r="43" spans="1:4" hidden="1" x14ac:dyDescent="0.2">
      <c r="A43" s="252"/>
      <c r="B43" s="255"/>
      <c r="C43" s="258"/>
      <c r="D43" s="261"/>
    </row>
    <row r="44" spans="1:4" hidden="1" x14ac:dyDescent="0.2">
      <c r="A44" s="252"/>
      <c r="B44" s="255"/>
      <c r="C44" s="258"/>
      <c r="D44" s="261"/>
    </row>
    <row r="45" spans="1:4" hidden="1" x14ac:dyDescent="0.2">
      <c r="A45" s="252"/>
      <c r="B45" s="255"/>
      <c r="C45" s="258"/>
      <c r="D45" s="261"/>
    </row>
    <row r="46" spans="1:4" hidden="1" x14ac:dyDescent="0.2">
      <c r="A46" s="252"/>
      <c r="B46" s="255"/>
      <c r="C46" s="258"/>
      <c r="D46" s="261"/>
    </row>
    <row r="47" spans="1:4" ht="4.5" hidden="1" customHeight="1" x14ac:dyDescent="0.2">
      <c r="A47" s="252"/>
      <c r="B47" s="255"/>
      <c r="C47" s="258"/>
      <c r="D47" s="261"/>
    </row>
    <row r="48" spans="1:4" ht="12.75" hidden="1" customHeight="1" x14ac:dyDescent="0.2">
      <c r="A48" s="252"/>
      <c r="B48" s="255"/>
      <c r="C48" s="258"/>
      <c r="D48" s="261"/>
    </row>
    <row r="49" spans="1:4" ht="12.75" hidden="1" customHeight="1" x14ac:dyDescent="0.2">
      <c r="A49" s="252"/>
      <c r="B49" s="255"/>
      <c r="C49" s="258"/>
      <c r="D49" s="261"/>
    </row>
    <row r="50" spans="1:4" ht="12.75" hidden="1" customHeight="1" x14ac:dyDescent="0.2">
      <c r="A50" s="252"/>
      <c r="B50" s="255"/>
      <c r="C50" s="258"/>
      <c r="D50" s="261"/>
    </row>
    <row r="51" spans="1:4" ht="12.75" hidden="1" customHeight="1" x14ac:dyDescent="0.2">
      <c r="A51" s="252"/>
      <c r="B51" s="255"/>
      <c r="C51" s="258"/>
      <c r="D51" s="261"/>
    </row>
    <row r="52" spans="1:4" ht="12.75" hidden="1" customHeight="1" x14ac:dyDescent="0.2">
      <c r="A52" s="252"/>
      <c r="B52" s="255"/>
      <c r="C52" s="258"/>
      <c r="D52" s="261"/>
    </row>
    <row r="53" spans="1:4" ht="27.75" hidden="1" customHeight="1" x14ac:dyDescent="0.2">
      <c r="A53" s="252"/>
      <c r="B53" s="255"/>
      <c r="C53" s="258"/>
      <c r="D53" s="261"/>
    </row>
    <row r="54" spans="1:4" ht="59.25" customHeight="1" x14ac:dyDescent="0.2">
      <c r="A54" s="253"/>
      <c r="B54" s="256"/>
      <c r="C54" s="259"/>
      <c r="D54" s="262"/>
    </row>
    <row r="55" spans="1:4" ht="31.5" customHeight="1" x14ac:dyDescent="0.2">
      <c r="A55" s="168">
        <v>8</v>
      </c>
      <c r="B55" s="182" t="s">
        <v>1121</v>
      </c>
      <c r="C55" s="192" t="s">
        <v>1122</v>
      </c>
      <c r="D55" s="189"/>
    </row>
    <row r="56" spans="1:4" ht="29.25" customHeight="1" thickBot="1" x14ac:dyDescent="0.25">
      <c r="A56" s="193">
        <v>9</v>
      </c>
      <c r="B56" s="194" t="s">
        <v>1123</v>
      </c>
      <c r="C56" s="195"/>
      <c r="D56" s="196"/>
    </row>
    <row r="57" spans="1:4" x14ac:dyDescent="0.2">
      <c r="D57" s="197"/>
    </row>
    <row r="58" spans="1:4" x14ac:dyDescent="0.2">
      <c r="A58" s="244" t="s">
        <v>1124</v>
      </c>
      <c r="B58" s="244"/>
      <c r="C58" s="244"/>
      <c r="D58" s="244"/>
    </row>
    <row r="59" spans="1:4" ht="32.25" customHeight="1" x14ac:dyDescent="0.2">
      <c r="A59" s="244" t="s">
        <v>1125</v>
      </c>
      <c r="B59" s="244"/>
      <c r="C59" s="244"/>
      <c r="D59" s="244"/>
    </row>
    <row r="60" spans="1:4" ht="31.5" customHeight="1" x14ac:dyDescent="0.2">
      <c r="A60" s="244" t="s">
        <v>1126</v>
      </c>
      <c r="B60" s="244"/>
      <c r="C60" s="244"/>
      <c r="D60" s="244"/>
    </row>
    <row r="63" spans="1:4" ht="15" x14ac:dyDescent="0.25">
      <c r="A63" s="198"/>
      <c r="B63" s="153"/>
      <c r="D63" s="199"/>
    </row>
    <row r="64" spans="1:4" x14ac:dyDescent="0.2">
      <c r="A64" s="200" t="s">
        <v>1127</v>
      </c>
      <c r="C64" s="156"/>
      <c r="D64" s="197" t="s">
        <v>1128</v>
      </c>
    </row>
    <row r="65" spans="1:3" x14ac:dyDescent="0.2">
      <c r="A65" s="200"/>
      <c r="B65" s="240"/>
      <c r="C65" s="156"/>
    </row>
    <row r="66" spans="1:3" x14ac:dyDescent="0.2">
      <c r="A66" s="200"/>
      <c r="B66" s="240"/>
      <c r="C66" s="156"/>
    </row>
    <row r="67" spans="1:3" x14ac:dyDescent="0.2">
      <c r="A67" s="202" t="s">
        <v>1129</v>
      </c>
      <c r="B67" s="240"/>
      <c r="C67" s="156"/>
    </row>
    <row r="68" spans="1:3" x14ac:dyDescent="0.2">
      <c r="A68" s="202" t="s">
        <v>1130</v>
      </c>
      <c r="B68" s="240"/>
      <c r="C68" s="156"/>
    </row>
    <row r="69" spans="1:3" x14ac:dyDescent="0.2">
      <c r="A69" s="202" t="s">
        <v>1131</v>
      </c>
      <c r="B69" s="240"/>
      <c r="C69" s="156"/>
    </row>
    <row r="70" spans="1:3" x14ac:dyDescent="0.2">
      <c r="A70" s="202" t="s">
        <v>1132</v>
      </c>
      <c r="B70" s="240"/>
      <c r="C70" s="156"/>
    </row>
    <row r="71" spans="1:3" x14ac:dyDescent="0.2">
      <c r="A71" s="202" t="s">
        <v>1133</v>
      </c>
      <c r="B71" s="240"/>
      <c r="C71" s="156"/>
    </row>
    <row r="72" spans="1:3" x14ac:dyDescent="0.2">
      <c r="A72" s="200"/>
      <c r="B72" s="240"/>
      <c r="C72" s="156"/>
    </row>
  </sheetData>
  <mergeCells count="15">
    <mergeCell ref="A58:D58"/>
    <mergeCell ref="A59:D59"/>
    <mergeCell ref="A60:D60"/>
    <mergeCell ref="A10:A14"/>
    <mergeCell ref="B10:B14"/>
    <mergeCell ref="A20:A54"/>
    <mergeCell ref="B20:B54"/>
    <mergeCell ref="C20:C54"/>
    <mergeCell ref="D20:D54"/>
    <mergeCell ref="A1:B1"/>
    <mergeCell ref="A2:B2"/>
    <mergeCell ref="C2:D2"/>
    <mergeCell ref="A3:B3"/>
    <mergeCell ref="A5:B5"/>
    <mergeCell ref="A6:B6"/>
  </mergeCells>
  <pageMargins left="0.75" right="0.75" top="1" bottom="1" header="0.5" footer="0.5"/>
  <pageSetup scale="83" orientation="portrait" r:id="rId1"/>
  <headerFooter alignWithMargins="0"/>
  <colBreaks count="1" manualBreakCount="1">
    <brk id="2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C90D-C3E7-4A77-8FCE-2C5065ED2151}">
  <sheetPr>
    <tabColor rgb="FFFFFF00"/>
  </sheetPr>
  <dimension ref="A1:F72"/>
  <sheetViews>
    <sheetView topLeftCell="A7" zoomScaleNormal="100" workbookViewId="0">
      <selection activeCell="D16" sqref="D16"/>
    </sheetView>
  </sheetViews>
  <sheetFormatPr defaultColWidth="8.85546875" defaultRowHeight="12.75" x14ac:dyDescent="0.2"/>
  <cols>
    <col min="1" max="1" width="7" style="157" customWidth="1"/>
    <col min="2" max="2" width="47.5703125" style="158" customWidth="1"/>
    <col min="3" max="3" width="84.28515625" style="142" customWidth="1"/>
    <col min="4" max="4" width="22.85546875" style="142" customWidth="1"/>
    <col min="5" max="5" width="10.85546875" style="142" bestFit="1" customWidth="1"/>
    <col min="6" max="6" width="14.140625" style="142" customWidth="1"/>
    <col min="7" max="16384" width="8.85546875" style="142"/>
  </cols>
  <sheetData>
    <row r="1" spans="1:6" ht="23.25" customHeight="1" x14ac:dyDescent="0.25">
      <c r="A1" s="263"/>
      <c r="B1" s="264"/>
      <c r="D1" s="143"/>
    </row>
    <row r="2" spans="1:6" ht="69" customHeight="1" x14ac:dyDescent="0.2">
      <c r="A2" s="265" t="s">
        <v>1088</v>
      </c>
      <c r="B2" s="266"/>
      <c r="C2" s="267" t="s">
        <v>1089</v>
      </c>
      <c r="D2" s="267"/>
    </row>
    <row r="3" spans="1:6" ht="18.75" x14ac:dyDescent="0.3">
      <c r="A3" s="268" t="s">
        <v>1090</v>
      </c>
      <c r="B3" s="269"/>
      <c r="C3" s="144"/>
      <c r="D3" s="145"/>
    </row>
    <row r="4" spans="1:6" ht="18.75" x14ac:dyDescent="0.3">
      <c r="A4" s="149"/>
      <c r="B4" s="150"/>
      <c r="C4" s="151"/>
      <c r="D4" s="152"/>
    </row>
    <row r="5" spans="1:6" ht="15" x14ac:dyDescent="0.25">
      <c r="A5" s="263" t="s">
        <v>1091</v>
      </c>
      <c r="B5" s="264"/>
      <c r="C5" s="153"/>
    </row>
    <row r="6" spans="1:6" ht="18.75" x14ac:dyDescent="0.3">
      <c r="A6" s="263" t="s">
        <v>1092</v>
      </c>
      <c r="B6" s="264"/>
      <c r="C6" s="155"/>
      <c r="D6" s="156"/>
    </row>
    <row r="7" spans="1:6" ht="13.5" thickBot="1" x14ac:dyDescent="0.25"/>
    <row r="8" spans="1:6" ht="27.75" customHeight="1" x14ac:dyDescent="0.2">
      <c r="A8" s="160" t="s">
        <v>20</v>
      </c>
      <c r="B8" s="161" t="s">
        <v>1099</v>
      </c>
      <c r="C8" s="162" t="s">
        <v>1100</v>
      </c>
      <c r="D8" s="163"/>
    </row>
    <row r="9" spans="1:6" ht="32.25" customHeight="1" x14ac:dyDescent="0.2">
      <c r="A9" s="168"/>
      <c r="B9" s="169"/>
      <c r="C9" s="170"/>
      <c r="D9" s="239" t="s">
        <v>1102</v>
      </c>
    </row>
    <row r="10" spans="1:6" ht="30" customHeight="1" x14ac:dyDescent="0.2">
      <c r="A10" s="245">
        <v>1</v>
      </c>
      <c r="B10" s="248" t="s">
        <v>1106</v>
      </c>
      <c r="C10" s="173" t="s">
        <v>1107</v>
      </c>
      <c r="D10" s="174">
        <f>ROUND(ЭС1!L341*D18,0)</f>
        <v>4859561</v>
      </c>
      <c r="E10" s="175"/>
    </row>
    <row r="11" spans="1:6" ht="30" customHeight="1" x14ac:dyDescent="0.2">
      <c r="A11" s="246"/>
      <c r="B11" s="249"/>
      <c r="C11" s="173" t="s">
        <v>1108</v>
      </c>
      <c r="D11" s="174">
        <f>ROUND(ЭС2!M143*D18,0)</f>
        <v>1577761</v>
      </c>
    </row>
    <row r="12" spans="1:6" ht="30" customHeight="1" x14ac:dyDescent="0.2">
      <c r="A12" s="246"/>
      <c r="B12" s="249"/>
      <c r="C12" s="173" t="s">
        <v>1109</v>
      </c>
      <c r="D12" s="174">
        <f>ROUND(РТП2!L330*D18,0)</f>
        <v>34511974</v>
      </c>
    </row>
    <row r="13" spans="1:6" ht="30" customHeight="1" x14ac:dyDescent="0.2">
      <c r="A13" s="246"/>
      <c r="B13" s="249"/>
      <c r="C13" s="173" t="s">
        <v>1110</v>
      </c>
      <c r="D13" s="174">
        <f>ROUND(ЭС3!L177*D18,0)</f>
        <v>2726895</v>
      </c>
    </row>
    <row r="14" spans="1:6" ht="30" customHeight="1" thickBot="1" x14ac:dyDescent="0.25">
      <c r="A14" s="247"/>
      <c r="B14" s="250"/>
      <c r="C14" s="176" t="s">
        <v>1111</v>
      </c>
      <c r="D14" s="359">
        <f>ROUND(Молниезащита!L108*D18,0)</f>
        <v>349725</v>
      </c>
    </row>
    <row r="15" spans="1:6" ht="30" customHeight="1" thickTop="1" x14ac:dyDescent="0.2">
      <c r="A15" s="177">
        <v>2</v>
      </c>
      <c r="B15" s="178" t="s">
        <v>1112</v>
      </c>
      <c r="C15" s="179"/>
      <c r="D15" s="180">
        <f>SUM(D10:D14)</f>
        <v>44025916</v>
      </c>
      <c r="E15" s="175"/>
      <c r="F15" s="175"/>
    </row>
    <row r="16" spans="1:6" ht="30" customHeight="1" x14ac:dyDescent="0.2">
      <c r="A16" s="181">
        <v>3</v>
      </c>
      <c r="B16" s="182" t="s">
        <v>1113</v>
      </c>
      <c r="C16" s="183">
        <v>0.2</v>
      </c>
      <c r="D16" s="174">
        <f>D15*0.2</f>
        <v>8805183.1999999993</v>
      </c>
      <c r="E16" s="175"/>
      <c r="F16" s="175"/>
    </row>
    <row r="17" spans="1:6" ht="21.75" customHeight="1" x14ac:dyDescent="0.2">
      <c r="A17" s="181">
        <v>4</v>
      </c>
      <c r="B17" s="182" t="s">
        <v>1114</v>
      </c>
      <c r="C17" s="184"/>
      <c r="D17" s="185">
        <f>D15+D16</f>
        <v>52831099.200000003</v>
      </c>
      <c r="E17" s="175"/>
      <c r="F17" s="175"/>
    </row>
    <row r="18" spans="1:6" ht="81" customHeight="1" x14ac:dyDescent="0.2">
      <c r="A18" s="181">
        <v>5</v>
      </c>
      <c r="B18" s="182" t="s">
        <v>1115</v>
      </c>
      <c r="C18" s="186" t="s">
        <v>1116</v>
      </c>
      <c r="D18" s="243">
        <v>1.5458000000000001</v>
      </c>
    </row>
    <row r="19" spans="1:6" ht="27" customHeight="1" x14ac:dyDescent="0.2">
      <c r="A19" s="181">
        <v>6</v>
      </c>
      <c r="B19" s="182" t="s">
        <v>1117</v>
      </c>
      <c r="C19" s="188" t="s">
        <v>1118</v>
      </c>
      <c r="D19" s="189"/>
    </row>
    <row r="20" spans="1:6" ht="12.75" customHeight="1" x14ac:dyDescent="0.2">
      <c r="A20" s="251">
        <v>7</v>
      </c>
      <c r="B20" s="254" t="s">
        <v>1119</v>
      </c>
      <c r="C20" s="257" t="s">
        <v>1120</v>
      </c>
      <c r="D20" s="260"/>
    </row>
    <row r="21" spans="1:6" ht="12.75" customHeight="1" x14ac:dyDescent="0.2">
      <c r="A21" s="252"/>
      <c r="B21" s="255"/>
      <c r="C21" s="258"/>
      <c r="D21" s="261"/>
    </row>
    <row r="22" spans="1:6" ht="12.75" customHeight="1" x14ac:dyDescent="0.2">
      <c r="A22" s="252"/>
      <c r="B22" s="255"/>
      <c r="C22" s="258"/>
      <c r="D22" s="261"/>
    </row>
    <row r="23" spans="1:6" ht="12.75" customHeight="1" x14ac:dyDescent="0.2">
      <c r="A23" s="252"/>
      <c r="B23" s="255"/>
      <c r="C23" s="258"/>
      <c r="D23" s="261"/>
    </row>
    <row r="24" spans="1:6" ht="12.75" customHeight="1" x14ac:dyDescent="0.2">
      <c r="A24" s="252"/>
      <c r="B24" s="255"/>
      <c r="C24" s="258"/>
      <c r="D24" s="261"/>
    </row>
    <row r="25" spans="1:6" ht="12.75" customHeight="1" x14ac:dyDescent="0.2">
      <c r="A25" s="252"/>
      <c r="B25" s="255"/>
      <c r="C25" s="258"/>
      <c r="D25" s="261"/>
    </row>
    <row r="26" spans="1:6" ht="12.75" customHeight="1" x14ac:dyDescent="0.2">
      <c r="A26" s="252"/>
      <c r="B26" s="255"/>
      <c r="C26" s="258"/>
      <c r="D26" s="261"/>
    </row>
    <row r="27" spans="1:6" x14ac:dyDescent="0.2">
      <c r="A27" s="252"/>
      <c r="B27" s="255"/>
      <c r="C27" s="258"/>
      <c r="D27" s="261"/>
    </row>
    <row r="28" spans="1:6" x14ac:dyDescent="0.2">
      <c r="A28" s="252"/>
      <c r="B28" s="255"/>
      <c r="C28" s="258"/>
      <c r="D28" s="261"/>
    </row>
    <row r="29" spans="1:6" x14ac:dyDescent="0.2">
      <c r="A29" s="252"/>
      <c r="B29" s="255"/>
      <c r="C29" s="258"/>
      <c r="D29" s="261"/>
    </row>
    <row r="30" spans="1:6" x14ac:dyDescent="0.2">
      <c r="A30" s="252"/>
      <c r="B30" s="255"/>
      <c r="C30" s="258"/>
      <c r="D30" s="261"/>
    </row>
    <row r="31" spans="1:6" x14ac:dyDescent="0.2">
      <c r="A31" s="252"/>
      <c r="B31" s="255"/>
      <c r="C31" s="258"/>
      <c r="D31" s="261"/>
    </row>
    <row r="32" spans="1:6" x14ac:dyDescent="0.2">
      <c r="A32" s="252"/>
      <c r="B32" s="255"/>
      <c r="C32" s="258"/>
      <c r="D32" s="261"/>
    </row>
    <row r="33" spans="1:4" x14ac:dyDescent="0.2">
      <c r="A33" s="252"/>
      <c r="B33" s="255"/>
      <c r="C33" s="258"/>
      <c r="D33" s="261"/>
    </row>
    <row r="34" spans="1:4" x14ac:dyDescent="0.2">
      <c r="A34" s="252"/>
      <c r="B34" s="255"/>
      <c r="C34" s="258"/>
      <c r="D34" s="261"/>
    </row>
    <row r="35" spans="1:4" x14ac:dyDescent="0.2">
      <c r="A35" s="252"/>
      <c r="B35" s="255"/>
      <c r="C35" s="258"/>
      <c r="D35" s="261"/>
    </row>
    <row r="36" spans="1:4" x14ac:dyDescent="0.2">
      <c r="A36" s="252"/>
      <c r="B36" s="255"/>
      <c r="C36" s="258"/>
      <c r="D36" s="261"/>
    </row>
    <row r="37" spans="1:4" x14ac:dyDescent="0.2">
      <c r="A37" s="252"/>
      <c r="B37" s="255"/>
      <c r="C37" s="258"/>
      <c r="D37" s="261"/>
    </row>
    <row r="38" spans="1:4" ht="3" customHeight="1" x14ac:dyDescent="0.2">
      <c r="A38" s="252"/>
      <c r="B38" s="255"/>
      <c r="C38" s="258"/>
      <c r="D38" s="261"/>
    </row>
    <row r="39" spans="1:4" hidden="1" x14ac:dyDescent="0.2">
      <c r="A39" s="252"/>
      <c r="B39" s="255"/>
      <c r="C39" s="258"/>
      <c r="D39" s="261"/>
    </row>
    <row r="40" spans="1:4" ht="3.75" customHeight="1" x14ac:dyDescent="0.2">
      <c r="A40" s="252"/>
      <c r="B40" s="255"/>
      <c r="C40" s="258"/>
      <c r="D40" s="261"/>
    </row>
    <row r="41" spans="1:4" hidden="1" x14ac:dyDescent="0.2">
      <c r="A41" s="252"/>
      <c r="B41" s="255"/>
      <c r="C41" s="258"/>
      <c r="D41" s="261"/>
    </row>
    <row r="42" spans="1:4" hidden="1" x14ac:dyDescent="0.2">
      <c r="A42" s="252"/>
      <c r="B42" s="255"/>
      <c r="C42" s="258"/>
      <c r="D42" s="261"/>
    </row>
    <row r="43" spans="1:4" hidden="1" x14ac:dyDescent="0.2">
      <c r="A43" s="252"/>
      <c r="B43" s="255"/>
      <c r="C43" s="258"/>
      <c r="D43" s="261"/>
    </row>
    <row r="44" spans="1:4" hidden="1" x14ac:dyDescent="0.2">
      <c r="A44" s="252"/>
      <c r="B44" s="255"/>
      <c r="C44" s="258"/>
      <c r="D44" s="261"/>
    </row>
    <row r="45" spans="1:4" hidden="1" x14ac:dyDescent="0.2">
      <c r="A45" s="252"/>
      <c r="B45" s="255"/>
      <c r="C45" s="258"/>
      <c r="D45" s="261"/>
    </row>
    <row r="46" spans="1:4" hidden="1" x14ac:dyDescent="0.2">
      <c r="A46" s="252"/>
      <c r="B46" s="255"/>
      <c r="C46" s="258"/>
      <c r="D46" s="261"/>
    </row>
    <row r="47" spans="1:4" ht="4.5" hidden="1" customHeight="1" x14ac:dyDescent="0.2">
      <c r="A47" s="252"/>
      <c r="B47" s="255"/>
      <c r="C47" s="258"/>
      <c r="D47" s="261"/>
    </row>
    <row r="48" spans="1:4" ht="12.75" hidden="1" customHeight="1" x14ac:dyDescent="0.2">
      <c r="A48" s="252"/>
      <c r="B48" s="255"/>
      <c r="C48" s="258"/>
      <c r="D48" s="261"/>
    </row>
    <row r="49" spans="1:4" ht="12.75" hidden="1" customHeight="1" x14ac:dyDescent="0.2">
      <c r="A49" s="252"/>
      <c r="B49" s="255"/>
      <c r="C49" s="258"/>
      <c r="D49" s="261"/>
    </row>
    <row r="50" spans="1:4" ht="12.75" hidden="1" customHeight="1" x14ac:dyDescent="0.2">
      <c r="A50" s="252"/>
      <c r="B50" s="255"/>
      <c r="C50" s="258"/>
      <c r="D50" s="261"/>
    </row>
    <row r="51" spans="1:4" ht="12.75" hidden="1" customHeight="1" x14ac:dyDescent="0.2">
      <c r="A51" s="252"/>
      <c r="B51" s="255"/>
      <c r="C51" s="258"/>
      <c r="D51" s="261"/>
    </row>
    <row r="52" spans="1:4" ht="12.75" hidden="1" customHeight="1" x14ac:dyDescent="0.2">
      <c r="A52" s="252"/>
      <c r="B52" s="255"/>
      <c r="C52" s="258"/>
      <c r="D52" s="261"/>
    </row>
    <row r="53" spans="1:4" ht="27.75" hidden="1" customHeight="1" x14ac:dyDescent="0.2">
      <c r="A53" s="252"/>
      <c r="B53" s="255"/>
      <c r="C53" s="258"/>
      <c r="D53" s="261"/>
    </row>
    <row r="54" spans="1:4" ht="59.25" customHeight="1" x14ac:dyDescent="0.2">
      <c r="A54" s="253"/>
      <c r="B54" s="256"/>
      <c r="C54" s="259"/>
      <c r="D54" s="262"/>
    </row>
    <row r="55" spans="1:4" ht="31.5" customHeight="1" x14ac:dyDescent="0.2">
      <c r="A55" s="168">
        <v>8</v>
      </c>
      <c r="B55" s="182" t="s">
        <v>1121</v>
      </c>
      <c r="C55" s="192" t="s">
        <v>1122</v>
      </c>
      <c r="D55" s="189"/>
    </row>
    <row r="56" spans="1:4" ht="29.25" customHeight="1" thickBot="1" x14ac:dyDescent="0.25">
      <c r="A56" s="193">
        <v>9</v>
      </c>
      <c r="B56" s="194" t="s">
        <v>1123</v>
      </c>
      <c r="C56" s="195"/>
      <c r="D56" s="196"/>
    </row>
    <row r="57" spans="1:4" x14ac:dyDescent="0.2">
      <c r="D57" s="197"/>
    </row>
    <row r="58" spans="1:4" x14ac:dyDescent="0.2">
      <c r="A58" s="244" t="s">
        <v>1124</v>
      </c>
      <c r="B58" s="244"/>
      <c r="C58" s="244"/>
      <c r="D58" s="244"/>
    </row>
    <row r="59" spans="1:4" ht="32.25" customHeight="1" x14ac:dyDescent="0.2">
      <c r="A59" s="244" t="s">
        <v>1125</v>
      </c>
      <c r="B59" s="244"/>
      <c r="C59" s="244"/>
      <c r="D59" s="244"/>
    </row>
    <row r="60" spans="1:4" ht="31.5" customHeight="1" x14ac:dyDescent="0.2">
      <c r="A60" s="244" t="s">
        <v>1126</v>
      </c>
      <c r="B60" s="244"/>
      <c r="C60" s="244"/>
      <c r="D60" s="244"/>
    </row>
    <row r="63" spans="1:4" ht="15" x14ac:dyDescent="0.25">
      <c r="A63" s="198"/>
      <c r="B63" s="153"/>
      <c r="D63" s="199"/>
    </row>
    <row r="64" spans="1:4" x14ac:dyDescent="0.2">
      <c r="A64" s="200" t="s">
        <v>1127</v>
      </c>
      <c r="C64" s="156"/>
      <c r="D64" s="197" t="s">
        <v>1128</v>
      </c>
    </row>
    <row r="65" spans="1:3" x14ac:dyDescent="0.2">
      <c r="A65" s="200"/>
      <c r="B65" s="201"/>
      <c r="C65" s="156"/>
    </row>
    <row r="66" spans="1:3" x14ac:dyDescent="0.2">
      <c r="A66" s="200"/>
      <c r="B66" s="201"/>
      <c r="C66" s="156"/>
    </row>
    <row r="67" spans="1:3" x14ac:dyDescent="0.2">
      <c r="A67" s="202" t="s">
        <v>1129</v>
      </c>
      <c r="B67" s="201"/>
      <c r="C67" s="156"/>
    </row>
    <row r="68" spans="1:3" x14ac:dyDescent="0.2">
      <c r="A68" s="202" t="s">
        <v>1130</v>
      </c>
      <c r="B68" s="201"/>
      <c r="C68" s="156"/>
    </row>
    <row r="69" spans="1:3" x14ac:dyDescent="0.2">
      <c r="A69" s="202" t="s">
        <v>1131</v>
      </c>
      <c r="B69" s="201"/>
      <c r="C69" s="156"/>
    </row>
    <row r="70" spans="1:3" x14ac:dyDescent="0.2">
      <c r="A70" s="202" t="s">
        <v>1132</v>
      </c>
      <c r="B70" s="201"/>
      <c r="C70" s="156"/>
    </row>
    <row r="71" spans="1:3" x14ac:dyDescent="0.2">
      <c r="A71" s="202" t="s">
        <v>1133</v>
      </c>
      <c r="B71" s="201"/>
      <c r="C71" s="156"/>
    </row>
    <row r="72" spans="1:3" x14ac:dyDescent="0.2">
      <c r="A72" s="200"/>
      <c r="B72" s="201"/>
      <c r="C72" s="156"/>
    </row>
  </sheetData>
  <mergeCells count="15">
    <mergeCell ref="A6:B6"/>
    <mergeCell ref="A1:B1"/>
    <mergeCell ref="A2:B2"/>
    <mergeCell ref="C2:D2"/>
    <mergeCell ref="A3:B3"/>
    <mergeCell ref="A5:B5"/>
    <mergeCell ref="A58:D58"/>
    <mergeCell ref="A59:D59"/>
    <mergeCell ref="A60:D60"/>
    <mergeCell ref="A10:A14"/>
    <mergeCell ref="B10:B14"/>
    <mergeCell ref="A20:A54"/>
    <mergeCell ref="B20:B54"/>
    <mergeCell ref="C20:C54"/>
    <mergeCell ref="D20:D54"/>
  </mergeCells>
  <pageMargins left="0.75" right="0.75" top="1" bottom="1" header="0.5" footer="0.5"/>
  <pageSetup scale="83" orientation="portrait" r:id="rId1"/>
  <headerFooter alignWithMargins="0"/>
  <colBreaks count="1" manualBreakCount="1">
    <brk id="2" max="7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K467"/>
  <sheetViews>
    <sheetView tabSelected="1" view="pageBreakPreview" topLeftCell="A324" zoomScaleNormal="100" zoomScaleSheetLayoutView="100" workbookViewId="0">
      <selection activeCell="M456" sqref="M456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13" style="1" hidden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3" t="s">
        <v>0</v>
      </c>
      <c r="B2" s="273"/>
      <c r="C2" s="273"/>
      <c r="D2" s="6"/>
      <c r="E2" s="4"/>
      <c r="F2" s="4"/>
      <c r="G2" s="4"/>
      <c r="H2" s="4"/>
      <c r="I2" s="4"/>
      <c r="J2" s="4"/>
      <c r="K2" s="4"/>
      <c r="L2" s="4"/>
      <c r="M2" s="4"/>
      <c r="N2" s="273" t="s">
        <v>1</v>
      </c>
      <c r="O2" s="273"/>
      <c r="P2" s="273"/>
      <c r="Q2" s="273"/>
    </row>
    <row r="3" spans="1:61" s="3" customFormat="1" ht="11.25" customHeight="1" x14ac:dyDescent="0.25">
      <c r="A3" s="274"/>
      <c r="B3" s="274"/>
      <c r="C3" s="274"/>
      <c r="D3" s="274"/>
      <c r="E3" s="4"/>
      <c r="F3" s="4"/>
      <c r="G3" s="4"/>
      <c r="H3" s="4"/>
      <c r="I3" s="4"/>
      <c r="J3" s="4"/>
      <c r="K3" s="4"/>
      <c r="L3" s="4"/>
      <c r="M3" s="275"/>
      <c r="N3" s="275"/>
      <c r="O3" s="275"/>
      <c r="P3" s="275"/>
      <c r="Q3" s="275"/>
    </row>
    <row r="4" spans="1:61" s="3" customFormat="1" ht="15" x14ac:dyDescent="0.25">
      <c r="A4" s="276"/>
      <c r="B4" s="276"/>
      <c r="C4" s="276"/>
      <c r="D4" s="276"/>
      <c r="E4" s="4"/>
      <c r="F4" s="4"/>
      <c r="G4" s="4"/>
      <c r="H4" s="4"/>
      <c r="I4" s="4"/>
      <c r="J4" s="4"/>
      <c r="K4" s="4"/>
      <c r="L4" s="4"/>
      <c r="M4" s="276"/>
      <c r="N4" s="276"/>
      <c r="O4" s="276"/>
      <c r="P4" s="276"/>
      <c r="Q4" s="27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8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0" t="s">
        <v>4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71" t="s">
        <v>5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2" t="s">
        <v>632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</row>
    <row r="12" spans="1:61" s="3" customFormat="1" ht="21" customHeight="1" x14ac:dyDescent="0.25">
      <c r="A12" s="271" t="s">
        <v>7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</row>
    <row r="13" spans="1:61" s="3" customFormat="1" ht="15" x14ac:dyDescent="0.25">
      <c r="A13" s="270" t="s">
        <v>8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71" t="s">
        <v>9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</row>
    <row r="15" spans="1:61" s="3" customFormat="1" ht="30.75" customHeight="1" x14ac:dyDescent="0.25">
      <c r="A15" s="4"/>
      <c r="B15" s="14" t="s">
        <v>10</v>
      </c>
      <c r="C15" s="287" t="s">
        <v>633</v>
      </c>
      <c r="D15" s="287"/>
      <c r="E15" s="287"/>
      <c r="F15" s="287"/>
      <c r="G15" s="287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f>L345/1000</f>
        <v>5831.47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hidden="1" customHeight="1" x14ac:dyDescent="0.25">
      <c r="B17" s="16" t="s">
        <v>266</v>
      </c>
      <c r="D17" s="17"/>
      <c r="E17" s="18">
        <v>27.9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hidden="1" customHeight="1" x14ac:dyDescent="0.25">
      <c r="B18" s="16" t="s">
        <v>14</v>
      </c>
      <c r="D18" s="17"/>
      <c r="E18" s="18">
        <v>22980.83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hidden="1" customHeight="1" x14ac:dyDescent="0.25">
      <c r="B19" s="16" t="s">
        <v>634</v>
      </c>
      <c r="D19" s="17"/>
      <c r="E19" s="18">
        <v>143.9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7" s="3" customFormat="1" ht="12.75" customHeight="1" x14ac:dyDescent="0.25">
      <c r="B20" s="16" t="s">
        <v>15</v>
      </c>
      <c r="C20" s="16"/>
      <c r="D20" s="17"/>
      <c r="E20" s="18">
        <v>442.29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7" s="3" customFormat="1" ht="12.75" customHeight="1" x14ac:dyDescent="0.25">
      <c r="B21" s="16" t="s">
        <v>16</v>
      </c>
      <c r="C21" s="16"/>
      <c r="D21" s="23"/>
      <c r="E21" s="18">
        <v>1073.05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7" s="3" customFormat="1" ht="15" x14ac:dyDescent="0.25">
      <c r="B22" s="16" t="s">
        <v>18</v>
      </c>
      <c r="C22" s="16"/>
      <c r="E22" s="21"/>
      <c r="F22" s="357" t="s">
        <v>1146</v>
      </c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BJ22" s="25" t="s">
        <v>19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</row>
    <row r="23" spans="1:77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89"/>
      <c r="M23" s="289"/>
      <c r="N23" s="16"/>
    </row>
    <row r="24" spans="1:77" s="3" customFormat="1" ht="15" x14ac:dyDescent="0.25">
      <c r="A24" s="28"/>
    </row>
    <row r="25" spans="1:77" s="3" customFormat="1" ht="36" customHeight="1" x14ac:dyDescent="0.25">
      <c r="A25" s="290" t="s">
        <v>20</v>
      </c>
      <c r="B25" s="290" t="s">
        <v>21</v>
      </c>
      <c r="C25" s="290" t="s">
        <v>22</v>
      </c>
      <c r="D25" s="290"/>
      <c r="E25" s="290"/>
      <c r="F25" s="277" t="s">
        <v>23</v>
      </c>
      <c r="G25" s="290" t="s">
        <v>24</v>
      </c>
      <c r="H25" s="293" t="s">
        <v>25</v>
      </c>
      <c r="I25" s="294"/>
      <c r="J25" s="295"/>
      <c r="K25" s="277" t="s">
        <v>26</v>
      </c>
      <c r="L25" s="293" t="s">
        <v>27</v>
      </c>
      <c r="M25" s="294"/>
      <c r="N25" s="294"/>
      <c r="O25" s="295"/>
      <c r="P25" s="297" t="s">
        <v>28</v>
      </c>
      <c r="Q25" s="298"/>
    </row>
    <row r="26" spans="1:77" s="3" customFormat="1" ht="36.75" customHeight="1" x14ac:dyDescent="0.25">
      <c r="A26" s="290"/>
      <c r="B26" s="290"/>
      <c r="C26" s="290"/>
      <c r="D26" s="290"/>
      <c r="E26" s="290"/>
      <c r="F26" s="291"/>
      <c r="G26" s="290"/>
      <c r="H26" s="29" t="s">
        <v>29</v>
      </c>
      <c r="I26" s="29" t="s">
        <v>30</v>
      </c>
      <c r="J26" s="277" t="s">
        <v>31</v>
      </c>
      <c r="K26" s="296"/>
      <c r="L26" s="301" t="s">
        <v>29</v>
      </c>
      <c r="M26" s="301" t="s">
        <v>32</v>
      </c>
      <c r="N26" s="29" t="s">
        <v>30</v>
      </c>
      <c r="O26" s="277" t="s">
        <v>31</v>
      </c>
      <c r="P26" s="299"/>
      <c r="Q26" s="300"/>
    </row>
    <row r="27" spans="1:77" s="3" customFormat="1" ht="36" x14ac:dyDescent="0.25">
      <c r="A27" s="290"/>
      <c r="B27" s="290"/>
      <c r="C27" s="290"/>
      <c r="D27" s="290"/>
      <c r="E27" s="290"/>
      <c r="F27" s="292"/>
      <c r="G27" s="290"/>
      <c r="H27" s="29" t="s">
        <v>33</v>
      </c>
      <c r="I27" s="30" t="s">
        <v>34</v>
      </c>
      <c r="J27" s="278"/>
      <c r="K27" s="278"/>
      <c r="L27" s="302"/>
      <c r="M27" s="302"/>
      <c r="N27" s="30" t="s">
        <v>34</v>
      </c>
      <c r="O27" s="278"/>
      <c r="P27" s="29" t="s">
        <v>35</v>
      </c>
      <c r="Q27" s="29" t="s">
        <v>36</v>
      </c>
    </row>
    <row r="28" spans="1:77" s="3" customFormat="1" ht="15" x14ac:dyDescent="0.25">
      <c r="A28" s="31">
        <v>1</v>
      </c>
      <c r="B28" s="31">
        <v>2</v>
      </c>
      <c r="C28" s="279">
        <v>3</v>
      </c>
      <c r="D28" s="279"/>
      <c r="E28" s="279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32">
        <v>14</v>
      </c>
      <c r="Q28" s="31">
        <v>15</v>
      </c>
    </row>
    <row r="29" spans="1:77" s="3" customFormat="1" ht="15" x14ac:dyDescent="0.25">
      <c r="A29" s="280" t="s">
        <v>37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2"/>
      <c r="BV29" s="33" t="s">
        <v>37</v>
      </c>
    </row>
    <row r="30" spans="1:77" s="3" customFormat="1" ht="15" x14ac:dyDescent="0.25">
      <c r="A30" s="283" t="s">
        <v>635</v>
      </c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5"/>
      <c r="BV30" s="33"/>
      <c r="BW30" s="34" t="s">
        <v>635</v>
      </c>
    </row>
    <row r="31" spans="1:77" s="3" customFormat="1" ht="67.5" x14ac:dyDescent="0.25">
      <c r="A31" s="35" t="s">
        <v>39</v>
      </c>
      <c r="B31" s="36" t="s">
        <v>636</v>
      </c>
      <c r="C31" s="286" t="s">
        <v>637</v>
      </c>
      <c r="D31" s="286"/>
      <c r="E31" s="286"/>
      <c r="F31" s="35" t="s">
        <v>69</v>
      </c>
      <c r="G31" s="62">
        <v>6</v>
      </c>
      <c r="H31" s="39" t="s">
        <v>638</v>
      </c>
      <c r="I31" s="39" t="s">
        <v>639</v>
      </c>
      <c r="J31" s="39">
        <v>7.84</v>
      </c>
      <c r="K31" s="37" t="s">
        <v>45</v>
      </c>
      <c r="L31" s="39">
        <v>7354</v>
      </c>
      <c r="M31" s="39">
        <v>6093</v>
      </c>
      <c r="N31" s="40" t="s">
        <v>640</v>
      </c>
      <c r="O31" s="39">
        <v>416</v>
      </c>
      <c r="P31" s="41">
        <v>2.4725000000000001</v>
      </c>
      <c r="Q31" s="42">
        <v>14.84</v>
      </c>
      <c r="BV31" s="33"/>
      <c r="BW31" s="34"/>
      <c r="BX31" s="43" t="s">
        <v>637</v>
      </c>
    </row>
    <row r="32" spans="1:77" s="3" customFormat="1" ht="57" x14ac:dyDescent="0.25">
      <c r="A32" s="49"/>
      <c r="B32" s="50" t="s">
        <v>50</v>
      </c>
      <c r="C32" s="303" t="s">
        <v>51</v>
      </c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4"/>
      <c r="BV32" s="33"/>
      <c r="BW32" s="34"/>
      <c r="BX32" s="43"/>
      <c r="BY32" s="2" t="s">
        <v>51</v>
      </c>
    </row>
    <row r="33" spans="1:78" s="3" customFormat="1" ht="15" x14ac:dyDescent="0.25">
      <c r="A33" s="49"/>
      <c r="B33" s="51" t="s">
        <v>39</v>
      </c>
      <c r="C33" s="303" t="s">
        <v>52</v>
      </c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4"/>
      <c r="BV33" s="33"/>
      <c r="BW33" s="34"/>
      <c r="BX33" s="43"/>
      <c r="BZ33" s="2" t="s">
        <v>52</v>
      </c>
    </row>
    <row r="34" spans="1:78" s="3" customFormat="1" ht="15" x14ac:dyDescent="0.25">
      <c r="A34" s="52"/>
      <c r="B34" s="53"/>
      <c r="C34" s="53"/>
      <c r="D34" s="53"/>
      <c r="E34" s="54" t="s">
        <v>641</v>
      </c>
      <c r="F34" s="54"/>
      <c r="G34" s="55"/>
      <c r="H34" s="56"/>
      <c r="I34" s="17"/>
      <c r="J34" s="17"/>
      <c r="K34" s="17"/>
      <c r="L34" s="57">
        <v>6227</v>
      </c>
      <c r="M34" s="58"/>
      <c r="N34" s="58"/>
      <c r="O34" s="58"/>
      <c r="P34" s="59"/>
      <c r="Q34" s="60"/>
      <c r="BV34" s="33"/>
      <c r="BW34" s="34"/>
      <c r="BX34" s="43"/>
    </row>
    <row r="35" spans="1:78" s="3" customFormat="1" ht="15" x14ac:dyDescent="0.25">
      <c r="A35" s="52"/>
      <c r="B35" s="53"/>
      <c r="C35" s="53"/>
      <c r="D35" s="53"/>
      <c r="E35" s="54" t="s">
        <v>642</v>
      </c>
      <c r="F35" s="54"/>
      <c r="G35" s="55"/>
      <c r="H35" s="56"/>
      <c r="I35" s="17"/>
      <c r="J35" s="17"/>
      <c r="K35" s="17"/>
      <c r="L35" s="57">
        <v>3274</v>
      </c>
      <c r="M35" s="58"/>
      <c r="N35" s="58"/>
      <c r="O35" s="58"/>
      <c r="P35" s="59"/>
      <c r="Q35" s="60"/>
      <c r="BV35" s="33"/>
      <c r="BW35" s="34"/>
      <c r="BX35" s="43"/>
    </row>
    <row r="36" spans="1:78" s="3" customFormat="1" ht="15" x14ac:dyDescent="0.25">
      <c r="A36" s="52"/>
      <c r="B36" s="53"/>
      <c r="C36" s="53"/>
      <c r="D36" s="53"/>
      <c r="E36" s="54" t="s">
        <v>55</v>
      </c>
      <c r="F36" s="54"/>
      <c r="G36" s="55"/>
      <c r="H36" s="56"/>
      <c r="I36" s="17"/>
      <c r="J36" s="17"/>
      <c r="K36" s="17"/>
      <c r="L36" s="57">
        <v>16855</v>
      </c>
      <c r="M36" s="58"/>
      <c r="N36" s="58"/>
      <c r="O36" s="58"/>
      <c r="P36" s="59"/>
      <c r="Q36" s="60"/>
      <c r="BV36" s="33"/>
      <c r="BW36" s="34"/>
      <c r="BX36" s="43"/>
    </row>
    <row r="37" spans="1:78" s="3" customFormat="1" ht="68.25" x14ac:dyDescent="0.25">
      <c r="A37" s="35" t="s">
        <v>643</v>
      </c>
      <c r="B37" s="36" t="s">
        <v>644</v>
      </c>
      <c r="C37" s="286" t="s">
        <v>645</v>
      </c>
      <c r="D37" s="286"/>
      <c r="E37" s="286"/>
      <c r="F37" s="35" t="s">
        <v>69</v>
      </c>
      <c r="G37" s="62">
        <v>6</v>
      </c>
      <c r="H37" s="39">
        <v>3849.55</v>
      </c>
      <c r="I37" s="39"/>
      <c r="J37" s="39"/>
      <c r="K37" s="37" t="s">
        <v>646</v>
      </c>
      <c r="L37" s="39">
        <v>143896</v>
      </c>
      <c r="M37" s="39"/>
      <c r="N37" s="40"/>
      <c r="O37" s="39"/>
      <c r="P37" s="61">
        <v>0</v>
      </c>
      <c r="Q37" s="61">
        <v>0</v>
      </c>
      <c r="BV37" s="33"/>
      <c r="BW37" s="34"/>
      <c r="BX37" s="43" t="s">
        <v>645</v>
      </c>
    </row>
    <row r="38" spans="1:78" s="3" customFormat="1" ht="15" x14ac:dyDescent="0.25">
      <c r="A38" s="49"/>
      <c r="B38" s="51" t="s">
        <v>279</v>
      </c>
      <c r="C38" s="303" t="s">
        <v>647</v>
      </c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4"/>
      <c r="BV38" s="33"/>
      <c r="BW38" s="34"/>
      <c r="BX38" s="43"/>
      <c r="BZ38" s="2" t="s">
        <v>647</v>
      </c>
    </row>
    <row r="39" spans="1:78" s="3" customFormat="1" ht="15" x14ac:dyDescent="0.25">
      <c r="A39" s="283" t="s">
        <v>38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5"/>
      <c r="BV39" s="33"/>
      <c r="BW39" s="34" t="s">
        <v>38</v>
      </c>
      <c r="BX39" s="43"/>
    </row>
    <row r="40" spans="1:78" s="3" customFormat="1" ht="67.5" x14ac:dyDescent="0.25">
      <c r="A40" s="35" t="s">
        <v>289</v>
      </c>
      <c r="B40" s="36" t="s">
        <v>648</v>
      </c>
      <c r="C40" s="286" t="s">
        <v>649</v>
      </c>
      <c r="D40" s="286"/>
      <c r="E40" s="286"/>
      <c r="F40" s="35" t="s">
        <v>42</v>
      </c>
      <c r="G40" s="65">
        <v>4.5</v>
      </c>
      <c r="H40" s="39" t="s">
        <v>650</v>
      </c>
      <c r="I40" s="39" t="s">
        <v>651</v>
      </c>
      <c r="J40" s="39">
        <v>33.24</v>
      </c>
      <c r="K40" s="37" t="s">
        <v>45</v>
      </c>
      <c r="L40" s="39">
        <v>97264</v>
      </c>
      <c r="M40" s="39">
        <v>87414</v>
      </c>
      <c r="N40" s="40" t="s">
        <v>652</v>
      </c>
      <c r="O40" s="39">
        <v>1324</v>
      </c>
      <c r="P40" s="41">
        <v>48.396599999999999</v>
      </c>
      <c r="Q40" s="42">
        <v>217.78</v>
      </c>
      <c r="BV40" s="33"/>
      <c r="BW40" s="34"/>
      <c r="BX40" s="43" t="s">
        <v>649</v>
      </c>
    </row>
    <row r="41" spans="1:78" s="3" customFormat="1" ht="15" x14ac:dyDescent="0.25">
      <c r="A41" s="44"/>
      <c r="B41" s="45"/>
      <c r="C41" s="46" t="s">
        <v>653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8"/>
      <c r="BV41" s="33"/>
      <c r="BW41" s="34"/>
      <c r="BX41" s="43"/>
    </row>
    <row r="42" spans="1:78" s="3" customFormat="1" ht="15" x14ac:dyDescent="0.25">
      <c r="A42" s="49"/>
      <c r="B42" s="50" t="s">
        <v>48</v>
      </c>
      <c r="C42" s="303" t="s">
        <v>49</v>
      </c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Q42" s="304"/>
      <c r="BV42" s="33"/>
      <c r="BW42" s="34"/>
      <c r="BX42" s="43"/>
      <c r="BY42" s="2" t="s">
        <v>49</v>
      </c>
    </row>
    <row r="43" spans="1:78" s="3" customFormat="1" ht="57" x14ac:dyDescent="0.25">
      <c r="A43" s="49"/>
      <c r="B43" s="50" t="s">
        <v>50</v>
      </c>
      <c r="C43" s="303" t="s">
        <v>51</v>
      </c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4"/>
      <c r="BV43" s="33"/>
      <c r="BW43" s="34"/>
      <c r="BX43" s="43"/>
      <c r="BY43" s="2" t="s">
        <v>51</v>
      </c>
    </row>
    <row r="44" spans="1:78" s="3" customFormat="1" ht="15" x14ac:dyDescent="0.25">
      <c r="A44" s="49"/>
      <c r="B44" s="51" t="s">
        <v>39</v>
      </c>
      <c r="C44" s="303" t="s">
        <v>52</v>
      </c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4"/>
      <c r="BV44" s="33"/>
      <c r="BW44" s="34"/>
      <c r="BX44" s="43"/>
      <c r="BZ44" s="2" t="s">
        <v>52</v>
      </c>
    </row>
    <row r="45" spans="1:78" s="3" customFormat="1" ht="15" x14ac:dyDescent="0.25">
      <c r="A45" s="52"/>
      <c r="B45" s="53"/>
      <c r="C45" s="53"/>
      <c r="D45" s="53"/>
      <c r="E45" s="54" t="s">
        <v>654</v>
      </c>
      <c r="F45" s="54"/>
      <c r="G45" s="55"/>
      <c r="H45" s="56"/>
      <c r="I45" s="17"/>
      <c r="J45" s="17"/>
      <c r="K45" s="17"/>
      <c r="L45" s="57">
        <v>85949</v>
      </c>
      <c r="M45" s="58"/>
      <c r="N45" s="58"/>
      <c r="O45" s="58"/>
      <c r="P45" s="59"/>
      <c r="Q45" s="60"/>
      <c r="BV45" s="33"/>
      <c r="BW45" s="34"/>
      <c r="BX45" s="43"/>
    </row>
    <row r="46" spans="1:78" s="3" customFormat="1" ht="15" x14ac:dyDescent="0.25">
      <c r="A46" s="52"/>
      <c r="B46" s="53"/>
      <c r="C46" s="53"/>
      <c r="D46" s="53"/>
      <c r="E46" s="54" t="s">
        <v>655</v>
      </c>
      <c r="F46" s="54"/>
      <c r="G46" s="55"/>
      <c r="H46" s="56"/>
      <c r="I46" s="17"/>
      <c r="J46" s="17"/>
      <c r="K46" s="17"/>
      <c r="L46" s="57">
        <v>45190</v>
      </c>
      <c r="M46" s="58"/>
      <c r="N46" s="58"/>
      <c r="O46" s="58"/>
      <c r="P46" s="59"/>
      <c r="Q46" s="60"/>
      <c r="BV46" s="33"/>
      <c r="BW46" s="34"/>
      <c r="BX46" s="43"/>
    </row>
    <row r="47" spans="1:78" s="3" customFormat="1" ht="15" x14ac:dyDescent="0.25">
      <c r="A47" s="52"/>
      <c r="B47" s="53"/>
      <c r="C47" s="53"/>
      <c r="D47" s="53"/>
      <c r="E47" s="54" t="s">
        <v>55</v>
      </c>
      <c r="F47" s="54"/>
      <c r="G47" s="55"/>
      <c r="H47" s="56"/>
      <c r="I47" s="17"/>
      <c r="J47" s="17"/>
      <c r="K47" s="17"/>
      <c r="L47" s="57">
        <v>228403</v>
      </c>
      <c r="M47" s="58"/>
      <c r="N47" s="58"/>
      <c r="O47" s="58"/>
      <c r="P47" s="59"/>
      <c r="Q47" s="60"/>
      <c r="BV47" s="33"/>
      <c r="BW47" s="34"/>
      <c r="BX47" s="43"/>
    </row>
    <row r="48" spans="1:78" s="3" customFormat="1" ht="67.5" x14ac:dyDescent="0.25">
      <c r="A48" s="35" t="s">
        <v>66</v>
      </c>
      <c r="B48" s="36" t="s">
        <v>656</v>
      </c>
      <c r="C48" s="286" t="s">
        <v>657</v>
      </c>
      <c r="D48" s="286"/>
      <c r="E48" s="286"/>
      <c r="F48" s="35" t="s">
        <v>42</v>
      </c>
      <c r="G48" s="65">
        <v>7.9</v>
      </c>
      <c r="H48" s="39" t="s">
        <v>658</v>
      </c>
      <c r="I48" s="39" t="s">
        <v>659</v>
      </c>
      <c r="J48" s="39">
        <v>43.34</v>
      </c>
      <c r="K48" s="37" t="s">
        <v>45</v>
      </c>
      <c r="L48" s="39">
        <v>177419</v>
      </c>
      <c r="M48" s="39">
        <v>158698</v>
      </c>
      <c r="N48" s="40" t="s">
        <v>660</v>
      </c>
      <c r="O48" s="39">
        <v>3030</v>
      </c>
      <c r="P48" s="63">
        <v>50.048000000000002</v>
      </c>
      <c r="Q48" s="42">
        <v>395.38</v>
      </c>
      <c r="BV48" s="33"/>
      <c r="BW48" s="34"/>
      <c r="BX48" s="43" t="s">
        <v>657</v>
      </c>
    </row>
    <row r="49" spans="1:78" s="3" customFormat="1" ht="15" x14ac:dyDescent="0.25">
      <c r="A49" s="44"/>
      <c r="B49" s="45"/>
      <c r="C49" s="46" t="s">
        <v>661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8"/>
      <c r="BV49" s="33"/>
      <c r="BW49" s="34"/>
      <c r="BX49" s="43"/>
    </row>
    <row r="50" spans="1:78" s="3" customFormat="1" ht="57" x14ac:dyDescent="0.25">
      <c r="A50" s="49"/>
      <c r="B50" s="50" t="s">
        <v>50</v>
      </c>
      <c r="C50" s="303" t="s">
        <v>51</v>
      </c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304"/>
      <c r="BV50" s="33"/>
      <c r="BW50" s="34"/>
      <c r="BX50" s="43"/>
      <c r="BY50" s="2" t="s">
        <v>51</v>
      </c>
    </row>
    <row r="51" spans="1:78" s="3" customFormat="1" ht="15" x14ac:dyDescent="0.25">
      <c r="A51" s="49"/>
      <c r="B51" s="51" t="s">
        <v>39</v>
      </c>
      <c r="C51" s="303" t="s">
        <v>52</v>
      </c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4"/>
      <c r="BV51" s="33"/>
      <c r="BW51" s="34"/>
      <c r="BX51" s="43"/>
      <c r="BZ51" s="2" t="s">
        <v>52</v>
      </c>
    </row>
    <row r="52" spans="1:78" s="3" customFormat="1" ht="15" x14ac:dyDescent="0.25">
      <c r="A52" s="52"/>
      <c r="B52" s="53"/>
      <c r="C52" s="53"/>
      <c r="D52" s="53"/>
      <c r="E52" s="54" t="s">
        <v>662</v>
      </c>
      <c r="F52" s="54"/>
      <c r="G52" s="55"/>
      <c r="H52" s="56"/>
      <c r="I52" s="17"/>
      <c r="J52" s="17"/>
      <c r="K52" s="17"/>
      <c r="L52" s="57">
        <v>155969</v>
      </c>
      <c r="M52" s="58"/>
      <c r="N52" s="58"/>
      <c r="O52" s="58"/>
      <c r="P52" s="59"/>
      <c r="Q52" s="60"/>
      <c r="BV52" s="33"/>
      <c r="BW52" s="34"/>
      <c r="BX52" s="43"/>
    </row>
    <row r="53" spans="1:78" s="3" customFormat="1" ht="15" x14ac:dyDescent="0.25">
      <c r="A53" s="52"/>
      <c r="B53" s="53"/>
      <c r="C53" s="53"/>
      <c r="D53" s="53"/>
      <c r="E53" s="54" t="s">
        <v>663</v>
      </c>
      <c r="F53" s="54"/>
      <c r="G53" s="55"/>
      <c r="H53" s="56"/>
      <c r="I53" s="17"/>
      <c r="J53" s="17"/>
      <c r="K53" s="17"/>
      <c r="L53" s="57">
        <v>82004</v>
      </c>
      <c r="M53" s="58"/>
      <c r="N53" s="58"/>
      <c r="O53" s="58"/>
      <c r="P53" s="59"/>
      <c r="Q53" s="60"/>
      <c r="BV53" s="33"/>
      <c r="BW53" s="34"/>
      <c r="BX53" s="43"/>
    </row>
    <row r="54" spans="1:78" s="3" customFormat="1" ht="15" x14ac:dyDescent="0.25">
      <c r="A54" s="52"/>
      <c r="B54" s="53"/>
      <c r="C54" s="53"/>
      <c r="D54" s="53"/>
      <c r="E54" s="54" t="s">
        <v>55</v>
      </c>
      <c r="F54" s="54"/>
      <c r="G54" s="55"/>
      <c r="H54" s="56"/>
      <c r="I54" s="17"/>
      <c r="J54" s="17"/>
      <c r="K54" s="17"/>
      <c r="L54" s="57">
        <v>415392</v>
      </c>
      <c r="M54" s="58"/>
      <c r="N54" s="58"/>
      <c r="O54" s="58"/>
      <c r="P54" s="59"/>
      <c r="Q54" s="60"/>
      <c r="BV54" s="33"/>
      <c r="BW54" s="34"/>
      <c r="BX54" s="43"/>
    </row>
    <row r="55" spans="1:78" s="3" customFormat="1" ht="203.25" x14ac:dyDescent="0.25">
      <c r="A55" s="35" t="s">
        <v>75</v>
      </c>
      <c r="B55" s="36" t="s">
        <v>664</v>
      </c>
      <c r="C55" s="286" t="s">
        <v>665</v>
      </c>
      <c r="D55" s="286"/>
      <c r="E55" s="286"/>
      <c r="F55" s="35" t="s">
        <v>151</v>
      </c>
      <c r="G55" s="65">
        <v>1264.8</v>
      </c>
      <c r="H55" s="39">
        <v>728.13</v>
      </c>
      <c r="I55" s="39"/>
      <c r="J55" s="39">
        <v>728.13</v>
      </c>
      <c r="K55" s="37" t="s">
        <v>45</v>
      </c>
      <c r="L55" s="39">
        <v>8150309</v>
      </c>
      <c r="M55" s="39"/>
      <c r="N55" s="40"/>
      <c r="O55" s="39">
        <v>8150309</v>
      </c>
      <c r="P55" s="61">
        <v>0</v>
      </c>
      <c r="Q55" s="61">
        <v>0</v>
      </c>
      <c r="BV55" s="33"/>
      <c r="BW55" s="34"/>
      <c r="BX55" s="43" t="s">
        <v>665</v>
      </c>
    </row>
    <row r="56" spans="1:78" s="3" customFormat="1" ht="15" x14ac:dyDescent="0.25">
      <c r="A56" s="44"/>
      <c r="B56" s="45"/>
      <c r="C56" s="46" t="s">
        <v>666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8"/>
      <c r="BV56" s="33"/>
      <c r="BW56" s="34"/>
      <c r="BX56" s="43"/>
    </row>
    <row r="57" spans="1:78" s="3" customFormat="1" ht="15" x14ac:dyDescent="0.25">
      <c r="A57" s="49"/>
      <c r="B57" s="51" t="s">
        <v>39</v>
      </c>
      <c r="C57" s="303" t="s">
        <v>52</v>
      </c>
      <c r="D57" s="303"/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4"/>
      <c r="BV57" s="33"/>
      <c r="BW57" s="34"/>
      <c r="BX57" s="43"/>
      <c r="BZ57" s="2" t="s">
        <v>52</v>
      </c>
    </row>
    <row r="58" spans="1:78" s="3" customFormat="1" ht="67.5" x14ac:dyDescent="0.25">
      <c r="A58" s="35" t="s">
        <v>79</v>
      </c>
      <c r="B58" s="36" t="s">
        <v>667</v>
      </c>
      <c r="C58" s="286" t="s">
        <v>668</v>
      </c>
      <c r="D58" s="286"/>
      <c r="E58" s="286"/>
      <c r="F58" s="35" t="s">
        <v>42</v>
      </c>
      <c r="G58" s="62">
        <v>3</v>
      </c>
      <c r="H58" s="39" t="s">
        <v>669</v>
      </c>
      <c r="I58" s="39" t="s">
        <v>670</v>
      </c>
      <c r="J58" s="39">
        <v>29.51</v>
      </c>
      <c r="K58" s="37" t="s">
        <v>45</v>
      </c>
      <c r="L58" s="39">
        <v>33634</v>
      </c>
      <c r="M58" s="39">
        <v>29430</v>
      </c>
      <c r="N58" s="40" t="s">
        <v>671</v>
      </c>
      <c r="O58" s="39">
        <v>783</v>
      </c>
      <c r="P58" s="41">
        <v>24.439800000000002</v>
      </c>
      <c r="Q58" s="42">
        <v>73.319999999999993</v>
      </c>
      <c r="BV58" s="33"/>
      <c r="BW58" s="34"/>
      <c r="BX58" s="43" t="s">
        <v>668</v>
      </c>
    </row>
    <row r="59" spans="1:78" s="3" customFormat="1" ht="15" x14ac:dyDescent="0.25">
      <c r="A59" s="44"/>
      <c r="B59" s="45"/>
      <c r="C59" s="46" t="s">
        <v>672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8"/>
      <c r="BV59" s="33"/>
      <c r="BW59" s="34"/>
      <c r="BX59" s="43"/>
    </row>
    <row r="60" spans="1:78" s="3" customFormat="1" ht="15" x14ac:dyDescent="0.25">
      <c r="A60" s="49"/>
      <c r="B60" s="50" t="s">
        <v>48</v>
      </c>
      <c r="C60" s="303" t="s">
        <v>49</v>
      </c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4"/>
      <c r="BV60" s="33"/>
      <c r="BW60" s="34"/>
      <c r="BX60" s="43"/>
      <c r="BY60" s="2" t="s">
        <v>49</v>
      </c>
    </row>
    <row r="61" spans="1:78" s="3" customFormat="1" ht="57" x14ac:dyDescent="0.25">
      <c r="A61" s="49"/>
      <c r="B61" s="50" t="s">
        <v>50</v>
      </c>
      <c r="C61" s="303" t="s">
        <v>51</v>
      </c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4"/>
      <c r="BV61" s="33"/>
      <c r="BW61" s="34"/>
      <c r="BX61" s="43"/>
      <c r="BY61" s="2" t="s">
        <v>51</v>
      </c>
    </row>
    <row r="62" spans="1:78" s="3" customFormat="1" ht="15" x14ac:dyDescent="0.25">
      <c r="A62" s="49"/>
      <c r="B62" s="51" t="s">
        <v>39</v>
      </c>
      <c r="C62" s="303" t="s">
        <v>52</v>
      </c>
      <c r="D62" s="303"/>
      <c r="E62" s="303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4"/>
      <c r="BV62" s="33"/>
      <c r="BW62" s="34"/>
      <c r="BX62" s="43"/>
      <c r="BZ62" s="2" t="s">
        <v>52</v>
      </c>
    </row>
    <row r="63" spans="1:78" s="3" customFormat="1" ht="15" x14ac:dyDescent="0.25">
      <c r="A63" s="52"/>
      <c r="B63" s="53"/>
      <c r="C63" s="53"/>
      <c r="D63" s="53"/>
      <c r="E63" s="54" t="s">
        <v>673</v>
      </c>
      <c r="F63" s="54"/>
      <c r="G63" s="55"/>
      <c r="H63" s="56"/>
      <c r="I63" s="17"/>
      <c r="J63" s="17"/>
      <c r="K63" s="17"/>
      <c r="L63" s="57">
        <v>29265</v>
      </c>
      <c r="M63" s="58"/>
      <c r="N63" s="58"/>
      <c r="O63" s="58"/>
      <c r="P63" s="59"/>
      <c r="Q63" s="60"/>
      <c r="BV63" s="33"/>
      <c r="BW63" s="34"/>
      <c r="BX63" s="43"/>
    </row>
    <row r="64" spans="1:78" s="3" customFormat="1" ht="15" x14ac:dyDescent="0.25">
      <c r="A64" s="52"/>
      <c r="B64" s="53"/>
      <c r="C64" s="53"/>
      <c r="D64" s="53"/>
      <c r="E64" s="54" t="s">
        <v>674</v>
      </c>
      <c r="F64" s="54"/>
      <c r="G64" s="55"/>
      <c r="H64" s="56"/>
      <c r="I64" s="17"/>
      <c r="J64" s="17"/>
      <c r="K64" s="17"/>
      <c r="L64" s="57">
        <v>15387</v>
      </c>
      <c r="M64" s="58"/>
      <c r="N64" s="58"/>
      <c r="O64" s="58"/>
      <c r="P64" s="59"/>
      <c r="Q64" s="60"/>
      <c r="BV64" s="33"/>
      <c r="BW64" s="34"/>
      <c r="BX64" s="43"/>
    </row>
    <row r="65" spans="1:78" s="3" customFormat="1" ht="15" x14ac:dyDescent="0.25">
      <c r="A65" s="52"/>
      <c r="B65" s="53"/>
      <c r="C65" s="53"/>
      <c r="D65" s="53"/>
      <c r="E65" s="54" t="s">
        <v>55</v>
      </c>
      <c r="F65" s="54"/>
      <c r="G65" s="55"/>
      <c r="H65" s="56"/>
      <c r="I65" s="17"/>
      <c r="J65" s="17"/>
      <c r="K65" s="17"/>
      <c r="L65" s="57">
        <v>78286</v>
      </c>
      <c r="M65" s="58"/>
      <c r="N65" s="58"/>
      <c r="O65" s="58"/>
      <c r="P65" s="59"/>
      <c r="Q65" s="60"/>
      <c r="BV65" s="33"/>
      <c r="BW65" s="34"/>
      <c r="BX65" s="43"/>
    </row>
    <row r="66" spans="1:78" s="3" customFormat="1" ht="192" x14ac:dyDescent="0.25">
      <c r="A66" s="35" t="s">
        <v>88</v>
      </c>
      <c r="B66" s="36" t="s">
        <v>675</v>
      </c>
      <c r="C66" s="286" t="s">
        <v>676</v>
      </c>
      <c r="D66" s="286"/>
      <c r="E66" s="286"/>
      <c r="F66" s="35" t="s">
        <v>151</v>
      </c>
      <c r="G66" s="62">
        <v>306</v>
      </c>
      <c r="H66" s="39">
        <v>527.55999999999995</v>
      </c>
      <c r="I66" s="39"/>
      <c r="J66" s="39">
        <v>527.55999999999995</v>
      </c>
      <c r="K66" s="37" t="s">
        <v>45</v>
      </c>
      <c r="L66" s="39">
        <v>1428685</v>
      </c>
      <c r="M66" s="39"/>
      <c r="N66" s="40"/>
      <c r="O66" s="39">
        <v>1428685</v>
      </c>
      <c r="P66" s="61">
        <v>0</v>
      </c>
      <c r="Q66" s="61">
        <v>0</v>
      </c>
      <c r="BV66" s="33"/>
      <c r="BW66" s="34"/>
      <c r="BX66" s="43" t="s">
        <v>676</v>
      </c>
    </row>
    <row r="67" spans="1:78" s="3" customFormat="1" ht="15" x14ac:dyDescent="0.25">
      <c r="A67" s="44"/>
      <c r="B67" s="45"/>
      <c r="C67" s="46" t="s">
        <v>677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BV67" s="33"/>
      <c r="BW67" s="34"/>
      <c r="BX67" s="43"/>
    </row>
    <row r="68" spans="1:78" s="3" customFormat="1" ht="15" x14ac:dyDescent="0.25">
      <c r="A68" s="49"/>
      <c r="B68" s="51" t="s">
        <v>39</v>
      </c>
      <c r="C68" s="303" t="s">
        <v>52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4"/>
      <c r="BV68" s="33"/>
      <c r="BW68" s="34"/>
      <c r="BX68" s="43"/>
      <c r="BZ68" s="2" t="s">
        <v>52</v>
      </c>
    </row>
    <row r="69" spans="1:78" s="3" customFormat="1" ht="67.5" x14ac:dyDescent="0.25">
      <c r="A69" s="35" t="s">
        <v>328</v>
      </c>
      <c r="B69" s="36" t="s">
        <v>678</v>
      </c>
      <c r="C69" s="286" t="s">
        <v>679</v>
      </c>
      <c r="D69" s="286"/>
      <c r="E69" s="286"/>
      <c r="F69" s="35" t="s">
        <v>42</v>
      </c>
      <c r="G69" s="65">
        <v>12.4</v>
      </c>
      <c r="H69" s="39" t="s">
        <v>680</v>
      </c>
      <c r="I69" s="39" t="s">
        <v>681</v>
      </c>
      <c r="J69" s="39">
        <v>28.13</v>
      </c>
      <c r="K69" s="37" t="s">
        <v>45</v>
      </c>
      <c r="L69" s="39">
        <v>67698</v>
      </c>
      <c r="M69" s="39">
        <v>55770</v>
      </c>
      <c r="N69" s="40" t="s">
        <v>682</v>
      </c>
      <c r="O69" s="39">
        <v>3087</v>
      </c>
      <c r="P69" s="41">
        <v>11.2056</v>
      </c>
      <c r="Q69" s="42">
        <v>138.94999999999999</v>
      </c>
      <c r="BV69" s="33"/>
      <c r="BW69" s="34"/>
      <c r="BX69" s="43" t="s">
        <v>679</v>
      </c>
    </row>
    <row r="70" spans="1:78" s="3" customFormat="1" ht="15" x14ac:dyDescent="0.25">
      <c r="A70" s="44"/>
      <c r="B70" s="45"/>
      <c r="C70" s="46" t="s">
        <v>683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8"/>
      <c r="BV70" s="33"/>
      <c r="BW70" s="34"/>
      <c r="BX70" s="43"/>
    </row>
    <row r="71" spans="1:78" s="3" customFormat="1" ht="15" x14ac:dyDescent="0.25">
      <c r="A71" s="49"/>
      <c r="B71" s="50" t="s">
        <v>48</v>
      </c>
      <c r="C71" s="303" t="s">
        <v>49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4"/>
      <c r="BV71" s="33"/>
      <c r="BW71" s="34"/>
      <c r="BX71" s="43"/>
      <c r="BY71" s="2" t="s">
        <v>49</v>
      </c>
    </row>
    <row r="72" spans="1:78" s="3" customFormat="1" ht="57" x14ac:dyDescent="0.25">
      <c r="A72" s="49"/>
      <c r="B72" s="50" t="s">
        <v>50</v>
      </c>
      <c r="C72" s="303" t="s">
        <v>51</v>
      </c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4"/>
      <c r="BV72" s="33"/>
      <c r="BW72" s="34"/>
      <c r="BX72" s="43"/>
      <c r="BY72" s="2" t="s">
        <v>51</v>
      </c>
    </row>
    <row r="73" spans="1:78" s="3" customFormat="1" ht="15" x14ac:dyDescent="0.25">
      <c r="A73" s="49"/>
      <c r="B73" s="51" t="s">
        <v>39</v>
      </c>
      <c r="C73" s="303" t="s">
        <v>52</v>
      </c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4"/>
      <c r="BV73" s="33"/>
      <c r="BW73" s="34"/>
      <c r="BX73" s="43"/>
      <c r="BZ73" s="2" t="s">
        <v>52</v>
      </c>
    </row>
    <row r="74" spans="1:78" s="3" customFormat="1" ht="15" x14ac:dyDescent="0.25">
      <c r="A74" s="52"/>
      <c r="B74" s="53"/>
      <c r="C74" s="53"/>
      <c r="D74" s="53"/>
      <c r="E74" s="54" t="s">
        <v>684</v>
      </c>
      <c r="F74" s="54"/>
      <c r="G74" s="55"/>
      <c r="H74" s="56"/>
      <c r="I74" s="17"/>
      <c r="J74" s="17"/>
      <c r="K74" s="17"/>
      <c r="L74" s="57">
        <v>57062</v>
      </c>
      <c r="M74" s="58"/>
      <c r="N74" s="58"/>
      <c r="O74" s="58"/>
      <c r="P74" s="59"/>
      <c r="Q74" s="60"/>
      <c r="BV74" s="33"/>
      <c r="BW74" s="34"/>
      <c r="BX74" s="43"/>
    </row>
    <row r="75" spans="1:78" s="3" customFormat="1" ht="15" x14ac:dyDescent="0.25">
      <c r="A75" s="52"/>
      <c r="B75" s="53"/>
      <c r="C75" s="53"/>
      <c r="D75" s="53"/>
      <c r="E75" s="54" t="s">
        <v>685</v>
      </c>
      <c r="F75" s="54"/>
      <c r="G75" s="55"/>
      <c r="H75" s="56"/>
      <c r="I75" s="17"/>
      <c r="J75" s="17"/>
      <c r="K75" s="17"/>
      <c r="L75" s="57">
        <v>30002</v>
      </c>
      <c r="M75" s="58"/>
      <c r="N75" s="58"/>
      <c r="O75" s="58"/>
      <c r="P75" s="59"/>
      <c r="Q75" s="60"/>
      <c r="BV75" s="33"/>
      <c r="BW75" s="34"/>
      <c r="BX75" s="43"/>
    </row>
    <row r="76" spans="1:78" s="3" customFormat="1" ht="15" x14ac:dyDescent="0.25">
      <c r="A76" s="52"/>
      <c r="B76" s="53"/>
      <c r="C76" s="53"/>
      <c r="D76" s="53"/>
      <c r="E76" s="54" t="s">
        <v>55</v>
      </c>
      <c r="F76" s="54"/>
      <c r="G76" s="55"/>
      <c r="H76" s="56"/>
      <c r="I76" s="17"/>
      <c r="J76" s="17"/>
      <c r="K76" s="17"/>
      <c r="L76" s="57">
        <v>154762</v>
      </c>
      <c r="M76" s="58"/>
      <c r="N76" s="58"/>
      <c r="O76" s="58"/>
      <c r="P76" s="59"/>
      <c r="Q76" s="60"/>
      <c r="BV76" s="33"/>
      <c r="BW76" s="34"/>
      <c r="BX76" s="43"/>
    </row>
    <row r="77" spans="1:78" s="3" customFormat="1" ht="67.5" x14ac:dyDescent="0.25">
      <c r="A77" s="35" t="s">
        <v>337</v>
      </c>
      <c r="B77" s="36" t="s">
        <v>686</v>
      </c>
      <c r="C77" s="286" t="s">
        <v>687</v>
      </c>
      <c r="D77" s="286"/>
      <c r="E77" s="286"/>
      <c r="F77" s="35" t="s">
        <v>42</v>
      </c>
      <c r="G77" s="65">
        <v>7.9</v>
      </c>
      <c r="H77" s="39" t="s">
        <v>688</v>
      </c>
      <c r="I77" s="39" t="s">
        <v>689</v>
      </c>
      <c r="J77" s="39">
        <v>37.03</v>
      </c>
      <c r="K77" s="37" t="s">
        <v>45</v>
      </c>
      <c r="L77" s="39">
        <v>46308</v>
      </c>
      <c r="M77" s="39">
        <v>37983</v>
      </c>
      <c r="N77" s="40" t="s">
        <v>690</v>
      </c>
      <c r="O77" s="39">
        <v>2590</v>
      </c>
      <c r="P77" s="41">
        <v>11.978400000000001</v>
      </c>
      <c r="Q77" s="42">
        <v>94.63</v>
      </c>
      <c r="BV77" s="33"/>
      <c r="BW77" s="34"/>
      <c r="BX77" s="43" t="s">
        <v>687</v>
      </c>
    </row>
    <row r="78" spans="1:78" s="3" customFormat="1" ht="15" x14ac:dyDescent="0.25">
      <c r="A78" s="44"/>
      <c r="B78" s="45"/>
      <c r="C78" s="46" t="s">
        <v>661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8"/>
      <c r="BV78" s="33"/>
      <c r="BW78" s="34"/>
      <c r="BX78" s="43"/>
    </row>
    <row r="79" spans="1:78" s="3" customFormat="1" ht="15" x14ac:dyDescent="0.25">
      <c r="A79" s="49"/>
      <c r="B79" s="50" t="s">
        <v>48</v>
      </c>
      <c r="C79" s="303" t="s">
        <v>49</v>
      </c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4"/>
      <c r="BV79" s="33"/>
      <c r="BW79" s="34"/>
      <c r="BX79" s="43"/>
      <c r="BY79" s="2" t="s">
        <v>49</v>
      </c>
    </row>
    <row r="80" spans="1:78" s="3" customFormat="1" ht="57" x14ac:dyDescent="0.25">
      <c r="A80" s="49"/>
      <c r="B80" s="50" t="s">
        <v>50</v>
      </c>
      <c r="C80" s="303" t="s">
        <v>51</v>
      </c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4"/>
      <c r="BV80" s="33"/>
      <c r="BW80" s="34"/>
      <c r="BX80" s="43"/>
      <c r="BY80" s="2" t="s">
        <v>51</v>
      </c>
    </row>
    <row r="81" spans="1:78" s="3" customFormat="1" ht="15" x14ac:dyDescent="0.25">
      <c r="A81" s="49"/>
      <c r="B81" s="51" t="s">
        <v>39</v>
      </c>
      <c r="C81" s="303" t="s">
        <v>52</v>
      </c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4"/>
      <c r="BV81" s="33"/>
      <c r="BW81" s="34"/>
      <c r="BX81" s="43"/>
      <c r="BZ81" s="2" t="s">
        <v>52</v>
      </c>
    </row>
    <row r="82" spans="1:78" s="3" customFormat="1" ht="15" x14ac:dyDescent="0.25">
      <c r="A82" s="52"/>
      <c r="B82" s="53"/>
      <c r="C82" s="53"/>
      <c r="D82" s="53"/>
      <c r="E82" s="54" t="s">
        <v>691</v>
      </c>
      <c r="F82" s="54"/>
      <c r="G82" s="55"/>
      <c r="H82" s="56"/>
      <c r="I82" s="17"/>
      <c r="J82" s="17"/>
      <c r="K82" s="17"/>
      <c r="L82" s="57">
        <v>38732</v>
      </c>
      <c r="M82" s="58"/>
      <c r="N82" s="58"/>
      <c r="O82" s="58"/>
      <c r="P82" s="59"/>
      <c r="Q82" s="60"/>
      <c r="BV82" s="33"/>
      <c r="BW82" s="34"/>
      <c r="BX82" s="43"/>
    </row>
    <row r="83" spans="1:78" s="3" customFormat="1" ht="15" x14ac:dyDescent="0.25">
      <c r="A83" s="52"/>
      <c r="B83" s="53"/>
      <c r="C83" s="53"/>
      <c r="D83" s="53"/>
      <c r="E83" s="54" t="s">
        <v>692</v>
      </c>
      <c r="F83" s="54"/>
      <c r="G83" s="55"/>
      <c r="H83" s="56"/>
      <c r="I83" s="17"/>
      <c r="J83" s="17"/>
      <c r="K83" s="17"/>
      <c r="L83" s="57">
        <v>20364</v>
      </c>
      <c r="M83" s="58"/>
      <c r="N83" s="58"/>
      <c r="O83" s="58"/>
      <c r="P83" s="59"/>
      <c r="Q83" s="60"/>
      <c r="BV83" s="33"/>
      <c r="BW83" s="34"/>
      <c r="BX83" s="43"/>
    </row>
    <row r="84" spans="1:78" s="3" customFormat="1" ht="15" x14ac:dyDescent="0.25">
      <c r="A84" s="52"/>
      <c r="B84" s="53"/>
      <c r="C84" s="53"/>
      <c r="D84" s="53"/>
      <c r="E84" s="54" t="s">
        <v>55</v>
      </c>
      <c r="F84" s="54"/>
      <c r="G84" s="55"/>
      <c r="H84" s="56"/>
      <c r="I84" s="17"/>
      <c r="J84" s="17"/>
      <c r="K84" s="17"/>
      <c r="L84" s="57">
        <v>105404</v>
      </c>
      <c r="M84" s="58"/>
      <c r="N84" s="58"/>
      <c r="O84" s="58"/>
      <c r="P84" s="59"/>
      <c r="Q84" s="60"/>
      <c r="BV84" s="33"/>
      <c r="BW84" s="34"/>
      <c r="BX84" s="43"/>
    </row>
    <row r="85" spans="1:78" s="3" customFormat="1" ht="102" x14ac:dyDescent="0.25">
      <c r="A85" s="35" t="s">
        <v>693</v>
      </c>
      <c r="B85" s="36" t="s">
        <v>694</v>
      </c>
      <c r="C85" s="286" t="s">
        <v>695</v>
      </c>
      <c r="D85" s="286"/>
      <c r="E85" s="286"/>
      <c r="F85" s="35" t="s">
        <v>151</v>
      </c>
      <c r="G85" s="65">
        <v>1264.8</v>
      </c>
      <c r="H85" s="39">
        <v>22.08</v>
      </c>
      <c r="I85" s="39"/>
      <c r="J85" s="39">
        <v>22.08</v>
      </c>
      <c r="K85" s="37" t="s">
        <v>45</v>
      </c>
      <c r="L85" s="39">
        <v>247152</v>
      </c>
      <c r="M85" s="39"/>
      <c r="N85" s="40"/>
      <c r="O85" s="39">
        <v>247152</v>
      </c>
      <c r="P85" s="61">
        <v>0</v>
      </c>
      <c r="Q85" s="61">
        <v>0</v>
      </c>
      <c r="BV85" s="33"/>
      <c r="BW85" s="34"/>
      <c r="BX85" s="43" t="s">
        <v>695</v>
      </c>
    </row>
    <row r="86" spans="1:78" s="3" customFormat="1" ht="15" x14ac:dyDescent="0.25">
      <c r="A86" s="44"/>
      <c r="B86" s="45"/>
      <c r="C86" s="46" t="s">
        <v>666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8"/>
      <c r="BV86" s="33"/>
      <c r="BW86" s="34"/>
      <c r="BX86" s="43"/>
    </row>
    <row r="87" spans="1:78" s="3" customFormat="1" ht="15" x14ac:dyDescent="0.25">
      <c r="A87" s="49"/>
      <c r="B87" s="51" t="s">
        <v>39</v>
      </c>
      <c r="C87" s="303" t="s">
        <v>52</v>
      </c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4"/>
      <c r="BV87" s="33"/>
      <c r="BW87" s="34"/>
      <c r="BX87" s="43"/>
      <c r="BZ87" s="2" t="s">
        <v>52</v>
      </c>
    </row>
    <row r="88" spans="1:78" s="3" customFormat="1" ht="67.5" x14ac:dyDescent="0.25">
      <c r="A88" s="35" t="s">
        <v>348</v>
      </c>
      <c r="B88" s="36" t="s">
        <v>696</v>
      </c>
      <c r="C88" s="286" t="s">
        <v>697</v>
      </c>
      <c r="D88" s="286"/>
      <c r="E88" s="286"/>
      <c r="F88" s="35" t="s">
        <v>63</v>
      </c>
      <c r="G88" s="38">
        <v>0.56000000000000005</v>
      </c>
      <c r="H88" s="39" t="s">
        <v>698</v>
      </c>
      <c r="I88" s="39"/>
      <c r="J88" s="39">
        <v>1.8</v>
      </c>
      <c r="K88" s="37" t="s">
        <v>45</v>
      </c>
      <c r="L88" s="39">
        <v>2490</v>
      </c>
      <c r="M88" s="39">
        <v>2481</v>
      </c>
      <c r="N88" s="40"/>
      <c r="O88" s="39">
        <v>9</v>
      </c>
      <c r="P88" s="42">
        <v>11.04</v>
      </c>
      <c r="Q88" s="42">
        <v>6.18</v>
      </c>
      <c r="BV88" s="33"/>
      <c r="BW88" s="34"/>
      <c r="BX88" s="43" t="s">
        <v>697</v>
      </c>
    </row>
    <row r="89" spans="1:78" s="3" customFormat="1" ht="15" x14ac:dyDescent="0.25">
      <c r="A89" s="44"/>
      <c r="B89" s="45"/>
      <c r="C89" s="46" t="s">
        <v>699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8"/>
      <c r="BV89" s="33"/>
      <c r="BW89" s="34"/>
      <c r="BX89" s="43"/>
    </row>
    <row r="90" spans="1:78" s="3" customFormat="1" ht="57" x14ac:dyDescent="0.25">
      <c r="A90" s="49"/>
      <c r="B90" s="50" t="s">
        <v>50</v>
      </c>
      <c r="C90" s="303" t="s">
        <v>51</v>
      </c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4"/>
      <c r="BV90" s="33"/>
      <c r="BW90" s="34"/>
      <c r="BX90" s="43"/>
      <c r="BY90" s="2" t="s">
        <v>51</v>
      </c>
    </row>
    <row r="91" spans="1:78" s="3" customFormat="1" ht="15" x14ac:dyDescent="0.25">
      <c r="A91" s="49"/>
      <c r="B91" s="51" t="s">
        <v>39</v>
      </c>
      <c r="C91" s="303" t="s">
        <v>52</v>
      </c>
      <c r="D91" s="303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4"/>
      <c r="BV91" s="33"/>
      <c r="BW91" s="34"/>
      <c r="BX91" s="43"/>
      <c r="BZ91" s="2" t="s">
        <v>52</v>
      </c>
    </row>
    <row r="92" spans="1:78" s="3" customFormat="1" ht="15" x14ac:dyDescent="0.25">
      <c r="A92" s="52"/>
      <c r="B92" s="53"/>
      <c r="C92" s="53"/>
      <c r="D92" s="53"/>
      <c r="E92" s="54" t="s">
        <v>700</v>
      </c>
      <c r="F92" s="54"/>
      <c r="G92" s="55"/>
      <c r="H92" s="56"/>
      <c r="I92" s="17"/>
      <c r="J92" s="17"/>
      <c r="K92" s="17"/>
      <c r="L92" s="57">
        <v>2407</v>
      </c>
      <c r="M92" s="58"/>
      <c r="N92" s="58"/>
      <c r="O92" s="58"/>
      <c r="P92" s="59"/>
      <c r="Q92" s="60"/>
      <c r="BV92" s="33"/>
      <c r="BW92" s="34"/>
      <c r="BX92" s="43"/>
    </row>
    <row r="93" spans="1:78" s="3" customFormat="1" ht="15" x14ac:dyDescent="0.25">
      <c r="A93" s="52"/>
      <c r="B93" s="53"/>
      <c r="C93" s="53"/>
      <c r="D93" s="53"/>
      <c r="E93" s="54" t="s">
        <v>701</v>
      </c>
      <c r="F93" s="54"/>
      <c r="G93" s="55"/>
      <c r="H93" s="56"/>
      <c r="I93" s="17"/>
      <c r="J93" s="17"/>
      <c r="K93" s="17"/>
      <c r="L93" s="57">
        <v>1265</v>
      </c>
      <c r="M93" s="58"/>
      <c r="N93" s="58"/>
      <c r="O93" s="58"/>
      <c r="P93" s="59"/>
      <c r="Q93" s="60"/>
      <c r="BV93" s="33"/>
      <c r="BW93" s="34"/>
      <c r="BX93" s="43"/>
    </row>
    <row r="94" spans="1:78" s="3" customFormat="1" ht="15" x14ac:dyDescent="0.25">
      <c r="A94" s="52"/>
      <c r="B94" s="53"/>
      <c r="C94" s="53"/>
      <c r="D94" s="53"/>
      <c r="E94" s="54" t="s">
        <v>55</v>
      </c>
      <c r="F94" s="54"/>
      <c r="G94" s="55"/>
      <c r="H94" s="56"/>
      <c r="I94" s="17"/>
      <c r="J94" s="17"/>
      <c r="K94" s="17"/>
      <c r="L94" s="57">
        <v>6162</v>
      </c>
      <c r="M94" s="58"/>
      <c r="N94" s="58"/>
      <c r="O94" s="58"/>
      <c r="P94" s="59"/>
      <c r="Q94" s="60"/>
      <c r="BV94" s="33"/>
      <c r="BW94" s="34"/>
      <c r="BX94" s="43"/>
    </row>
    <row r="95" spans="1:78" s="3" customFormat="1" ht="67.5" x14ac:dyDescent="0.25">
      <c r="A95" s="35" t="s">
        <v>112</v>
      </c>
      <c r="B95" s="36" t="s">
        <v>702</v>
      </c>
      <c r="C95" s="286" t="s">
        <v>703</v>
      </c>
      <c r="D95" s="286"/>
      <c r="E95" s="286"/>
      <c r="F95" s="35" t="s">
        <v>63</v>
      </c>
      <c r="G95" s="38">
        <v>0.06</v>
      </c>
      <c r="H95" s="39" t="s">
        <v>704</v>
      </c>
      <c r="I95" s="39"/>
      <c r="J95" s="39">
        <v>4.2699999999999996</v>
      </c>
      <c r="K95" s="37" t="s">
        <v>45</v>
      </c>
      <c r="L95" s="39">
        <v>632</v>
      </c>
      <c r="M95" s="39">
        <v>629</v>
      </c>
      <c r="N95" s="40"/>
      <c r="O95" s="39">
        <v>3</v>
      </c>
      <c r="P95" s="63">
        <v>26.128</v>
      </c>
      <c r="Q95" s="42">
        <v>1.57</v>
      </c>
      <c r="BV95" s="33"/>
      <c r="BW95" s="34"/>
      <c r="BX95" s="43" t="s">
        <v>703</v>
      </c>
    </row>
    <row r="96" spans="1:78" s="3" customFormat="1" ht="15" x14ac:dyDescent="0.25">
      <c r="A96" s="44"/>
      <c r="B96" s="45"/>
      <c r="C96" s="46" t="s">
        <v>705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8"/>
      <c r="BV96" s="33"/>
      <c r="BW96" s="34"/>
      <c r="BX96" s="43"/>
    </row>
    <row r="97" spans="1:78" s="3" customFormat="1" ht="57" x14ac:dyDescent="0.25">
      <c r="A97" s="49"/>
      <c r="B97" s="50" t="s">
        <v>50</v>
      </c>
      <c r="C97" s="303" t="s">
        <v>51</v>
      </c>
      <c r="D97" s="303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4"/>
      <c r="BV97" s="33"/>
      <c r="BW97" s="34"/>
      <c r="BX97" s="43"/>
      <c r="BY97" s="2" t="s">
        <v>51</v>
      </c>
    </row>
    <row r="98" spans="1:78" s="3" customFormat="1" ht="15" x14ac:dyDescent="0.25">
      <c r="A98" s="49"/>
      <c r="B98" s="51" t="s">
        <v>39</v>
      </c>
      <c r="C98" s="303" t="s">
        <v>52</v>
      </c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4"/>
      <c r="BV98" s="33"/>
      <c r="BW98" s="34"/>
      <c r="BX98" s="43"/>
      <c r="BZ98" s="2" t="s">
        <v>52</v>
      </c>
    </row>
    <row r="99" spans="1:78" s="3" customFormat="1" ht="15" x14ac:dyDescent="0.25">
      <c r="A99" s="52"/>
      <c r="B99" s="53"/>
      <c r="C99" s="53"/>
      <c r="D99" s="53"/>
      <c r="E99" s="54" t="s">
        <v>706</v>
      </c>
      <c r="F99" s="54"/>
      <c r="G99" s="55"/>
      <c r="H99" s="56"/>
      <c r="I99" s="17"/>
      <c r="J99" s="17"/>
      <c r="K99" s="17"/>
      <c r="L99" s="57">
        <v>610</v>
      </c>
      <c r="M99" s="58"/>
      <c r="N99" s="58"/>
      <c r="O99" s="58"/>
      <c r="P99" s="59"/>
      <c r="Q99" s="60"/>
      <c r="BV99" s="33"/>
      <c r="BW99" s="34"/>
      <c r="BX99" s="43"/>
    </row>
    <row r="100" spans="1:78" s="3" customFormat="1" ht="15" x14ac:dyDescent="0.25">
      <c r="A100" s="52"/>
      <c r="B100" s="53"/>
      <c r="C100" s="53"/>
      <c r="D100" s="53"/>
      <c r="E100" s="54" t="s">
        <v>707</v>
      </c>
      <c r="F100" s="54"/>
      <c r="G100" s="55"/>
      <c r="H100" s="56"/>
      <c r="I100" s="17"/>
      <c r="J100" s="17"/>
      <c r="K100" s="17"/>
      <c r="L100" s="57">
        <v>321</v>
      </c>
      <c r="M100" s="58"/>
      <c r="N100" s="58"/>
      <c r="O100" s="58"/>
      <c r="P100" s="59"/>
      <c r="Q100" s="60"/>
      <c r="BV100" s="33"/>
      <c r="BW100" s="34"/>
      <c r="BX100" s="43"/>
    </row>
    <row r="101" spans="1:78" s="3" customFormat="1" ht="15" x14ac:dyDescent="0.25">
      <c r="A101" s="52"/>
      <c r="B101" s="53"/>
      <c r="C101" s="53"/>
      <c r="D101" s="53"/>
      <c r="E101" s="54" t="s">
        <v>55</v>
      </c>
      <c r="F101" s="54"/>
      <c r="G101" s="55"/>
      <c r="H101" s="56"/>
      <c r="I101" s="17"/>
      <c r="J101" s="17"/>
      <c r="K101" s="17"/>
      <c r="L101" s="57">
        <v>1563</v>
      </c>
      <c r="M101" s="58"/>
      <c r="N101" s="58"/>
      <c r="O101" s="58"/>
      <c r="P101" s="59"/>
      <c r="Q101" s="60"/>
      <c r="BV101" s="33"/>
      <c r="BW101" s="34"/>
      <c r="BX101" s="43"/>
    </row>
    <row r="102" spans="1:78" s="3" customFormat="1" ht="67.5" x14ac:dyDescent="0.25">
      <c r="A102" s="35" t="s">
        <v>360</v>
      </c>
      <c r="B102" s="36" t="s">
        <v>708</v>
      </c>
      <c r="C102" s="286" t="s">
        <v>709</v>
      </c>
      <c r="D102" s="286"/>
      <c r="E102" s="286"/>
      <c r="F102" s="35" t="s">
        <v>63</v>
      </c>
      <c r="G102" s="38">
        <v>0.12</v>
      </c>
      <c r="H102" s="39" t="s">
        <v>710</v>
      </c>
      <c r="I102" s="39"/>
      <c r="J102" s="39">
        <v>8.7200000000000006</v>
      </c>
      <c r="K102" s="37" t="s">
        <v>45</v>
      </c>
      <c r="L102" s="39">
        <v>2579</v>
      </c>
      <c r="M102" s="39">
        <v>2570</v>
      </c>
      <c r="N102" s="40"/>
      <c r="O102" s="39">
        <v>9</v>
      </c>
      <c r="P102" s="42">
        <v>53.36</v>
      </c>
      <c r="Q102" s="76">
        <v>6.4</v>
      </c>
      <c r="BV102" s="33"/>
      <c r="BW102" s="34"/>
      <c r="BX102" s="43" t="s">
        <v>709</v>
      </c>
    </row>
    <row r="103" spans="1:78" s="3" customFormat="1" ht="15" x14ac:dyDescent="0.25">
      <c r="A103" s="44"/>
      <c r="B103" s="45"/>
      <c r="C103" s="46" t="s">
        <v>711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8"/>
      <c r="BV103" s="33"/>
      <c r="BW103" s="34"/>
      <c r="BX103" s="43"/>
    </row>
    <row r="104" spans="1:78" s="3" customFormat="1" ht="57" x14ac:dyDescent="0.25">
      <c r="A104" s="49"/>
      <c r="B104" s="50" t="s">
        <v>50</v>
      </c>
      <c r="C104" s="303" t="s">
        <v>51</v>
      </c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4"/>
      <c r="BV104" s="33"/>
      <c r="BW104" s="34"/>
      <c r="BX104" s="43"/>
      <c r="BY104" s="2" t="s">
        <v>51</v>
      </c>
    </row>
    <row r="105" spans="1:78" s="3" customFormat="1" ht="15" x14ac:dyDescent="0.25">
      <c r="A105" s="49"/>
      <c r="B105" s="51" t="s">
        <v>39</v>
      </c>
      <c r="C105" s="303" t="s">
        <v>52</v>
      </c>
      <c r="D105" s="303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4"/>
      <c r="BV105" s="33"/>
      <c r="BW105" s="34"/>
      <c r="BX105" s="43"/>
      <c r="BZ105" s="2" t="s">
        <v>52</v>
      </c>
    </row>
    <row r="106" spans="1:78" s="3" customFormat="1" ht="15" x14ac:dyDescent="0.25">
      <c r="A106" s="52"/>
      <c r="B106" s="53"/>
      <c r="C106" s="53"/>
      <c r="D106" s="53"/>
      <c r="E106" s="54" t="s">
        <v>712</v>
      </c>
      <c r="F106" s="54"/>
      <c r="G106" s="55"/>
      <c r="H106" s="56"/>
      <c r="I106" s="17"/>
      <c r="J106" s="17"/>
      <c r="K106" s="17"/>
      <c r="L106" s="57">
        <v>2493</v>
      </c>
      <c r="M106" s="58"/>
      <c r="N106" s="58"/>
      <c r="O106" s="58"/>
      <c r="P106" s="59"/>
      <c r="Q106" s="60"/>
      <c r="BV106" s="33"/>
      <c r="BW106" s="34"/>
      <c r="BX106" s="43"/>
    </row>
    <row r="107" spans="1:78" s="3" customFormat="1" ht="15" x14ac:dyDescent="0.25">
      <c r="A107" s="52"/>
      <c r="B107" s="53"/>
      <c r="C107" s="53"/>
      <c r="D107" s="53"/>
      <c r="E107" s="54" t="s">
        <v>713</v>
      </c>
      <c r="F107" s="54"/>
      <c r="G107" s="55"/>
      <c r="H107" s="56"/>
      <c r="I107" s="17"/>
      <c r="J107" s="17"/>
      <c r="K107" s="17"/>
      <c r="L107" s="57">
        <v>1311</v>
      </c>
      <c r="M107" s="58"/>
      <c r="N107" s="58"/>
      <c r="O107" s="58"/>
      <c r="P107" s="59"/>
      <c r="Q107" s="60"/>
      <c r="BV107" s="33"/>
      <c r="BW107" s="34"/>
      <c r="BX107" s="43"/>
    </row>
    <row r="108" spans="1:78" s="3" customFormat="1" ht="15" x14ac:dyDescent="0.25">
      <c r="A108" s="52"/>
      <c r="B108" s="53"/>
      <c r="C108" s="53"/>
      <c r="D108" s="53"/>
      <c r="E108" s="54" t="s">
        <v>55</v>
      </c>
      <c r="F108" s="54"/>
      <c r="G108" s="55"/>
      <c r="H108" s="56"/>
      <c r="I108" s="17"/>
      <c r="J108" s="17"/>
      <c r="K108" s="17"/>
      <c r="L108" s="57">
        <v>6383</v>
      </c>
      <c r="M108" s="58"/>
      <c r="N108" s="58"/>
      <c r="O108" s="58"/>
      <c r="P108" s="59"/>
      <c r="Q108" s="60"/>
      <c r="BV108" s="33"/>
      <c r="BW108" s="34"/>
      <c r="BX108" s="43"/>
    </row>
    <row r="109" spans="1:78" s="3" customFormat="1" ht="67.5" x14ac:dyDescent="0.25">
      <c r="A109" s="35" t="s">
        <v>123</v>
      </c>
      <c r="B109" s="36" t="s">
        <v>714</v>
      </c>
      <c r="C109" s="286" t="s">
        <v>715</v>
      </c>
      <c r="D109" s="286"/>
      <c r="E109" s="286"/>
      <c r="F109" s="35" t="s">
        <v>69</v>
      </c>
      <c r="G109" s="62">
        <v>300</v>
      </c>
      <c r="H109" s="39">
        <v>313.93</v>
      </c>
      <c r="I109" s="39"/>
      <c r="J109" s="39">
        <v>313.93</v>
      </c>
      <c r="K109" s="37" t="s">
        <v>45</v>
      </c>
      <c r="L109" s="39">
        <v>833484</v>
      </c>
      <c r="M109" s="39"/>
      <c r="N109" s="40"/>
      <c r="O109" s="39">
        <v>833484</v>
      </c>
      <c r="P109" s="61">
        <v>0</v>
      </c>
      <c r="Q109" s="61">
        <v>0</v>
      </c>
      <c r="BV109" s="33"/>
      <c r="BW109" s="34"/>
      <c r="BX109" s="43" t="s">
        <v>715</v>
      </c>
    </row>
    <row r="110" spans="1:78" s="3" customFormat="1" ht="15" x14ac:dyDescent="0.25">
      <c r="A110" s="49"/>
      <c r="B110" s="51" t="s">
        <v>39</v>
      </c>
      <c r="C110" s="303" t="s">
        <v>52</v>
      </c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4"/>
      <c r="BV110" s="33"/>
      <c r="BW110" s="34"/>
      <c r="BX110" s="43"/>
      <c r="BZ110" s="2" t="s">
        <v>52</v>
      </c>
    </row>
    <row r="111" spans="1:78" s="3" customFormat="1" ht="67.5" x14ac:dyDescent="0.25">
      <c r="A111" s="35" t="s">
        <v>716</v>
      </c>
      <c r="B111" s="36" t="s">
        <v>717</v>
      </c>
      <c r="C111" s="286" t="s">
        <v>718</v>
      </c>
      <c r="D111" s="286"/>
      <c r="E111" s="286"/>
      <c r="F111" s="35" t="s">
        <v>719</v>
      </c>
      <c r="G111" s="65">
        <v>7.8</v>
      </c>
      <c r="H111" s="39">
        <v>4.47</v>
      </c>
      <c r="I111" s="39"/>
      <c r="J111" s="39">
        <v>4.47</v>
      </c>
      <c r="K111" s="37" t="s">
        <v>45</v>
      </c>
      <c r="L111" s="39">
        <v>309</v>
      </c>
      <c r="M111" s="39"/>
      <c r="N111" s="40"/>
      <c r="O111" s="39">
        <v>309</v>
      </c>
      <c r="P111" s="61">
        <v>0</v>
      </c>
      <c r="Q111" s="61">
        <v>0</v>
      </c>
      <c r="BV111" s="33"/>
      <c r="BW111" s="34"/>
      <c r="BX111" s="43" t="s">
        <v>718</v>
      </c>
    </row>
    <row r="112" spans="1:78" s="3" customFormat="1" ht="15" x14ac:dyDescent="0.25">
      <c r="A112" s="44"/>
      <c r="B112" s="45"/>
      <c r="C112" s="46" t="s">
        <v>720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8"/>
      <c r="BV112" s="33"/>
      <c r="BW112" s="34"/>
      <c r="BX112" s="43"/>
    </row>
    <row r="113" spans="1:78" s="3" customFormat="1" ht="15" x14ac:dyDescent="0.25">
      <c r="A113" s="49"/>
      <c r="B113" s="51" t="s">
        <v>39</v>
      </c>
      <c r="C113" s="303" t="s">
        <v>52</v>
      </c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4"/>
      <c r="BV113" s="33"/>
      <c r="BW113" s="34"/>
      <c r="BX113" s="43"/>
      <c r="BZ113" s="2" t="s">
        <v>52</v>
      </c>
    </row>
    <row r="114" spans="1:78" s="3" customFormat="1" ht="67.5" x14ac:dyDescent="0.25">
      <c r="A114" s="35" t="s">
        <v>136</v>
      </c>
      <c r="B114" s="36" t="s">
        <v>721</v>
      </c>
      <c r="C114" s="286" t="s">
        <v>722</v>
      </c>
      <c r="D114" s="286"/>
      <c r="E114" s="286"/>
      <c r="F114" s="35" t="s">
        <v>151</v>
      </c>
      <c r="G114" s="62">
        <v>30</v>
      </c>
      <c r="H114" s="39">
        <v>6.2</v>
      </c>
      <c r="I114" s="39"/>
      <c r="J114" s="39">
        <v>6.2</v>
      </c>
      <c r="K114" s="37" t="s">
        <v>45</v>
      </c>
      <c r="L114" s="39">
        <v>1646</v>
      </c>
      <c r="M114" s="39"/>
      <c r="N114" s="40"/>
      <c r="O114" s="39">
        <v>1646</v>
      </c>
      <c r="P114" s="61">
        <v>0</v>
      </c>
      <c r="Q114" s="61">
        <v>0</v>
      </c>
      <c r="BV114" s="33"/>
      <c r="BW114" s="34"/>
      <c r="BX114" s="43" t="s">
        <v>722</v>
      </c>
    </row>
    <row r="115" spans="1:78" s="3" customFormat="1" ht="15" x14ac:dyDescent="0.25">
      <c r="A115" s="49"/>
      <c r="B115" s="51" t="s">
        <v>39</v>
      </c>
      <c r="C115" s="303" t="s">
        <v>52</v>
      </c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4"/>
      <c r="BV115" s="33"/>
      <c r="BW115" s="34"/>
      <c r="BX115" s="43"/>
      <c r="BZ115" s="2" t="s">
        <v>52</v>
      </c>
    </row>
    <row r="116" spans="1:78" s="3" customFormat="1" ht="67.5" x14ac:dyDescent="0.25">
      <c r="A116" s="35" t="s">
        <v>139</v>
      </c>
      <c r="B116" s="36" t="s">
        <v>723</v>
      </c>
      <c r="C116" s="286" t="s">
        <v>724</v>
      </c>
      <c r="D116" s="286"/>
      <c r="E116" s="286"/>
      <c r="F116" s="35" t="s">
        <v>69</v>
      </c>
      <c r="G116" s="62">
        <v>4</v>
      </c>
      <c r="H116" s="39" t="s">
        <v>725</v>
      </c>
      <c r="I116" s="39"/>
      <c r="J116" s="39">
        <v>6.21</v>
      </c>
      <c r="K116" s="37" t="s">
        <v>45</v>
      </c>
      <c r="L116" s="39">
        <v>1161</v>
      </c>
      <c r="M116" s="39">
        <v>941</v>
      </c>
      <c r="N116" s="40"/>
      <c r="O116" s="39">
        <v>220</v>
      </c>
      <c r="P116" s="41">
        <v>0.58650000000000002</v>
      </c>
      <c r="Q116" s="42">
        <v>2.35</v>
      </c>
      <c r="BV116" s="33"/>
      <c r="BW116" s="34"/>
      <c r="BX116" s="43" t="s">
        <v>724</v>
      </c>
    </row>
    <row r="117" spans="1:78" s="3" customFormat="1" ht="57" x14ac:dyDescent="0.25">
      <c r="A117" s="49"/>
      <c r="B117" s="50" t="s">
        <v>50</v>
      </c>
      <c r="C117" s="303" t="s">
        <v>51</v>
      </c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4"/>
      <c r="BV117" s="33"/>
      <c r="BW117" s="34"/>
      <c r="BX117" s="43"/>
      <c r="BY117" s="2" t="s">
        <v>51</v>
      </c>
    </row>
    <row r="118" spans="1:78" s="3" customFormat="1" ht="15" x14ac:dyDescent="0.25">
      <c r="A118" s="49"/>
      <c r="B118" s="51" t="s">
        <v>39</v>
      </c>
      <c r="C118" s="303" t="s">
        <v>52</v>
      </c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4"/>
      <c r="BV118" s="33"/>
      <c r="BW118" s="34"/>
      <c r="BX118" s="43"/>
      <c r="BZ118" s="2" t="s">
        <v>52</v>
      </c>
    </row>
    <row r="119" spans="1:78" s="3" customFormat="1" ht="15" x14ac:dyDescent="0.25">
      <c r="A119" s="52"/>
      <c r="B119" s="53"/>
      <c r="C119" s="53"/>
      <c r="D119" s="53"/>
      <c r="E119" s="54" t="s">
        <v>726</v>
      </c>
      <c r="F119" s="54"/>
      <c r="G119" s="55"/>
      <c r="H119" s="56"/>
      <c r="I119" s="17"/>
      <c r="J119" s="17"/>
      <c r="K119" s="17"/>
      <c r="L119" s="57">
        <v>913</v>
      </c>
      <c r="M119" s="58"/>
      <c r="N119" s="58"/>
      <c r="O119" s="58"/>
      <c r="P119" s="59"/>
      <c r="Q119" s="60"/>
      <c r="BV119" s="33"/>
      <c r="BW119" s="34"/>
      <c r="BX119" s="43"/>
    </row>
    <row r="120" spans="1:78" s="3" customFormat="1" ht="15" x14ac:dyDescent="0.25">
      <c r="A120" s="52"/>
      <c r="B120" s="53"/>
      <c r="C120" s="53"/>
      <c r="D120" s="53"/>
      <c r="E120" s="54" t="s">
        <v>727</v>
      </c>
      <c r="F120" s="54"/>
      <c r="G120" s="55"/>
      <c r="H120" s="56"/>
      <c r="I120" s="17"/>
      <c r="J120" s="17"/>
      <c r="K120" s="17"/>
      <c r="L120" s="57">
        <v>480</v>
      </c>
      <c r="M120" s="58"/>
      <c r="N120" s="58"/>
      <c r="O120" s="58"/>
      <c r="P120" s="59"/>
      <c r="Q120" s="60"/>
      <c r="BV120" s="33"/>
      <c r="BW120" s="34"/>
      <c r="BX120" s="43"/>
    </row>
    <row r="121" spans="1:78" s="3" customFormat="1" ht="15" x14ac:dyDescent="0.25">
      <c r="A121" s="52"/>
      <c r="B121" s="53"/>
      <c r="C121" s="53"/>
      <c r="D121" s="53"/>
      <c r="E121" s="54" t="s">
        <v>55</v>
      </c>
      <c r="F121" s="54"/>
      <c r="G121" s="55"/>
      <c r="H121" s="56"/>
      <c r="I121" s="17"/>
      <c r="J121" s="17"/>
      <c r="K121" s="17"/>
      <c r="L121" s="57">
        <v>2554</v>
      </c>
      <c r="M121" s="58"/>
      <c r="N121" s="58"/>
      <c r="O121" s="58"/>
      <c r="P121" s="59"/>
      <c r="Q121" s="60"/>
      <c r="BV121" s="33"/>
      <c r="BW121" s="34"/>
      <c r="BX121" s="43"/>
    </row>
    <row r="122" spans="1:78" s="3" customFormat="1" ht="67.5" x14ac:dyDescent="0.25">
      <c r="A122" s="35" t="s">
        <v>148</v>
      </c>
      <c r="B122" s="36" t="s">
        <v>728</v>
      </c>
      <c r="C122" s="286" t="s">
        <v>729</v>
      </c>
      <c r="D122" s="286"/>
      <c r="E122" s="286"/>
      <c r="F122" s="35" t="s">
        <v>69</v>
      </c>
      <c r="G122" s="62">
        <v>4</v>
      </c>
      <c r="H122" s="39">
        <v>160.16999999999999</v>
      </c>
      <c r="I122" s="39"/>
      <c r="J122" s="39">
        <v>160.16999999999999</v>
      </c>
      <c r="K122" s="37" t="s">
        <v>45</v>
      </c>
      <c r="L122" s="39">
        <v>5670</v>
      </c>
      <c r="M122" s="39"/>
      <c r="N122" s="40"/>
      <c r="O122" s="39">
        <v>5670</v>
      </c>
      <c r="P122" s="61">
        <v>0</v>
      </c>
      <c r="Q122" s="61">
        <v>0</v>
      </c>
      <c r="BV122" s="33"/>
      <c r="BW122" s="34"/>
      <c r="BX122" s="43" t="s">
        <v>729</v>
      </c>
    </row>
    <row r="123" spans="1:78" s="3" customFormat="1" ht="15" x14ac:dyDescent="0.25">
      <c r="A123" s="49"/>
      <c r="B123" s="51" t="s">
        <v>39</v>
      </c>
      <c r="C123" s="303" t="s">
        <v>52</v>
      </c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4"/>
      <c r="BV123" s="33"/>
      <c r="BW123" s="34"/>
      <c r="BX123" s="43"/>
      <c r="BZ123" s="2" t="s">
        <v>52</v>
      </c>
    </row>
    <row r="124" spans="1:78" s="3" customFormat="1" ht="15" x14ac:dyDescent="0.25">
      <c r="A124" s="283" t="s">
        <v>730</v>
      </c>
      <c r="B124" s="284"/>
      <c r="C124" s="284"/>
      <c r="D124" s="284"/>
      <c r="E124" s="284"/>
      <c r="F124" s="284"/>
      <c r="G124" s="284"/>
      <c r="H124" s="284"/>
      <c r="I124" s="284"/>
      <c r="J124" s="284"/>
      <c r="K124" s="284"/>
      <c r="L124" s="284"/>
      <c r="M124" s="284"/>
      <c r="N124" s="284"/>
      <c r="O124" s="284"/>
      <c r="P124" s="284"/>
      <c r="Q124" s="285"/>
      <c r="BV124" s="33"/>
      <c r="BW124" s="34" t="s">
        <v>730</v>
      </c>
      <c r="BX124" s="43"/>
    </row>
    <row r="125" spans="1:78" s="3" customFormat="1" ht="67.5" x14ac:dyDescent="0.25">
      <c r="A125" s="35" t="s">
        <v>411</v>
      </c>
      <c r="B125" s="36" t="s">
        <v>731</v>
      </c>
      <c r="C125" s="286" t="s">
        <v>732</v>
      </c>
      <c r="D125" s="286"/>
      <c r="E125" s="286"/>
      <c r="F125" s="35" t="s">
        <v>69</v>
      </c>
      <c r="G125" s="62">
        <v>2</v>
      </c>
      <c r="H125" s="39" t="s">
        <v>733</v>
      </c>
      <c r="I125" s="39" t="s">
        <v>104</v>
      </c>
      <c r="J125" s="39">
        <v>5.19</v>
      </c>
      <c r="K125" s="37" t="s">
        <v>45</v>
      </c>
      <c r="L125" s="39">
        <v>2327</v>
      </c>
      <c r="M125" s="39">
        <v>2178</v>
      </c>
      <c r="N125" s="40" t="s">
        <v>734</v>
      </c>
      <c r="O125" s="39">
        <v>92</v>
      </c>
      <c r="P125" s="63">
        <v>2.714</v>
      </c>
      <c r="Q125" s="42">
        <v>5.43</v>
      </c>
      <c r="BV125" s="33"/>
      <c r="BW125" s="34"/>
      <c r="BX125" s="43" t="s">
        <v>732</v>
      </c>
    </row>
    <row r="126" spans="1:78" s="3" customFormat="1" ht="57" x14ac:dyDescent="0.25">
      <c r="A126" s="49"/>
      <c r="B126" s="50" t="s">
        <v>50</v>
      </c>
      <c r="C126" s="303" t="s">
        <v>51</v>
      </c>
      <c r="D126" s="303"/>
      <c r="E126" s="303"/>
      <c r="F126" s="303"/>
      <c r="G126" s="303"/>
      <c r="H126" s="303"/>
      <c r="I126" s="303"/>
      <c r="J126" s="303"/>
      <c r="K126" s="303"/>
      <c r="L126" s="303"/>
      <c r="M126" s="303"/>
      <c r="N126" s="303"/>
      <c r="O126" s="303"/>
      <c r="P126" s="303"/>
      <c r="Q126" s="304"/>
      <c r="BV126" s="33"/>
      <c r="BW126" s="34"/>
      <c r="BX126" s="43"/>
      <c r="BY126" s="2" t="s">
        <v>51</v>
      </c>
    </row>
    <row r="127" spans="1:78" s="3" customFormat="1" ht="15" x14ac:dyDescent="0.25">
      <c r="A127" s="49"/>
      <c r="B127" s="51" t="s">
        <v>39</v>
      </c>
      <c r="C127" s="303" t="s">
        <v>52</v>
      </c>
      <c r="D127" s="303"/>
      <c r="E127" s="303"/>
      <c r="F127" s="303"/>
      <c r="G127" s="303"/>
      <c r="H127" s="303"/>
      <c r="I127" s="303"/>
      <c r="J127" s="303"/>
      <c r="K127" s="303"/>
      <c r="L127" s="303"/>
      <c r="M127" s="303"/>
      <c r="N127" s="303"/>
      <c r="O127" s="303"/>
      <c r="P127" s="303"/>
      <c r="Q127" s="304"/>
      <c r="BV127" s="33"/>
      <c r="BW127" s="34"/>
      <c r="BX127" s="43"/>
      <c r="BZ127" s="2" t="s">
        <v>52</v>
      </c>
    </row>
    <row r="128" spans="1:78" s="3" customFormat="1" ht="15" x14ac:dyDescent="0.25">
      <c r="A128" s="52"/>
      <c r="B128" s="53"/>
      <c r="C128" s="53"/>
      <c r="D128" s="53"/>
      <c r="E128" s="54" t="s">
        <v>735</v>
      </c>
      <c r="F128" s="54"/>
      <c r="G128" s="55"/>
      <c r="H128" s="56"/>
      <c r="I128" s="17"/>
      <c r="J128" s="17"/>
      <c r="K128" s="17"/>
      <c r="L128" s="57">
        <v>2138</v>
      </c>
      <c r="M128" s="58"/>
      <c r="N128" s="58"/>
      <c r="O128" s="58"/>
      <c r="P128" s="59"/>
      <c r="Q128" s="60"/>
      <c r="BV128" s="33"/>
      <c r="BW128" s="34"/>
      <c r="BX128" s="43"/>
    </row>
    <row r="129" spans="1:78" s="3" customFormat="1" ht="15" x14ac:dyDescent="0.25">
      <c r="A129" s="52"/>
      <c r="B129" s="53"/>
      <c r="C129" s="53"/>
      <c r="D129" s="53"/>
      <c r="E129" s="54" t="s">
        <v>736</v>
      </c>
      <c r="F129" s="54"/>
      <c r="G129" s="55"/>
      <c r="H129" s="56"/>
      <c r="I129" s="17"/>
      <c r="J129" s="17"/>
      <c r="K129" s="17"/>
      <c r="L129" s="57">
        <v>1124</v>
      </c>
      <c r="M129" s="58"/>
      <c r="N129" s="58"/>
      <c r="O129" s="58"/>
      <c r="P129" s="59"/>
      <c r="Q129" s="60"/>
      <c r="BV129" s="33"/>
      <c r="BW129" s="34"/>
      <c r="BX129" s="43"/>
    </row>
    <row r="130" spans="1:78" s="3" customFormat="1" ht="15" x14ac:dyDescent="0.25">
      <c r="A130" s="52"/>
      <c r="B130" s="53"/>
      <c r="C130" s="53"/>
      <c r="D130" s="53"/>
      <c r="E130" s="54" t="s">
        <v>55</v>
      </c>
      <c r="F130" s="54"/>
      <c r="G130" s="55"/>
      <c r="H130" s="56"/>
      <c r="I130" s="17"/>
      <c r="J130" s="17"/>
      <c r="K130" s="17"/>
      <c r="L130" s="57">
        <v>5589</v>
      </c>
      <c r="M130" s="58"/>
      <c r="N130" s="58"/>
      <c r="O130" s="58"/>
      <c r="P130" s="59"/>
      <c r="Q130" s="60"/>
      <c r="BV130" s="33"/>
      <c r="BW130" s="34"/>
      <c r="BX130" s="43"/>
    </row>
    <row r="131" spans="1:78" s="3" customFormat="1" ht="135.75" x14ac:dyDescent="0.25">
      <c r="A131" s="35" t="s">
        <v>737</v>
      </c>
      <c r="B131" s="36" t="s">
        <v>738</v>
      </c>
      <c r="C131" s="286" t="s">
        <v>739</v>
      </c>
      <c r="D131" s="286"/>
      <c r="E131" s="286"/>
      <c r="F131" s="35" t="s">
        <v>69</v>
      </c>
      <c r="G131" s="62">
        <v>2</v>
      </c>
      <c r="H131" s="39">
        <v>1228.95</v>
      </c>
      <c r="I131" s="39"/>
      <c r="J131" s="39">
        <v>1228.95</v>
      </c>
      <c r="K131" s="37" t="s">
        <v>45</v>
      </c>
      <c r="L131" s="39">
        <v>21752</v>
      </c>
      <c r="M131" s="39"/>
      <c r="N131" s="40"/>
      <c r="O131" s="39">
        <v>21752</v>
      </c>
      <c r="P131" s="61">
        <v>0</v>
      </c>
      <c r="Q131" s="61">
        <v>0</v>
      </c>
      <c r="BV131" s="33"/>
      <c r="BW131" s="34"/>
      <c r="BX131" s="43" t="s">
        <v>739</v>
      </c>
    </row>
    <row r="132" spans="1:78" s="3" customFormat="1" ht="15" x14ac:dyDescent="0.25">
      <c r="A132" s="49"/>
      <c r="B132" s="51" t="s">
        <v>39</v>
      </c>
      <c r="C132" s="303" t="s">
        <v>52</v>
      </c>
      <c r="D132" s="303"/>
      <c r="E132" s="303"/>
      <c r="F132" s="303"/>
      <c r="G132" s="303"/>
      <c r="H132" s="303"/>
      <c r="I132" s="303"/>
      <c r="J132" s="303"/>
      <c r="K132" s="303"/>
      <c r="L132" s="303"/>
      <c r="M132" s="303"/>
      <c r="N132" s="303"/>
      <c r="O132" s="303"/>
      <c r="P132" s="303"/>
      <c r="Q132" s="304"/>
      <c r="BV132" s="33"/>
      <c r="BW132" s="34"/>
      <c r="BX132" s="43"/>
      <c r="BZ132" s="2" t="s">
        <v>52</v>
      </c>
    </row>
    <row r="133" spans="1:78" s="3" customFormat="1" ht="67.5" x14ac:dyDescent="0.25">
      <c r="A133" s="35" t="s">
        <v>428</v>
      </c>
      <c r="B133" s="36" t="s">
        <v>740</v>
      </c>
      <c r="C133" s="286" t="s">
        <v>741</v>
      </c>
      <c r="D133" s="286"/>
      <c r="E133" s="286"/>
      <c r="F133" s="35" t="s">
        <v>69</v>
      </c>
      <c r="G133" s="62">
        <v>4</v>
      </c>
      <c r="H133" s="39" t="s">
        <v>742</v>
      </c>
      <c r="I133" s="39" t="s">
        <v>104</v>
      </c>
      <c r="J133" s="39">
        <v>5.24</v>
      </c>
      <c r="K133" s="37" t="s">
        <v>45</v>
      </c>
      <c r="L133" s="39">
        <v>5100</v>
      </c>
      <c r="M133" s="39">
        <v>4801</v>
      </c>
      <c r="N133" s="40" t="s">
        <v>743</v>
      </c>
      <c r="O133" s="39">
        <v>185</v>
      </c>
      <c r="P133" s="42">
        <v>2.99</v>
      </c>
      <c r="Q133" s="42">
        <v>11.96</v>
      </c>
      <c r="BV133" s="33"/>
      <c r="BW133" s="34"/>
      <c r="BX133" s="43" t="s">
        <v>741</v>
      </c>
    </row>
    <row r="134" spans="1:78" s="3" customFormat="1" ht="57" x14ac:dyDescent="0.25">
      <c r="A134" s="49"/>
      <c r="B134" s="50" t="s">
        <v>50</v>
      </c>
      <c r="C134" s="303" t="s">
        <v>51</v>
      </c>
      <c r="D134" s="303"/>
      <c r="E134" s="303"/>
      <c r="F134" s="303"/>
      <c r="G134" s="303"/>
      <c r="H134" s="303"/>
      <c r="I134" s="303"/>
      <c r="J134" s="303"/>
      <c r="K134" s="303"/>
      <c r="L134" s="303"/>
      <c r="M134" s="303"/>
      <c r="N134" s="303"/>
      <c r="O134" s="303"/>
      <c r="P134" s="303"/>
      <c r="Q134" s="304"/>
      <c r="BV134" s="33"/>
      <c r="BW134" s="34"/>
      <c r="BX134" s="43"/>
      <c r="BY134" s="2" t="s">
        <v>51</v>
      </c>
    </row>
    <row r="135" spans="1:78" s="3" customFormat="1" ht="15" x14ac:dyDescent="0.25">
      <c r="A135" s="49"/>
      <c r="B135" s="51" t="s">
        <v>39</v>
      </c>
      <c r="C135" s="303" t="s">
        <v>52</v>
      </c>
      <c r="D135" s="303"/>
      <c r="E135" s="303"/>
      <c r="F135" s="303"/>
      <c r="G135" s="303"/>
      <c r="H135" s="303"/>
      <c r="I135" s="303"/>
      <c r="J135" s="303"/>
      <c r="K135" s="303"/>
      <c r="L135" s="303"/>
      <c r="M135" s="303"/>
      <c r="N135" s="303"/>
      <c r="O135" s="303"/>
      <c r="P135" s="303"/>
      <c r="Q135" s="304"/>
      <c r="BV135" s="33"/>
      <c r="BW135" s="34"/>
      <c r="BX135" s="43"/>
      <c r="BZ135" s="2" t="s">
        <v>52</v>
      </c>
    </row>
    <row r="136" spans="1:78" s="3" customFormat="1" ht="15" x14ac:dyDescent="0.25">
      <c r="A136" s="52"/>
      <c r="B136" s="53"/>
      <c r="C136" s="53"/>
      <c r="D136" s="53"/>
      <c r="E136" s="54" t="s">
        <v>744</v>
      </c>
      <c r="F136" s="54"/>
      <c r="G136" s="55"/>
      <c r="H136" s="56"/>
      <c r="I136" s="17"/>
      <c r="J136" s="17"/>
      <c r="K136" s="17"/>
      <c r="L136" s="57">
        <v>4706</v>
      </c>
      <c r="M136" s="58"/>
      <c r="N136" s="58"/>
      <c r="O136" s="58"/>
      <c r="P136" s="59"/>
      <c r="Q136" s="60"/>
      <c r="BV136" s="33"/>
      <c r="BW136" s="34"/>
      <c r="BX136" s="43"/>
    </row>
    <row r="137" spans="1:78" s="3" customFormat="1" ht="15" x14ac:dyDescent="0.25">
      <c r="A137" s="52"/>
      <c r="B137" s="53"/>
      <c r="C137" s="53"/>
      <c r="D137" s="53"/>
      <c r="E137" s="54" t="s">
        <v>745</v>
      </c>
      <c r="F137" s="54"/>
      <c r="G137" s="55"/>
      <c r="H137" s="56"/>
      <c r="I137" s="17"/>
      <c r="J137" s="17"/>
      <c r="K137" s="17"/>
      <c r="L137" s="57">
        <v>2475</v>
      </c>
      <c r="M137" s="58"/>
      <c r="N137" s="58"/>
      <c r="O137" s="58"/>
      <c r="P137" s="59"/>
      <c r="Q137" s="60"/>
      <c r="BV137" s="33"/>
      <c r="BW137" s="34"/>
      <c r="BX137" s="43"/>
    </row>
    <row r="138" spans="1:78" s="3" customFormat="1" ht="15" x14ac:dyDescent="0.25">
      <c r="A138" s="52"/>
      <c r="B138" s="53"/>
      <c r="C138" s="53"/>
      <c r="D138" s="53"/>
      <c r="E138" s="54" t="s">
        <v>55</v>
      </c>
      <c r="F138" s="54"/>
      <c r="G138" s="55"/>
      <c r="H138" s="56"/>
      <c r="I138" s="17"/>
      <c r="J138" s="17"/>
      <c r="K138" s="17"/>
      <c r="L138" s="57">
        <v>12281</v>
      </c>
      <c r="M138" s="58"/>
      <c r="N138" s="58"/>
      <c r="O138" s="58"/>
      <c r="P138" s="59"/>
      <c r="Q138" s="60"/>
      <c r="BV138" s="33"/>
      <c r="BW138" s="34"/>
      <c r="BX138" s="43"/>
    </row>
    <row r="139" spans="1:78" s="3" customFormat="1" ht="135.75" x14ac:dyDescent="0.25">
      <c r="A139" s="35" t="s">
        <v>166</v>
      </c>
      <c r="B139" s="36" t="s">
        <v>738</v>
      </c>
      <c r="C139" s="286" t="s">
        <v>746</v>
      </c>
      <c r="D139" s="286"/>
      <c r="E139" s="286"/>
      <c r="F139" s="35" t="s">
        <v>69</v>
      </c>
      <c r="G139" s="62">
        <v>4</v>
      </c>
      <c r="H139" s="39">
        <v>967.92</v>
      </c>
      <c r="I139" s="39"/>
      <c r="J139" s="39">
        <v>967.92</v>
      </c>
      <c r="K139" s="37" t="s">
        <v>45</v>
      </c>
      <c r="L139" s="39">
        <v>34264</v>
      </c>
      <c r="M139" s="39"/>
      <c r="N139" s="40"/>
      <c r="O139" s="39">
        <v>34264</v>
      </c>
      <c r="P139" s="61">
        <v>0</v>
      </c>
      <c r="Q139" s="61">
        <v>0</v>
      </c>
      <c r="BV139" s="33"/>
      <c r="BW139" s="34"/>
      <c r="BX139" s="43" t="s">
        <v>746</v>
      </c>
    </row>
    <row r="140" spans="1:78" s="3" customFormat="1" ht="15" x14ac:dyDescent="0.25">
      <c r="A140" s="49"/>
      <c r="B140" s="51" t="s">
        <v>39</v>
      </c>
      <c r="C140" s="303" t="s">
        <v>52</v>
      </c>
      <c r="D140" s="303"/>
      <c r="E140" s="303"/>
      <c r="F140" s="303"/>
      <c r="G140" s="303"/>
      <c r="H140" s="303"/>
      <c r="I140" s="303"/>
      <c r="J140" s="303"/>
      <c r="K140" s="303"/>
      <c r="L140" s="303"/>
      <c r="M140" s="303"/>
      <c r="N140" s="303"/>
      <c r="O140" s="303"/>
      <c r="P140" s="303"/>
      <c r="Q140" s="304"/>
      <c r="BV140" s="33"/>
      <c r="BW140" s="34"/>
      <c r="BX140" s="43"/>
      <c r="BZ140" s="2" t="s">
        <v>52</v>
      </c>
    </row>
    <row r="141" spans="1:78" s="3" customFormat="1" ht="67.5" x14ac:dyDescent="0.25">
      <c r="A141" s="35" t="s">
        <v>168</v>
      </c>
      <c r="B141" s="36" t="s">
        <v>747</v>
      </c>
      <c r="C141" s="286" t="s">
        <v>748</v>
      </c>
      <c r="D141" s="286"/>
      <c r="E141" s="286"/>
      <c r="F141" s="35" t="s">
        <v>69</v>
      </c>
      <c r="G141" s="62">
        <v>2</v>
      </c>
      <c r="H141" s="39" t="s">
        <v>749</v>
      </c>
      <c r="I141" s="39" t="s">
        <v>104</v>
      </c>
      <c r="J141" s="39">
        <v>65.52</v>
      </c>
      <c r="K141" s="37" t="s">
        <v>45</v>
      </c>
      <c r="L141" s="39">
        <v>10005</v>
      </c>
      <c r="M141" s="39">
        <v>8789</v>
      </c>
      <c r="N141" s="40" t="s">
        <v>734</v>
      </c>
      <c r="O141" s="39">
        <v>1159</v>
      </c>
      <c r="P141" s="63">
        <v>10.948</v>
      </c>
      <c r="Q141" s="76">
        <v>21.9</v>
      </c>
      <c r="BV141" s="33"/>
      <c r="BW141" s="34"/>
      <c r="BX141" s="43" t="s">
        <v>748</v>
      </c>
    </row>
    <row r="142" spans="1:78" s="3" customFormat="1" ht="57" x14ac:dyDescent="0.25">
      <c r="A142" s="49"/>
      <c r="B142" s="50" t="s">
        <v>50</v>
      </c>
      <c r="C142" s="303" t="s">
        <v>51</v>
      </c>
      <c r="D142" s="303"/>
      <c r="E142" s="303"/>
      <c r="F142" s="303"/>
      <c r="G142" s="303"/>
      <c r="H142" s="303"/>
      <c r="I142" s="303"/>
      <c r="J142" s="303"/>
      <c r="K142" s="303"/>
      <c r="L142" s="303"/>
      <c r="M142" s="303"/>
      <c r="N142" s="303"/>
      <c r="O142" s="303"/>
      <c r="P142" s="303"/>
      <c r="Q142" s="304"/>
      <c r="BV142" s="33"/>
      <c r="BW142" s="34"/>
      <c r="BX142" s="43"/>
      <c r="BY142" s="2" t="s">
        <v>51</v>
      </c>
    </row>
    <row r="143" spans="1:78" s="3" customFormat="1" ht="15" x14ac:dyDescent="0.25">
      <c r="A143" s="49"/>
      <c r="B143" s="51" t="s">
        <v>39</v>
      </c>
      <c r="C143" s="303" t="s">
        <v>52</v>
      </c>
      <c r="D143" s="303"/>
      <c r="E143" s="303"/>
      <c r="F143" s="303"/>
      <c r="G143" s="303"/>
      <c r="H143" s="303"/>
      <c r="I143" s="303"/>
      <c r="J143" s="303"/>
      <c r="K143" s="303"/>
      <c r="L143" s="303"/>
      <c r="M143" s="303"/>
      <c r="N143" s="303"/>
      <c r="O143" s="303"/>
      <c r="P143" s="303"/>
      <c r="Q143" s="304"/>
      <c r="BV143" s="33"/>
      <c r="BW143" s="34"/>
      <c r="BX143" s="43"/>
      <c r="BZ143" s="2" t="s">
        <v>52</v>
      </c>
    </row>
    <row r="144" spans="1:78" s="3" customFormat="1" ht="15" x14ac:dyDescent="0.25">
      <c r="A144" s="52"/>
      <c r="B144" s="53"/>
      <c r="C144" s="53"/>
      <c r="D144" s="53"/>
      <c r="E144" s="54" t="s">
        <v>750</v>
      </c>
      <c r="F144" s="54"/>
      <c r="G144" s="55"/>
      <c r="H144" s="56"/>
      <c r="I144" s="17"/>
      <c r="J144" s="17"/>
      <c r="K144" s="17"/>
      <c r="L144" s="57">
        <v>8551</v>
      </c>
      <c r="M144" s="58"/>
      <c r="N144" s="58"/>
      <c r="O144" s="58"/>
      <c r="P144" s="59"/>
      <c r="Q144" s="60"/>
      <c r="BV144" s="33"/>
      <c r="BW144" s="34"/>
      <c r="BX144" s="43"/>
    </row>
    <row r="145" spans="1:78" s="3" customFormat="1" ht="15" x14ac:dyDescent="0.25">
      <c r="A145" s="52"/>
      <c r="B145" s="53"/>
      <c r="C145" s="53"/>
      <c r="D145" s="53"/>
      <c r="E145" s="54" t="s">
        <v>751</v>
      </c>
      <c r="F145" s="54"/>
      <c r="G145" s="55"/>
      <c r="H145" s="56"/>
      <c r="I145" s="17"/>
      <c r="J145" s="17"/>
      <c r="K145" s="17"/>
      <c r="L145" s="57">
        <v>4496</v>
      </c>
      <c r="M145" s="58"/>
      <c r="N145" s="58"/>
      <c r="O145" s="58"/>
      <c r="P145" s="59"/>
      <c r="Q145" s="60"/>
      <c r="BV145" s="33"/>
      <c r="BW145" s="34"/>
      <c r="BX145" s="43"/>
    </row>
    <row r="146" spans="1:78" s="3" customFormat="1" ht="15" x14ac:dyDescent="0.25">
      <c r="A146" s="52"/>
      <c r="B146" s="53"/>
      <c r="C146" s="53"/>
      <c r="D146" s="53"/>
      <c r="E146" s="54" t="s">
        <v>55</v>
      </c>
      <c r="F146" s="54"/>
      <c r="G146" s="55"/>
      <c r="H146" s="56"/>
      <c r="I146" s="17"/>
      <c r="J146" s="17"/>
      <c r="K146" s="17"/>
      <c r="L146" s="57">
        <v>23052</v>
      </c>
      <c r="M146" s="58"/>
      <c r="N146" s="58"/>
      <c r="O146" s="58"/>
      <c r="P146" s="59"/>
      <c r="Q146" s="60"/>
      <c r="BV146" s="33"/>
      <c r="BW146" s="34"/>
      <c r="BX146" s="43"/>
    </row>
    <row r="147" spans="1:78" s="3" customFormat="1" ht="124.5" x14ac:dyDescent="0.25">
      <c r="A147" s="35" t="s">
        <v>177</v>
      </c>
      <c r="B147" s="36" t="s">
        <v>752</v>
      </c>
      <c r="C147" s="286" t="s">
        <v>753</v>
      </c>
      <c r="D147" s="286"/>
      <c r="E147" s="286"/>
      <c r="F147" s="35" t="s">
        <v>69</v>
      </c>
      <c r="G147" s="62">
        <v>2</v>
      </c>
      <c r="H147" s="39">
        <v>1815.62</v>
      </c>
      <c r="I147" s="39"/>
      <c r="J147" s="39">
        <v>1815.62</v>
      </c>
      <c r="K147" s="37" t="s">
        <v>45</v>
      </c>
      <c r="L147" s="39">
        <v>32136</v>
      </c>
      <c r="M147" s="39"/>
      <c r="N147" s="40"/>
      <c r="O147" s="39">
        <v>32136</v>
      </c>
      <c r="P147" s="61">
        <v>0</v>
      </c>
      <c r="Q147" s="61">
        <v>0</v>
      </c>
      <c r="BV147" s="33"/>
      <c r="BW147" s="34"/>
      <c r="BX147" s="43" t="s">
        <v>753</v>
      </c>
    </row>
    <row r="148" spans="1:78" s="3" customFormat="1" ht="15" x14ac:dyDescent="0.25">
      <c r="A148" s="49"/>
      <c r="B148" s="51" t="s">
        <v>39</v>
      </c>
      <c r="C148" s="303" t="s">
        <v>52</v>
      </c>
      <c r="D148" s="303"/>
      <c r="E148" s="303"/>
      <c r="F148" s="303"/>
      <c r="G148" s="303"/>
      <c r="H148" s="303"/>
      <c r="I148" s="303"/>
      <c r="J148" s="303"/>
      <c r="K148" s="303"/>
      <c r="L148" s="303"/>
      <c r="M148" s="303"/>
      <c r="N148" s="303"/>
      <c r="O148" s="303"/>
      <c r="P148" s="303"/>
      <c r="Q148" s="304"/>
      <c r="BV148" s="33"/>
      <c r="BW148" s="34"/>
      <c r="BX148" s="43"/>
      <c r="BZ148" s="2" t="s">
        <v>52</v>
      </c>
    </row>
    <row r="149" spans="1:78" s="3" customFormat="1" ht="67.5" x14ac:dyDescent="0.25">
      <c r="A149" s="35" t="s">
        <v>456</v>
      </c>
      <c r="B149" s="36" t="s">
        <v>754</v>
      </c>
      <c r="C149" s="286" t="s">
        <v>755</v>
      </c>
      <c r="D149" s="286"/>
      <c r="E149" s="286"/>
      <c r="F149" s="35" t="s">
        <v>69</v>
      </c>
      <c r="G149" s="62">
        <v>2</v>
      </c>
      <c r="H149" s="39" t="s">
        <v>756</v>
      </c>
      <c r="I149" s="39" t="s">
        <v>104</v>
      </c>
      <c r="J149" s="39">
        <v>102.75</v>
      </c>
      <c r="K149" s="37" t="s">
        <v>45</v>
      </c>
      <c r="L149" s="39">
        <v>12215</v>
      </c>
      <c r="M149" s="39">
        <v>10340</v>
      </c>
      <c r="N149" s="40" t="s">
        <v>734</v>
      </c>
      <c r="O149" s="39">
        <v>1818</v>
      </c>
      <c r="P149" s="42">
        <v>12.88</v>
      </c>
      <c r="Q149" s="42">
        <v>25.76</v>
      </c>
      <c r="BV149" s="33"/>
      <c r="BW149" s="34"/>
      <c r="BX149" s="43" t="s">
        <v>755</v>
      </c>
    </row>
    <row r="150" spans="1:78" s="3" customFormat="1" ht="57" x14ac:dyDescent="0.25">
      <c r="A150" s="49"/>
      <c r="B150" s="50" t="s">
        <v>50</v>
      </c>
      <c r="C150" s="303" t="s">
        <v>51</v>
      </c>
      <c r="D150" s="303"/>
      <c r="E150" s="303"/>
      <c r="F150" s="303"/>
      <c r="G150" s="303"/>
      <c r="H150" s="303"/>
      <c r="I150" s="303"/>
      <c r="J150" s="303"/>
      <c r="K150" s="303"/>
      <c r="L150" s="303"/>
      <c r="M150" s="303"/>
      <c r="N150" s="303"/>
      <c r="O150" s="303"/>
      <c r="P150" s="303"/>
      <c r="Q150" s="304"/>
      <c r="BV150" s="33"/>
      <c r="BW150" s="34"/>
      <c r="BX150" s="43"/>
      <c r="BY150" s="2" t="s">
        <v>51</v>
      </c>
    </row>
    <row r="151" spans="1:78" s="3" customFormat="1" ht="15" x14ac:dyDescent="0.25">
      <c r="A151" s="49"/>
      <c r="B151" s="51" t="s">
        <v>39</v>
      </c>
      <c r="C151" s="303" t="s">
        <v>52</v>
      </c>
      <c r="D151" s="303"/>
      <c r="E151" s="303"/>
      <c r="F151" s="303"/>
      <c r="G151" s="303"/>
      <c r="H151" s="303"/>
      <c r="I151" s="303"/>
      <c r="J151" s="303"/>
      <c r="K151" s="303"/>
      <c r="L151" s="303"/>
      <c r="M151" s="303"/>
      <c r="N151" s="303"/>
      <c r="O151" s="303"/>
      <c r="P151" s="303"/>
      <c r="Q151" s="304"/>
      <c r="BV151" s="33"/>
      <c r="BW151" s="34"/>
      <c r="BX151" s="43"/>
      <c r="BZ151" s="2" t="s">
        <v>52</v>
      </c>
    </row>
    <row r="152" spans="1:78" s="3" customFormat="1" ht="15" x14ac:dyDescent="0.25">
      <c r="A152" s="52"/>
      <c r="B152" s="53"/>
      <c r="C152" s="53"/>
      <c r="D152" s="53"/>
      <c r="E152" s="54" t="s">
        <v>757</v>
      </c>
      <c r="F152" s="54"/>
      <c r="G152" s="55"/>
      <c r="H152" s="56"/>
      <c r="I152" s="17"/>
      <c r="J152" s="17"/>
      <c r="K152" s="17"/>
      <c r="L152" s="57">
        <v>10055</v>
      </c>
      <c r="M152" s="58"/>
      <c r="N152" s="58"/>
      <c r="O152" s="58"/>
      <c r="P152" s="59"/>
      <c r="Q152" s="60"/>
      <c r="BV152" s="33"/>
      <c r="BW152" s="34"/>
      <c r="BX152" s="43"/>
    </row>
    <row r="153" spans="1:78" s="3" customFormat="1" ht="15" x14ac:dyDescent="0.25">
      <c r="A153" s="52"/>
      <c r="B153" s="53"/>
      <c r="C153" s="53"/>
      <c r="D153" s="53"/>
      <c r="E153" s="54" t="s">
        <v>758</v>
      </c>
      <c r="F153" s="54"/>
      <c r="G153" s="55"/>
      <c r="H153" s="56"/>
      <c r="I153" s="17"/>
      <c r="J153" s="17"/>
      <c r="K153" s="17"/>
      <c r="L153" s="57">
        <v>5287</v>
      </c>
      <c r="M153" s="58"/>
      <c r="N153" s="58"/>
      <c r="O153" s="58"/>
      <c r="P153" s="59"/>
      <c r="Q153" s="60"/>
      <c r="BV153" s="33"/>
      <c r="BW153" s="34"/>
      <c r="BX153" s="43"/>
    </row>
    <row r="154" spans="1:78" s="3" customFormat="1" ht="15" x14ac:dyDescent="0.25">
      <c r="A154" s="52"/>
      <c r="B154" s="53"/>
      <c r="C154" s="53"/>
      <c r="D154" s="53"/>
      <c r="E154" s="54" t="s">
        <v>55</v>
      </c>
      <c r="F154" s="54"/>
      <c r="G154" s="55"/>
      <c r="H154" s="56"/>
      <c r="I154" s="17"/>
      <c r="J154" s="17"/>
      <c r="K154" s="17"/>
      <c r="L154" s="57">
        <v>27557</v>
      </c>
      <c r="M154" s="58"/>
      <c r="N154" s="58"/>
      <c r="O154" s="58"/>
      <c r="P154" s="59"/>
      <c r="Q154" s="60"/>
      <c r="BV154" s="33"/>
      <c r="BW154" s="34"/>
      <c r="BX154" s="43"/>
    </row>
    <row r="155" spans="1:78" s="3" customFormat="1" ht="124.5" x14ac:dyDescent="0.25">
      <c r="A155" s="35" t="s">
        <v>184</v>
      </c>
      <c r="B155" s="36" t="s">
        <v>759</v>
      </c>
      <c r="C155" s="286" t="s">
        <v>760</v>
      </c>
      <c r="D155" s="286"/>
      <c r="E155" s="286"/>
      <c r="F155" s="35" t="s">
        <v>69</v>
      </c>
      <c r="G155" s="62">
        <v>2</v>
      </c>
      <c r="H155" s="39">
        <v>967.92</v>
      </c>
      <c r="I155" s="39"/>
      <c r="J155" s="39">
        <v>967.92</v>
      </c>
      <c r="K155" s="37" t="s">
        <v>45</v>
      </c>
      <c r="L155" s="39">
        <v>17132</v>
      </c>
      <c r="M155" s="39"/>
      <c r="N155" s="40"/>
      <c r="O155" s="39">
        <v>17132</v>
      </c>
      <c r="P155" s="61">
        <v>0</v>
      </c>
      <c r="Q155" s="61">
        <v>0</v>
      </c>
      <c r="BV155" s="33"/>
      <c r="BW155" s="34"/>
      <c r="BX155" s="43" t="s">
        <v>760</v>
      </c>
    </row>
    <row r="156" spans="1:78" s="3" customFormat="1" ht="15" x14ac:dyDescent="0.25">
      <c r="A156" s="49"/>
      <c r="B156" s="51" t="s">
        <v>39</v>
      </c>
      <c r="C156" s="303" t="s">
        <v>52</v>
      </c>
      <c r="D156" s="303"/>
      <c r="E156" s="303"/>
      <c r="F156" s="303"/>
      <c r="G156" s="303"/>
      <c r="H156" s="303"/>
      <c r="I156" s="303"/>
      <c r="J156" s="303"/>
      <c r="K156" s="303"/>
      <c r="L156" s="303"/>
      <c r="M156" s="303"/>
      <c r="N156" s="303"/>
      <c r="O156" s="303"/>
      <c r="P156" s="303"/>
      <c r="Q156" s="304"/>
      <c r="BV156" s="33"/>
      <c r="BW156" s="34"/>
      <c r="BX156" s="43"/>
      <c r="BZ156" s="2" t="s">
        <v>52</v>
      </c>
    </row>
    <row r="157" spans="1:78" s="3" customFormat="1" ht="67.5" x14ac:dyDescent="0.25">
      <c r="A157" s="35" t="s">
        <v>471</v>
      </c>
      <c r="B157" s="36" t="s">
        <v>761</v>
      </c>
      <c r="C157" s="286" t="s">
        <v>762</v>
      </c>
      <c r="D157" s="286"/>
      <c r="E157" s="286"/>
      <c r="F157" s="35" t="s">
        <v>69</v>
      </c>
      <c r="G157" s="62">
        <v>4</v>
      </c>
      <c r="H157" s="39" t="s">
        <v>763</v>
      </c>
      <c r="I157" s="39" t="s">
        <v>764</v>
      </c>
      <c r="J157" s="39">
        <v>16.28</v>
      </c>
      <c r="K157" s="37" t="s">
        <v>45</v>
      </c>
      <c r="L157" s="39">
        <v>2873</v>
      </c>
      <c r="M157" s="39">
        <v>1842</v>
      </c>
      <c r="N157" s="40" t="s">
        <v>765</v>
      </c>
      <c r="O157" s="39">
        <v>576</v>
      </c>
      <c r="P157" s="41">
        <v>1.1471</v>
      </c>
      <c r="Q157" s="42">
        <v>4.59</v>
      </c>
      <c r="BV157" s="33"/>
      <c r="BW157" s="34"/>
      <c r="BX157" s="43" t="s">
        <v>762</v>
      </c>
    </row>
    <row r="158" spans="1:78" s="3" customFormat="1" ht="15" x14ac:dyDescent="0.25">
      <c r="A158" s="49"/>
      <c r="B158" s="50" t="s">
        <v>48</v>
      </c>
      <c r="C158" s="303" t="s">
        <v>49</v>
      </c>
      <c r="D158" s="303"/>
      <c r="E158" s="303"/>
      <c r="F158" s="303"/>
      <c r="G158" s="303"/>
      <c r="H158" s="303"/>
      <c r="I158" s="303"/>
      <c r="J158" s="303"/>
      <c r="K158" s="303"/>
      <c r="L158" s="303"/>
      <c r="M158" s="303"/>
      <c r="N158" s="303"/>
      <c r="O158" s="303"/>
      <c r="P158" s="303"/>
      <c r="Q158" s="304"/>
      <c r="BV158" s="33"/>
      <c r="BW158" s="34"/>
      <c r="BX158" s="43"/>
      <c r="BY158" s="2" t="s">
        <v>49</v>
      </c>
    </row>
    <row r="159" spans="1:78" s="3" customFormat="1" ht="57" x14ac:dyDescent="0.25">
      <c r="A159" s="49"/>
      <c r="B159" s="50" t="s">
        <v>50</v>
      </c>
      <c r="C159" s="303" t="s">
        <v>51</v>
      </c>
      <c r="D159" s="303"/>
      <c r="E159" s="303"/>
      <c r="F159" s="303"/>
      <c r="G159" s="303"/>
      <c r="H159" s="303"/>
      <c r="I159" s="303"/>
      <c r="J159" s="303"/>
      <c r="K159" s="303"/>
      <c r="L159" s="303"/>
      <c r="M159" s="303"/>
      <c r="N159" s="303"/>
      <c r="O159" s="303"/>
      <c r="P159" s="303"/>
      <c r="Q159" s="304"/>
      <c r="BV159" s="33"/>
      <c r="BW159" s="34"/>
      <c r="BX159" s="43"/>
      <c r="BY159" s="2" t="s">
        <v>51</v>
      </c>
    </row>
    <row r="160" spans="1:78" s="3" customFormat="1" ht="15" x14ac:dyDescent="0.25">
      <c r="A160" s="49"/>
      <c r="B160" s="51" t="s">
        <v>39</v>
      </c>
      <c r="C160" s="303" t="s">
        <v>52</v>
      </c>
      <c r="D160" s="303"/>
      <c r="E160" s="303"/>
      <c r="F160" s="303"/>
      <c r="G160" s="303"/>
      <c r="H160" s="303"/>
      <c r="I160" s="303"/>
      <c r="J160" s="303"/>
      <c r="K160" s="303"/>
      <c r="L160" s="303"/>
      <c r="M160" s="303"/>
      <c r="N160" s="303"/>
      <c r="O160" s="303"/>
      <c r="P160" s="303"/>
      <c r="Q160" s="304"/>
      <c r="BV160" s="33"/>
      <c r="BW160" s="34"/>
      <c r="BX160" s="43"/>
      <c r="BZ160" s="2" t="s">
        <v>52</v>
      </c>
    </row>
    <row r="161" spans="1:78" s="3" customFormat="1" ht="15" x14ac:dyDescent="0.25">
      <c r="A161" s="52"/>
      <c r="B161" s="53"/>
      <c r="C161" s="53"/>
      <c r="D161" s="53"/>
      <c r="E161" s="54" t="s">
        <v>766</v>
      </c>
      <c r="F161" s="54"/>
      <c r="G161" s="55"/>
      <c r="H161" s="56"/>
      <c r="I161" s="17"/>
      <c r="J161" s="17"/>
      <c r="K161" s="17"/>
      <c r="L161" s="57">
        <v>1977</v>
      </c>
      <c r="M161" s="58"/>
      <c r="N161" s="58"/>
      <c r="O161" s="58"/>
      <c r="P161" s="59"/>
      <c r="Q161" s="60"/>
      <c r="BV161" s="33"/>
      <c r="BW161" s="34"/>
      <c r="BX161" s="43"/>
    </row>
    <row r="162" spans="1:78" s="3" customFormat="1" ht="15" x14ac:dyDescent="0.25">
      <c r="A162" s="52"/>
      <c r="B162" s="53"/>
      <c r="C162" s="53"/>
      <c r="D162" s="53"/>
      <c r="E162" s="54" t="s">
        <v>767</v>
      </c>
      <c r="F162" s="54"/>
      <c r="G162" s="55"/>
      <c r="H162" s="56"/>
      <c r="I162" s="17"/>
      <c r="J162" s="17"/>
      <c r="K162" s="17"/>
      <c r="L162" s="57">
        <v>1039</v>
      </c>
      <c r="M162" s="58"/>
      <c r="N162" s="58"/>
      <c r="O162" s="58"/>
      <c r="P162" s="59"/>
      <c r="Q162" s="60"/>
      <c r="BV162" s="33"/>
      <c r="BW162" s="34"/>
      <c r="BX162" s="43"/>
    </row>
    <row r="163" spans="1:78" s="3" customFormat="1" ht="15" x14ac:dyDescent="0.25">
      <c r="A163" s="52"/>
      <c r="B163" s="53"/>
      <c r="C163" s="53"/>
      <c r="D163" s="53"/>
      <c r="E163" s="54" t="s">
        <v>55</v>
      </c>
      <c r="F163" s="54"/>
      <c r="G163" s="55"/>
      <c r="H163" s="56"/>
      <c r="I163" s="17"/>
      <c r="J163" s="17"/>
      <c r="K163" s="17"/>
      <c r="L163" s="57">
        <v>5889</v>
      </c>
      <c r="M163" s="58"/>
      <c r="N163" s="58"/>
      <c r="O163" s="58"/>
      <c r="P163" s="59"/>
      <c r="Q163" s="60"/>
      <c r="BV163" s="33"/>
      <c r="BW163" s="34"/>
      <c r="BX163" s="43"/>
    </row>
    <row r="164" spans="1:78" s="3" customFormat="1" ht="67.5" x14ac:dyDescent="0.25">
      <c r="A164" s="35" t="s">
        <v>768</v>
      </c>
      <c r="B164" s="36" t="s">
        <v>769</v>
      </c>
      <c r="C164" s="286" t="s">
        <v>770</v>
      </c>
      <c r="D164" s="286"/>
      <c r="E164" s="286"/>
      <c r="F164" s="35" t="s">
        <v>69</v>
      </c>
      <c r="G164" s="62">
        <v>4</v>
      </c>
      <c r="H164" s="39">
        <v>1396.95</v>
      </c>
      <c r="I164" s="39"/>
      <c r="J164" s="39">
        <v>1396.95</v>
      </c>
      <c r="K164" s="37" t="s">
        <v>45</v>
      </c>
      <c r="L164" s="39">
        <v>49452</v>
      </c>
      <c r="M164" s="39"/>
      <c r="N164" s="40"/>
      <c r="O164" s="39">
        <v>49452</v>
      </c>
      <c r="P164" s="61">
        <v>0</v>
      </c>
      <c r="Q164" s="61">
        <v>0</v>
      </c>
      <c r="BV164" s="33"/>
      <c r="BW164" s="34"/>
      <c r="BX164" s="43" t="s">
        <v>770</v>
      </c>
    </row>
    <row r="165" spans="1:78" s="3" customFormat="1" ht="15" x14ac:dyDescent="0.25">
      <c r="A165" s="49"/>
      <c r="B165" s="51" t="s">
        <v>39</v>
      </c>
      <c r="C165" s="303" t="s">
        <v>52</v>
      </c>
      <c r="D165" s="303"/>
      <c r="E165" s="303"/>
      <c r="F165" s="303"/>
      <c r="G165" s="303"/>
      <c r="H165" s="303"/>
      <c r="I165" s="303"/>
      <c r="J165" s="303"/>
      <c r="K165" s="303"/>
      <c r="L165" s="303"/>
      <c r="M165" s="303"/>
      <c r="N165" s="303"/>
      <c r="O165" s="303"/>
      <c r="P165" s="303"/>
      <c r="Q165" s="304"/>
      <c r="BV165" s="33"/>
      <c r="BW165" s="34"/>
      <c r="BX165" s="43"/>
      <c r="BZ165" s="2" t="s">
        <v>52</v>
      </c>
    </row>
    <row r="166" spans="1:78" s="3" customFormat="1" ht="15" x14ac:dyDescent="0.25">
      <c r="A166" s="283" t="s">
        <v>771</v>
      </c>
      <c r="B166" s="284"/>
      <c r="C166" s="284"/>
      <c r="D166" s="284"/>
      <c r="E166" s="284"/>
      <c r="F166" s="284"/>
      <c r="G166" s="284"/>
      <c r="H166" s="284"/>
      <c r="I166" s="284"/>
      <c r="J166" s="284"/>
      <c r="K166" s="284"/>
      <c r="L166" s="284"/>
      <c r="M166" s="284"/>
      <c r="N166" s="284"/>
      <c r="O166" s="284"/>
      <c r="P166" s="284"/>
      <c r="Q166" s="285"/>
      <c r="BV166" s="33"/>
      <c r="BW166" s="34" t="s">
        <v>771</v>
      </c>
      <c r="BX166" s="43"/>
    </row>
    <row r="167" spans="1:78" s="3" customFormat="1" ht="67.5" x14ac:dyDescent="0.25">
      <c r="A167" s="35" t="s">
        <v>488</v>
      </c>
      <c r="B167" s="36" t="s">
        <v>140</v>
      </c>
      <c r="C167" s="286" t="s">
        <v>141</v>
      </c>
      <c r="D167" s="286"/>
      <c r="E167" s="286"/>
      <c r="F167" s="35" t="s">
        <v>98</v>
      </c>
      <c r="G167" s="67">
        <v>0.168242</v>
      </c>
      <c r="H167" s="39" t="s">
        <v>157</v>
      </c>
      <c r="I167" s="39" t="s">
        <v>143</v>
      </c>
      <c r="J167" s="39">
        <v>52.95</v>
      </c>
      <c r="K167" s="37" t="s">
        <v>45</v>
      </c>
      <c r="L167" s="39">
        <v>4468</v>
      </c>
      <c r="M167" s="39">
        <v>3610</v>
      </c>
      <c r="N167" s="40" t="s">
        <v>772</v>
      </c>
      <c r="O167" s="39">
        <v>79</v>
      </c>
      <c r="P167" s="63">
        <v>53.451999999999998</v>
      </c>
      <c r="Q167" s="42">
        <v>8.99</v>
      </c>
      <c r="BV167" s="33"/>
      <c r="BW167" s="34"/>
      <c r="BX167" s="43" t="s">
        <v>141</v>
      </c>
    </row>
    <row r="168" spans="1:78" s="3" customFormat="1" ht="15" x14ac:dyDescent="0.25">
      <c r="A168" s="44"/>
      <c r="B168" s="45"/>
      <c r="C168" s="46" t="s">
        <v>773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8"/>
      <c r="BV168" s="33"/>
      <c r="BW168" s="34"/>
      <c r="BX168" s="43"/>
    </row>
    <row r="169" spans="1:78" s="3" customFormat="1" ht="57" x14ac:dyDescent="0.25">
      <c r="A169" s="49"/>
      <c r="B169" s="50" t="s">
        <v>50</v>
      </c>
      <c r="C169" s="303" t="s">
        <v>51</v>
      </c>
      <c r="D169" s="303"/>
      <c r="E169" s="303"/>
      <c r="F169" s="303"/>
      <c r="G169" s="303"/>
      <c r="H169" s="303"/>
      <c r="I169" s="303"/>
      <c r="J169" s="303"/>
      <c r="K169" s="303"/>
      <c r="L169" s="303"/>
      <c r="M169" s="303"/>
      <c r="N169" s="303"/>
      <c r="O169" s="303"/>
      <c r="P169" s="303"/>
      <c r="Q169" s="304"/>
      <c r="BV169" s="33"/>
      <c r="BW169" s="34"/>
      <c r="BX169" s="43"/>
      <c r="BY169" s="2" t="s">
        <v>51</v>
      </c>
    </row>
    <row r="170" spans="1:78" s="3" customFormat="1" ht="15" x14ac:dyDescent="0.25">
      <c r="A170" s="49"/>
      <c r="B170" s="51" t="s">
        <v>39</v>
      </c>
      <c r="C170" s="303" t="s">
        <v>52</v>
      </c>
      <c r="D170" s="303"/>
      <c r="E170" s="303"/>
      <c r="F170" s="303"/>
      <c r="G170" s="303"/>
      <c r="H170" s="303"/>
      <c r="I170" s="303"/>
      <c r="J170" s="303"/>
      <c r="K170" s="303"/>
      <c r="L170" s="303"/>
      <c r="M170" s="303"/>
      <c r="N170" s="303"/>
      <c r="O170" s="303"/>
      <c r="P170" s="303"/>
      <c r="Q170" s="304"/>
      <c r="BV170" s="33"/>
      <c r="BW170" s="34"/>
      <c r="BX170" s="43"/>
      <c r="BZ170" s="2" t="s">
        <v>52</v>
      </c>
    </row>
    <row r="171" spans="1:78" s="3" customFormat="1" ht="15" x14ac:dyDescent="0.25">
      <c r="A171" s="52"/>
      <c r="B171" s="53"/>
      <c r="C171" s="53"/>
      <c r="D171" s="53"/>
      <c r="E171" s="54" t="s">
        <v>774</v>
      </c>
      <c r="F171" s="54"/>
      <c r="G171" s="55"/>
      <c r="H171" s="56"/>
      <c r="I171" s="17"/>
      <c r="J171" s="17"/>
      <c r="K171" s="17"/>
      <c r="L171" s="57">
        <v>3753</v>
      </c>
      <c r="M171" s="58"/>
      <c r="N171" s="58"/>
      <c r="O171" s="58"/>
      <c r="P171" s="59"/>
      <c r="Q171" s="60"/>
      <c r="BV171" s="33"/>
      <c r="BW171" s="34"/>
      <c r="BX171" s="43"/>
    </row>
    <row r="172" spans="1:78" s="3" customFormat="1" ht="15" x14ac:dyDescent="0.25">
      <c r="A172" s="52"/>
      <c r="B172" s="53"/>
      <c r="C172" s="53"/>
      <c r="D172" s="53"/>
      <c r="E172" s="54" t="s">
        <v>775</v>
      </c>
      <c r="F172" s="54"/>
      <c r="G172" s="55"/>
      <c r="H172" s="56"/>
      <c r="I172" s="17"/>
      <c r="J172" s="17"/>
      <c r="K172" s="17"/>
      <c r="L172" s="57">
        <v>1973</v>
      </c>
      <c r="M172" s="58"/>
      <c r="N172" s="58"/>
      <c r="O172" s="58"/>
      <c r="P172" s="59"/>
      <c r="Q172" s="60"/>
      <c r="BV172" s="33"/>
      <c r="BW172" s="34"/>
      <c r="BX172" s="43"/>
    </row>
    <row r="173" spans="1:78" s="3" customFormat="1" ht="15" x14ac:dyDescent="0.25">
      <c r="A173" s="52"/>
      <c r="B173" s="53"/>
      <c r="C173" s="53"/>
      <c r="D173" s="53"/>
      <c r="E173" s="54" t="s">
        <v>55</v>
      </c>
      <c r="F173" s="54"/>
      <c r="G173" s="55"/>
      <c r="H173" s="56"/>
      <c r="I173" s="17"/>
      <c r="J173" s="17"/>
      <c r="K173" s="17"/>
      <c r="L173" s="57">
        <v>10194</v>
      </c>
      <c r="M173" s="58"/>
      <c r="N173" s="58"/>
      <c r="O173" s="58"/>
      <c r="P173" s="59"/>
      <c r="Q173" s="60"/>
      <c r="BV173" s="33"/>
      <c r="BW173" s="34"/>
      <c r="BX173" s="43"/>
    </row>
    <row r="174" spans="1:78" s="3" customFormat="1" ht="68.25" x14ac:dyDescent="0.25">
      <c r="A174" s="35" t="s">
        <v>776</v>
      </c>
      <c r="B174" s="36" t="s">
        <v>777</v>
      </c>
      <c r="C174" s="286" t="s">
        <v>778</v>
      </c>
      <c r="D174" s="286"/>
      <c r="E174" s="286"/>
      <c r="F174" s="35" t="s">
        <v>151</v>
      </c>
      <c r="G174" s="62">
        <v>18</v>
      </c>
      <c r="H174" s="39">
        <v>1243.05</v>
      </c>
      <c r="I174" s="39"/>
      <c r="J174" s="39">
        <v>1243.05</v>
      </c>
      <c r="K174" s="37" t="s">
        <v>45</v>
      </c>
      <c r="L174" s="39">
        <v>198018</v>
      </c>
      <c r="M174" s="39"/>
      <c r="N174" s="40"/>
      <c r="O174" s="39">
        <v>198018</v>
      </c>
      <c r="P174" s="61">
        <v>0</v>
      </c>
      <c r="Q174" s="61">
        <v>0</v>
      </c>
      <c r="BV174" s="33"/>
      <c r="BW174" s="34"/>
      <c r="BX174" s="43" t="s">
        <v>778</v>
      </c>
    </row>
    <row r="175" spans="1:78" s="3" customFormat="1" ht="15" x14ac:dyDescent="0.25">
      <c r="A175" s="44"/>
      <c r="B175" s="45"/>
      <c r="C175" s="46" t="s">
        <v>183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8"/>
      <c r="BV175" s="33"/>
      <c r="BW175" s="34"/>
      <c r="BX175" s="43"/>
    </row>
    <row r="176" spans="1:78" s="3" customFormat="1" ht="15" x14ac:dyDescent="0.25">
      <c r="A176" s="49"/>
      <c r="B176" s="51" t="s">
        <v>39</v>
      </c>
      <c r="C176" s="303" t="s">
        <v>52</v>
      </c>
      <c r="D176" s="303"/>
      <c r="E176" s="303"/>
      <c r="F176" s="303"/>
      <c r="G176" s="303"/>
      <c r="H176" s="303"/>
      <c r="I176" s="303"/>
      <c r="J176" s="303"/>
      <c r="K176" s="303"/>
      <c r="L176" s="303"/>
      <c r="M176" s="303"/>
      <c r="N176" s="303"/>
      <c r="O176" s="303"/>
      <c r="P176" s="303"/>
      <c r="Q176" s="304"/>
      <c r="BV176" s="33"/>
      <c r="BW176" s="34"/>
      <c r="BX176" s="43"/>
      <c r="BZ176" s="2" t="s">
        <v>52</v>
      </c>
    </row>
    <row r="177" spans="1:78" s="3" customFormat="1" ht="67.5" x14ac:dyDescent="0.25">
      <c r="A177" s="35" t="s">
        <v>779</v>
      </c>
      <c r="B177" s="36" t="s">
        <v>780</v>
      </c>
      <c r="C177" s="286" t="s">
        <v>781</v>
      </c>
      <c r="D177" s="286"/>
      <c r="E177" s="286"/>
      <c r="F177" s="35" t="s">
        <v>151</v>
      </c>
      <c r="G177" s="62">
        <v>18</v>
      </c>
      <c r="H177" s="39">
        <v>374.01</v>
      </c>
      <c r="I177" s="39"/>
      <c r="J177" s="39">
        <v>374.01</v>
      </c>
      <c r="K177" s="37" t="s">
        <v>45</v>
      </c>
      <c r="L177" s="39">
        <v>59580</v>
      </c>
      <c r="M177" s="39"/>
      <c r="N177" s="40"/>
      <c r="O177" s="39">
        <v>59580</v>
      </c>
      <c r="P177" s="61">
        <v>0</v>
      </c>
      <c r="Q177" s="61">
        <v>0</v>
      </c>
      <c r="BV177" s="33"/>
      <c r="BW177" s="34"/>
      <c r="BX177" s="43" t="s">
        <v>781</v>
      </c>
    </row>
    <row r="178" spans="1:78" s="3" customFormat="1" ht="15" x14ac:dyDescent="0.25">
      <c r="A178" s="44"/>
      <c r="B178" s="45"/>
      <c r="C178" s="46" t="s">
        <v>183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8"/>
      <c r="BV178" s="33"/>
      <c r="BW178" s="34"/>
      <c r="BX178" s="43"/>
    </row>
    <row r="179" spans="1:78" s="3" customFormat="1" ht="15" x14ac:dyDescent="0.25">
      <c r="A179" s="49"/>
      <c r="B179" s="51" t="s">
        <v>39</v>
      </c>
      <c r="C179" s="303" t="s">
        <v>52</v>
      </c>
      <c r="D179" s="303"/>
      <c r="E179" s="303"/>
      <c r="F179" s="303"/>
      <c r="G179" s="303"/>
      <c r="H179" s="303"/>
      <c r="I179" s="303"/>
      <c r="J179" s="303"/>
      <c r="K179" s="303"/>
      <c r="L179" s="303"/>
      <c r="M179" s="303"/>
      <c r="N179" s="303"/>
      <c r="O179" s="303"/>
      <c r="P179" s="303"/>
      <c r="Q179" s="304"/>
      <c r="BV179" s="33"/>
      <c r="BW179" s="34"/>
      <c r="BX179" s="43"/>
      <c r="BZ179" s="2" t="s">
        <v>52</v>
      </c>
    </row>
    <row r="180" spans="1:78" s="3" customFormat="1" ht="67.5" x14ac:dyDescent="0.25">
      <c r="A180" s="35" t="s">
        <v>782</v>
      </c>
      <c r="B180" s="36" t="s">
        <v>783</v>
      </c>
      <c r="C180" s="286" t="s">
        <v>784</v>
      </c>
      <c r="D180" s="286"/>
      <c r="E180" s="286"/>
      <c r="F180" s="35" t="s">
        <v>151</v>
      </c>
      <c r="G180" s="62">
        <v>18</v>
      </c>
      <c r="H180" s="39">
        <v>1116.32</v>
      </c>
      <c r="I180" s="39"/>
      <c r="J180" s="39">
        <v>1116.32</v>
      </c>
      <c r="K180" s="37" t="s">
        <v>45</v>
      </c>
      <c r="L180" s="39">
        <v>177830</v>
      </c>
      <c r="M180" s="39"/>
      <c r="N180" s="40"/>
      <c r="O180" s="39">
        <v>177830</v>
      </c>
      <c r="P180" s="61">
        <v>0</v>
      </c>
      <c r="Q180" s="61">
        <v>0</v>
      </c>
      <c r="BV180" s="33"/>
      <c r="BW180" s="34"/>
      <c r="BX180" s="43" t="s">
        <v>784</v>
      </c>
    </row>
    <row r="181" spans="1:78" s="3" customFormat="1" ht="15" x14ac:dyDescent="0.25">
      <c r="A181" s="44"/>
      <c r="B181" s="45"/>
      <c r="C181" s="46" t="s">
        <v>183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8"/>
      <c r="BV181" s="33"/>
      <c r="BW181" s="34"/>
      <c r="BX181" s="43"/>
    </row>
    <row r="182" spans="1:78" s="3" customFormat="1" ht="15" x14ac:dyDescent="0.25">
      <c r="A182" s="49"/>
      <c r="B182" s="51" t="s">
        <v>39</v>
      </c>
      <c r="C182" s="303" t="s">
        <v>52</v>
      </c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4"/>
      <c r="BV182" s="33"/>
      <c r="BW182" s="34"/>
      <c r="BX182" s="43"/>
      <c r="BZ182" s="2" t="s">
        <v>52</v>
      </c>
    </row>
    <row r="183" spans="1:78" s="3" customFormat="1" ht="67.5" x14ac:dyDescent="0.25">
      <c r="A183" s="35" t="s">
        <v>785</v>
      </c>
      <c r="B183" s="36" t="s">
        <v>786</v>
      </c>
      <c r="C183" s="286" t="s">
        <v>787</v>
      </c>
      <c r="D183" s="286"/>
      <c r="E183" s="286"/>
      <c r="F183" s="35" t="s">
        <v>151</v>
      </c>
      <c r="G183" s="62">
        <v>18</v>
      </c>
      <c r="H183" s="39">
        <v>210.6</v>
      </c>
      <c r="I183" s="39"/>
      <c r="J183" s="39">
        <v>210.6</v>
      </c>
      <c r="K183" s="37" t="s">
        <v>45</v>
      </c>
      <c r="L183" s="39">
        <v>33549</v>
      </c>
      <c r="M183" s="39"/>
      <c r="N183" s="40"/>
      <c r="O183" s="39">
        <v>33549</v>
      </c>
      <c r="P183" s="61">
        <v>0</v>
      </c>
      <c r="Q183" s="61">
        <v>0</v>
      </c>
      <c r="BV183" s="33"/>
      <c r="BW183" s="34"/>
      <c r="BX183" s="43" t="s">
        <v>787</v>
      </c>
    </row>
    <row r="184" spans="1:78" s="3" customFormat="1" ht="15" x14ac:dyDescent="0.25">
      <c r="A184" s="44"/>
      <c r="B184" s="45"/>
      <c r="C184" s="46" t="s">
        <v>183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8"/>
      <c r="BV184" s="33"/>
      <c r="BW184" s="34"/>
      <c r="BX184" s="43"/>
    </row>
    <row r="185" spans="1:78" s="3" customFormat="1" ht="15" x14ac:dyDescent="0.25">
      <c r="A185" s="49"/>
      <c r="B185" s="51" t="s">
        <v>39</v>
      </c>
      <c r="C185" s="303" t="s">
        <v>52</v>
      </c>
      <c r="D185" s="303"/>
      <c r="E185" s="303"/>
      <c r="F185" s="303"/>
      <c r="G185" s="303"/>
      <c r="H185" s="303"/>
      <c r="I185" s="303"/>
      <c r="J185" s="303"/>
      <c r="K185" s="303"/>
      <c r="L185" s="303"/>
      <c r="M185" s="303"/>
      <c r="N185" s="303"/>
      <c r="O185" s="303"/>
      <c r="P185" s="303"/>
      <c r="Q185" s="304"/>
      <c r="BV185" s="33"/>
      <c r="BW185" s="34"/>
      <c r="BX185" s="43"/>
      <c r="BZ185" s="2" t="s">
        <v>52</v>
      </c>
    </row>
    <row r="186" spans="1:78" s="3" customFormat="1" ht="67.5" x14ac:dyDescent="0.25">
      <c r="A186" s="35" t="s">
        <v>788</v>
      </c>
      <c r="B186" s="36" t="s">
        <v>789</v>
      </c>
      <c r="C186" s="286" t="s">
        <v>790</v>
      </c>
      <c r="D186" s="286"/>
      <c r="E186" s="286"/>
      <c r="F186" s="35" t="s">
        <v>69</v>
      </c>
      <c r="G186" s="62">
        <v>80</v>
      </c>
      <c r="H186" s="39">
        <v>65.22</v>
      </c>
      <c r="I186" s="39"/>
      <c r="J186" s="39">
        <v>65.22</v>
      </c>
      <c r="K186" s="37" t="s">
        <v>45</v>
      </c>
      <c r="L186" s="39">
        <v>46176</v>
      </c>
      <c r="M186" s="39"/>
      <c r="N186" s="40"/>
      <c r="O186" s="39">
        <v>46176</v>
      </c>
      <c r="P186" s="61">
        <v>0</v>
      </c>
      <c r="Q186" s="61">
        <v>0</v>
      </c>
      <c r="BV186" s="33"/>
      <c r="BW186" s="34"/>
      <c r="BX186" s="43" t="s">
        <v>790</v>
      </c>
    </row>
    <row r="187" spans="1:78" s="3" customFormat="1" ht="15" x14ac:dyDescent="0.25">
      <c r="A187" s="49"/>
      <c r="B187" s="51" t="s">
        <v>39</v>
      </c>
      <c r="C187" s="303" t="s">
        <v>52</v>
      </c>
      <c r="D187" s="303"/>
      <c r="E187" s="303"/>
      <c r="F187" s="303"/>
      <c r="G187" s="303"/>
      <c r="H187" s="303"/>
      <c r="I187" s="303"/>
      <c r="J187" s="303"/>
      <c r="K187" s="303"/>
      <c r="L187" s="303"/>
      <c r="M187" s="303"/>
      <c r="N187" s="303"/>
      <c r="O187" s="303"/>
      <c r="P187" s="303"/>
      <c r="Q187" s="304"/>
      <c r="BV187" s="33"/>
      <c r="BW187" s="34"/>
      <c r="BX187" s="43"/>
      <c r="BZ187" s="2" t="s">
        <v>52</v>
      </c>
    </row>
    <row r="188" spans="1:78" s="3" customFormat="1" ht="67.5" x14ac:dyDescent="0.25">
      <c r="A188" s="35" t="s">
        <v>791</v>
      </c>
      <c r="B188" s="36" t="s">
        <v>140</v>
      </c>
      <c r="C188" s="286" t="s">
        <v>141</v>
      </c>
      <c r="D188" s="286"/>
      <c r="E188" s="286"/>
      <c r="F188" s="35" t="s">
        <v>98</v>
      </c>
      <c r="G188" s="64">
        <v>0.14993999999999999</v>
      </c>
      <c r="H188" s="39" t="s">
        <v>142</v>
      </c>
      <c r="I188" s="39" t="s">
        <v>143</v>
      </c>
      <c r="J188" s="39">
        <v>52.95</v>
      </c>
      <c r="K188" s="37" t="s">
        <v>45</v>
      </c>
      <c r="L188" s="39">
        <v>4143</v>
      </c>
      <c r="M188" s="39">
        <v>3378</v>
      </c>
      <c r="N188" s="40" t="s">
        <v>792</v>
      </c>
      <c r="O188" s="39">
        <v>70</v>
      </c>
      <c r="P188" s="41">
        <v>56.124600000000001</v>
      </c>
      <c r="Q188" s="42">
        <v>8.42</v>
      </c>
      <c r="BV188" s="33"/>
      <c r="BW188" s="34"/>
      <c r="BX188" s="43" t="s">
        <v>141</v>
      </c>
    </row>
    <row r="189" spans="1:78" s="3" customFormat="1" ht="15" x14ac:dyDescent="0.25">
      <c r="A189" s="44"/>
      <c r="B189" s="45"/>
      <c r="C189" s="46" t="s">
        <v>793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8"/>
      <c r="BV189" s="33"/>
      <c r="BW189" s="34"/>
      <c r="BX189" s="43"/>
    </row>
    <row r="190" spans="1:78" s="3" customFormat="1" ht="15" x14ac:dyDescent="0.25">
      <c r="A190" s="49"/>
      <c r="B190" s="50" t="s">
        <v>48</v>
      </c>
      <c r="C190" s="303" t="s">
        <v>49</v>
      </c>
      <c r="D190" s="303"/>
      <c r="E190" s="303"/>
      <c r="F190" s="303"/>
      <c r="G190" s="303"/>
      <c r="H190" s="303"/>
      <c r="I190" s="303"/>
      <c r="J190" s="303"/>
      <c r="K190" s="303"/>
      <c r="L190" s="303"/>
      <c r="M190" s="303"/>
      <c r="N190" s="303"/>
      <c r="O190" s="303"/>
      <c r="P190" s="303"/>
      <c r="Q190" s="304"/>
      <c r="BV190" s="33"/>
      <c r="BW190" s="34"/>
      <c r="BX190" s="43"/>
      <c r="BY190" s="2" t="s">
        <v>49</v>
      </c>
    </row>
    <row r="191" spans="1:78" s="3" customFormat="1" ht="57" x14ac:dyDescent="0.25">
      <c r="A191" s="49"/>
      <c r="B191" s="50" t="s">
        <v>50</v>
      </c>
      <c r="C191" s="303" t="s">
        <v>51</v>
      </c>
      <c r="D191" s="303"/>
      <c r="E191" s="303"/>
      <c r="F191" s="303"/>
      <c r="G191" s="303"/>
      <c r="H191" s="303"/>
      <c r="I191" s="303"/>
      <c r="J191" s="303"/>
      <c r="K191" s="303"/>
      <c r="L191" s="303"/>
      <c r="M191" s="303"/>
      <c r="N191" s="303"/>
      <c r="O191" s="303"/>
      <c r="P191" s="303"/>
      <c r="Q191" s="304"/>
      <c r="BV191" s="33"/>
      <c r="BW191" s="34"/>
      <c r="BX191" s="43"/>
      <c r="BY191" s="2" t="s">
        <v>51</v>
      </c>
    </row>
    <row r="192" spans="1:78" s="3" customFormat="1" ht="15" x14ac:dyDescent="0.25">
      <c r="A192" s="49"/>
      <c r="B192" s="51" t="s">
        <v>39</v>
      </c>
      <c r="C192" s="303" t="s">
        <v>52</v>
      </c>
      <c r="D192" s="303"/>
      <c r="E192" s="303"/>
      <c r="F192" s="303"/>
      <c r="G192" s="303"/>
      <c r="H192" s="303"/>
      <c r="I192" s="303"/>
      <c r="J192" s="303"/>
      <c r="K192" s="303"/>
      <c r="L192" s="303"/>
      <c r="M192" s="303"/>
      <c r="N192" s="303"/>
      <c r="O192" s="303"/>
      <c r="P192" s="303"/>
      <c r="Q192" s="304"/>
      <c r="BV192" s="33"/>
      <c r="BW192" s="34"/>
      <c r="BX192" s="43"/>
      <c r="BZ192" s="2" t="s">
        <v>52</v>
      </c>
    </row>
    <row r="193" spans="1:78" s="3" customFormat="1" ht="15" x14ac:dyDescent="0.25">
      <c r="A193" s="52"/>
      <c r="B193" s="53"/>
      <c r="C193" s="53"/>
      <c r="D193" s="53"/>
      <c r="E193" s="54" t="s">
        <v>794</v>
      </c>
      <c r="F193" s="54"/>
      <c r="G193" s="55"/>
      <c r="H193" s="56"/>
      <c r="I193" s="17"/>
      <c r="J193" s="17"/>
      <c r="K193" s="17"/>
      <c r="L193" s="57">
        <v>3501</v>
      </c>
      <c r="M193" s="58"/>
      <c r="N193" s="58"/>
      <c r="O193" s="58"/>
      <c r="P193" s="59"/>
      <c r="Q193" s="60"/>
      <c r="BV193" s="33"/>
      <c r="BW193" s="34"/>
      <c r="BX193" s="43"/>
    </row>
    <row r="194" spans="1:78" s="3" customFormat="1" ht="15" x14ac:dyDescent="0.25">
      <c r="A194" s="52"/>
      <c r="B194" s="53"/>
      <c r="C194" s="53"/>
      <c r="D194" s="53"/>
      <c r="E194" s="54" t="s">
        <v>795</v>
      </c>
      <c r="F194" s="54"/>
      <c r="G194" s="55"/>
      <c r="H194" s="56"/>
      <c r="I194" s="17"/>
      <c r="J194" s="17"/>
      <c r="K194" s="17"/>
      <c r="L194" s="57">
        <v>1841</v>
      </c>
      <c r="M194" s="58"/>
      <c r="N194" s="58"/>
      <c r="O194" s="58"/>
      <c r="P194" s="59"/>
      <c r="Q194" s="60"/>
      <c r="BV194" s="33"/>
      <c r="BW194" s="34"/>
      <c r="BX194" s="43"/>
    </row>
    <row r="195" spans="1:78" s="3" customFormat="1" ht="15" x14ac:dyDescent="0.25">
      <c r="A195" s="52"/>
      <c r="B195" s="53"/>
      <c r="C195" s="53"/>
      <c r="D195" s="53"/>
      <c r="E195" s="54" t="s">
        <v>55</v>
      </c>
      <c r="F195" s="54"/>
      <c r="G195" s="55"/>
      <c r="H195" s="56"/>
      <c r="I195" s="17"/>
      <c r="J195" s="17"/>
      <c r="K195" s="17"/>
      <c r="L195" s="57">
        <v>9485</v>
      </c>
      <c r="M195" s="58"/>
      <c r="N195" s="58"/>
      <c r="O195" s="58"/>
      <c r="P195" s="59"/>
      <c r="Q195" s="60"/>
      <c r="BV195" s="33"/>
      <c r="BW195" s="34"/>
      <c r="BX195" s="43"/>
    </row>
    <row r="196" spans="1:78" s="3" customFormat="1" ht="67.5" x14ac:dyDescent="0.25">
      <c r="A196" s="35" t="s">
        <v>796</v>
      </c>
      <c r="B196" s="36" t="s">
        <v>149</v>
      </c>
      <c r="C196" s="286" t="s">
        <v>150</v>
      </c>
      <c r="D196" s="286"/>
      <c r="E196" s="286"/>
      <c r="F196" s="35" t="s">
        <v>151</v>
      </c>
      <c r="G196" s="62">
        <v>90</v>
      </c>
      <c r="H196" s="39">
        <v>3794.2</v>
      </c>
      <c r="I196" s="39"/>
      <c r="J196" s="39">
        <v>3794.2</v>
      </c>
      <c r="K196" s="37" t="s">
        <v>45</v>
      </c>
      <c r="L196" s="39">
        <v>3022080</v>
      </c>
      <c r="M196" s="39"/>
      <c r="N196" s="40"/>
      <c r="O196" s="39">
        <v>3022080</v>
      </c>
      <c r="P196" s="61">
        <v>0</v>
      </c>
      <c r="Q196" s="61">
        <v>0</v>
      </c>
      <c r="BV196" s="33"/>
      <c r="BW196" s="34"/>
      <c r="BX196" s="43" t="s">
        <v>150</v>
      </c>
    </row>
    <row r="197" spans="1:78" s="3" customFormat="1" ht="15" x14ac:dyDescent="0.25">
      <c r="A197" s="44"/>
      <c r="B197" s="45"/>
      <c r="C197" s="46" t="s">
        <v>797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8"/>
      <c r="BV197" s="33"/>
      <c r="BW197" s="34"/>
      <c r="BX197" s="43"/>
    </row>
    <row r="198" spans="1:78" s="3" customFormat="1" ht="15" x14ac:dyDescent="0.25">
      <c r="A198" s="49"/>
      <c r="B198" s="51" t="s">
        <v>39</v>
      </c>
      <c r="C198" s="303" t="s">
        <v>52</v>
      </c>
      <c r="D198" s="303"/>
      <c r="E198" s="303"/>
      <c r="F198" s="303"/>
      <c r="G198" s="303"/>
      <c r="H198" s="303"/>
      <c r="I198" s="303"/>
      <c r="J198" s="303"/>
      <c r="K198" s="303"/>
      <c r="L198" s="303"/>
      <c r="M198" s="303"/>
      <c r="N198" s="303"/>
      <c r="O198" s="303"/>
      <c r="P198" s="303"/>
      <c r="Q198" s="304"/>
      <c r="BV198" s="33"/>
      <c r="BW198" s="34"/>
      <c r="BX198" s="43"/>
      <c r="BZ198" s="2" t="s">
        <v>52</v>
      </c>
    </row>
    <row r="199" spans="1:78" s="3" customFormat="1" ht="67.5" x14ac:dyDescent="0.25">
      <c r="A199" s="35" t="s">
        <v>798</v>
      </c>
      <c r="B199" s="36" t="s">
        <v>154</v>
      </c>
      <c r="C199" s="286" t="s">
        <v>155</v>
      </c>
      <c r="D199" s="286"/>
      <c r="E199" s="286"/>
      <c r="F199" s="35" t="s">
        <v>151</v>
      </c>
      <c r="G199" s="62">
        <v>90</v>
      </c>
      <c r="H199" s="39">
        <v>3758.94</v>
      </c>
      <c r="I199" s="39"/>
      <c r="J199" s="39">
        <v>3758.94</v>
      </c>
      <c r="K199" s="37" t="s">
        <v>45</v>
      </c>
      <c r="L199" s="39">
        <v>2993996</v>
      </c>
      <c r="M199" s="39"/>
      <c r="N199" s="40"/>
      <c r="O199" s="39">
        <v>2993996</v>
      </c>
      <c r="P199" s="61">
        <v>0</v>
      </c>
      <c r="Q199" s="61">
        <v>0</v>
      </c>
      <c r="BV199" s="33"/>
      <c r="BW199" s="34"/>
      <c r="BX199" s="43" t="s">
        <v>155</v>
      </c>
    </row>
    <row r="200" spans="1:78" s="3" customFormat="1" ht="15" x14ac:dyDescent="0.25">
      <c r="A200" s="44"/>
      <c r="B200" s="45"/>
      <c r="C200" s="46" t="s">
        <v>799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8"/>
      <c r="BV200" s="33"/>
      <c r="BW200" s="34"/>
      <c r="BX200" s="43"/>
    </row>
    <row r="201" spans="1:78" s="3" customFormat="1" ht="15" x14ac:dyDescent="0.25">
      <c r="A201" s="49"/>
      <c r="B201" s="51" t="s">
        <v>39</v>
      </c>
      <c r="C201" s="303" t="s">
        <v>52</v>
      </c>
      <c r="D201" s="303"/>
      <c r="E201" s="303"/>
      <c r="F201" s="303"/>
      <c r="G201" s="303"/>
      <c r="H201" s="303"/>
      <c r="I201" s="303"/>
      <c r="J201" s="303"/>
      <c r="K201" s="303"/>
      <c r="L201" s="303"/>
      <c r="M201" s="303"/>
      <c r="N201" s="303"/>
      <c r="O201" s="303"/>
      <c r="P201" s="303"/>
      <c r="Q201" s="304"/>
      <c r="BV201" s="33"/>
      <c r="BW201" s="34"/>
      <c r="BX201" s="43"/>
      <c r="BZ201" s="2" t="s">
        <v>52</v>
      </c>
    </row>
    <row r="202" spans="1:78" s="3" customFormat="1" ht="15" x14ac:dyDescent="0.25">
      <c r="A202" s="283"/>
      <c r="B202" s="284"/>
      <c r="C202" s="284"/>
      <c r="D202" s="284"/>
      <c r="E202" s="284"/>
      <c r="F202" s="284"/>
      <c r="G202" s="284"/>
      <c r="H202" s="284"/>
      <c r="I202" s="284"/>
      <c r="J202" s="284"/>
      <c r="K202" s="284"/>
      <c r="L202" s="284"/>
      <c r="M202" s="284"/>
      <c r="N202" s="284"/>
      <c r="O202" s="284"/>
      <c r="P202" s="284"/>
      <c r="Q202" s="285"/>
      <c r="BV202" s="33"/>
      <c r="BW202" s="34" t="s">
        <v>2</v>
      </c>
      <c r="BX202" s="43"/>
    </row>
    <row r="203" spans="1:78" s="3" customFormat="1" ht="67.5" x14ac:dyDescent="0.25">
      <c r="A203" s="35" t="s">
        <v>800</v>
      </c>
      <c r="B203" s="36" t="s">
        <v>801</v>
      </c>
      <c r="C203" s="286" t="s">
        <v>802</v>
      </c>
      <c r="D203" s="286"/>
      <c r="E203" s="286"/>
      <c r="F203" s="35" t="s">
        <v>42</v>
      </c>
      <c r="G203" s="65">
        <v>0.6</v>
      </c>
      <c r="H203" s="39" t="s">
        <v>803</v>
      </c>
      <c r="I203" s="39" t="s">
        <v>804</v>
      </c>
      <c r="J203" s="39">
        <v>0.99</v>
      </c>
      <c r="K203" s="37" t="s">
        <v>45</v>
      </c>
      <c r="L203" s="39">
        <v>1500</v>
      </c>
      <c r="M203" s="39">
        <v>1457</v>
      </c>
      <c r="N203" s="40" t="s">
        <v>805</v>
      </c>
      <c r="O203" s="39">
        <v>6</v>
      </c>
      <c r="P203" s="63">
        <v>7.4059999999999997</v>
      </c>
      <c r="Q203" s="42">
        <v>4.4400000000000004</v>
      </c>
      <c r="BV203" s="33"/>
      <c r="BW203" s="34"/>
      <c r="BX203" s="43" t="s">
        <v>802</v>
      </c>
    </row>
    <row r="204" spans="1:78" s="3" customFormat="1" ht="15" x14ac:dyDescent="0.25">
      <c r="A204" s="44"/>
      <c r="B204" s="45"/>
      <c r="C204" s="46" t="s">
        <v>806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8"/>
      <c r="BV204" s="33"/>
      <c r="BW204" s="34"/>
      <c r="BX204" s="43"/>
    </row>
    <row r="205" spans="1:78" s="3" customFormat="1" ht="57" x14ac:dyDescent="0.25">
      <c r="A205" s="49"/>
      <c r="B205" s="50" t="s">
        <v>50</v>
      </c>
      <c r="C205" s="303" t="s">
        <v>51</v>
      </c>
      <c r="D205" s="303"/>
      <c r="E205" s="303"/>
      <c r="F205" s="303"/>
      <c r="G205" s="303"/>
      <c r="H205" s="303"/>
      <c r="I205" s="303"/>
      <c r="J205" s="303"/>
      <c r="K205" s="303"/>
      <c r="L205" s="303"/>
      <c r="M205" s="303"/>
      <c r="N205" s="303"/>
      <c r="O205" s="303"/>
      <c r="P205" s="303"/>
      <c r="Q205" s="304"/>
      <c r="BV205" s="33"/>
      <c r="BW205" s="34"/>
      <c r="BX205" s="43"/>
      <c r="BY205" s="2" t="s">
        <v>51</v>
      </c>
    </row>
    <row r="206" spans="1:78" s="3" customFormat="1" ht="15" x14ac:dyDescent="0.25">
      <c r="A206" s="49"/>
      <c r="B206" s="51" t="s">
        <v>39</v>
      </c>
      <c r="C206" s="303" t="s">
        <v>52</v>
      </c>
      <c r="D206" s="303"/>
      <c r="E206" s="303"/>
      <c r="F206" s="303"/>
      <c r="G206" s="303"/>
      <c r="H206" s="303"/>
      <c r="I206" s="303"/>
      <c r="J206" s="303"/>
      <c r="K206" s="303"/>
      <c r="L206" s="303"/>
      <c r="M206" s="303"/>
      <c r="N206" s="303"/>
      <c r="O206" s="303"/>
      <c r="P206" s="303"/>
      <c r="Q206" s="304"/>
      <c r="BV206" s="33"/>
      <c r="BW206" s="34"/>
      <c r="BX206" s="43"/>
      <c r="BZ206" s="2" t="s">
        <v>52</v>
      </c>
    </row>
    <row r="207" spans="1:78" s="3" customFormat="1" ht="15" x14ac:dyDescent="0.25">
      <c r="A207" s="52"/>
      <c r="B207" s="53"/>
      <c r="C207" s="53"/>
      <c r="D207" s="53"/>
      <c r="E207" s="54" t="s">
        <v>807</v>
      </c>
      <c r="F207" s="54"/>
      <c r="G207" s="55"/>
      <c r="H207" s="56"/>
      <c r="I207" s="17"/>
      <c r="J207" s="17"/>
      <c r="K207" s="17"/>
      <c r="L207" s="57">
        <v>1434</v>
      </c>
      <c r="M207" s="58"/>
      <c r="N207" s="58"/>
      <c r="O207" s="58"/>
      <c r="P207" s="59"/>
      <c r="Q207" s="60"/>
      <c r="BV207" s="33"/>
      <c r="BW207" s="34"/>
      <c r="BX207" s="43"/>
    </row>
    <row r="208" spans="1:78" s="3" customFormat="1" ht="15" x14ac:dyDescent="0.25">
      <c r="A208" s="52"/>
      <c r="B208" s="53"/>
      <c r="C208" s="53"/>
      <c r="D208" s="53"/>
      <c r="E208" s="54" t="s">
        <v>808</v>
      </c>
      <c r="F208" s="54"/>
      <c r="G208" s="55"/>
      <c r="H208" s="56"/>
      <c r="I208" s="17"/>
      <c r="J208" s="17"/>
      <c r="K208" s="17"/>
      <c r="L208" s="57">
        <v>754</v>
      </c>
      <c r="M208" s="58"/>
      <c r="N208" s="58"/>
      <c r="O208" s="58"/>
      <c r="P208" s="59"/>
      <c r="Q208" s="60"/>
      <c r="BV208" s="33"/>
      <c r="BW208" s="34"/>
      <c r="BX208" s="43"/>
    </row>
    <row r="209" spans="1:78" s="3" customFormat="1" ht="15" x14ac:dyDescent="0.25">
      <c r="A209" s="52"/>
      <c r="B209" s="53"/>
      <c r="C209" s="53"/>
      <c r="D209" s="53"/>
      <c r="E209" s="54" t="s">
        <v>55</v>
      </c>
      <c r="F209" s="54"/>
      <c r="G209" s="55"/>
      <c r="H209" s="56"/>
      <c r="I209" s="17"/>
      <c r="J209" s="17"/>
      <c r="K209" s="17"/>
      <c r="L209" s="57">
        <v>3688</v>
      </c>
      <c r="M209" s="58"/>
      <c r="N209" s="58"/>
      <c r="O209" s="58"/>
      <c r="P209" s="59"/>
      <c r="Q209" s="60"/>
      <c r="BV209" s="33"/>
      <c r="BW209" s="34"/>
      <c r="BX209" s="43"/>
    </row>
    <row r="210" spans="1:78" s="3" customFormat="1" ht="67.5" x14ac:dyDescent="0.25">
      <c r="A210" s="35" t="s">
        <v>809</v>
      </c>
      <c r="B210" s="36" t="s">
        <v>810</v>
      </c>
      <c r="C210" s="286" t="s">
        <v>811</v>
      </c>
      <c r="D210" s="286"/>
      <c r="E210" s="286"/>
      <c r="F210" s="35" t="s">
        <v>151</v>
      </c>
      <c r="G210" s="65">
        <v>61.2</v>
      </c>
      <c r="H210" s="39">
        <v>58.41</v>
      </c>
      <c r="I210" s="39"/>
      <c r="J210" s="39">
        <v>58.41</v>
      </c>
      <c r="K210" s="37" t="s">
        <v>45</v>
      </c>
      <c r="L210" s="39">
        <v>31636</v>
      </c>
      <c r="M210" s="39"/>
      <c r="N210" s="40"/>
      <c r="O210" s="39">
        <v>31636</v>
      </c>
      <c r="P210" s="61">
        <v>0</v>
      </c>
      <c r="Q210" s="61">
        <v>0</v>
      </c>
      <c r="BV210" s="33"/>
      <c r="BW210" s="34"/>
      <c r="BX210" s="43" t="s">
        <v>811</v>
      </c>
    </row>
    <row r="211" spans="1:78" s="3" customFormat="1" ht="15" x14ac:dyDescent="0.25">
      <c r="A211" s="44"/>
      <c r="B211" s="45"/>
      <c r="C211" s="46" t="s">
        <v>812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8"/>
      <c r="BV211" s="33"/>
      <c r="BW211" s="34"/>
      <c r="BX211" s="43"/>
    </row>
    <row r="212" spans="1:78" s="3" customFormat="1" ht="15" x14ac:dyDescent="0.25">
      <c r="A212" s="49"/>
      <c r="B212" s="51" t="s">
        <v>39</v>
      </c>
      <c r="C212" s="303" t="s">
        <v>52</v>
      </c>
      <c r="D212" s="303"/>
      <c r="E212" s="303"/>
      <c r="F212" s="303"/>
      <c r="G212" s="303"/>
      <c r="H212" s="303"/>
      <c r="I212" s="303"/>
      <c r="J212" s="303"/>
      <c r="K212" s="303"/>
      <c r="L212" s="303"/>
      <c r="M212" s="303"/>
      <c r="N212" s="303"/>
      <c r="O212" s="303"/>
      <c r="P212" s="303"/>
      <c r="Q212" s="304"/>
      <c r="BV212" s="33"/>
      <c r="BW212" s="34"/>
      <c r="BX212" s="43"/>
      <c r="BZ212" s="2" t="s">
        <v>52</v>
      </c>
    </row>
    <row r="213" spans="1:78" s="3" customFormat="1" ht="67.5" x14ac:dyDescent="0.25">
      <c r="A213" s="35" t="s">
        <v>813</v>
      </c>
      <c r="B213" s="36" t="s">
        <v>814</v>
      </c>
      <c r="C213" s="286" t="s">
        <v>815</v>
      </c>
      <c r="D213" s="286"/>
      <c r="E213" s="286"/>
      <c r="F213" s="35" t="s">
        <v>69</v>
      </c>
      <c r="G213" s="62">
        <v>14</v>
      </c>
      <c r="H213" s="39" t="s">
        <v>816</v>
      </c>
      <c r="I213" s="39"/>
      <c r="J213" s="39">
        <v>1.69</v>
      </c>
      <c r="K213" s="37" t="s">
        <v>45</v>
      </c>
      <c r="L213" s="39">
        <v>2664</v>
      </c>
      <c r="M213" s="39">
        <v>2454</v>
      </c>
      <c r="N213" s="40"/>
      <c r="O213" s="39">
        <v>210</v>
      </c>
      <c r="P213" s="63">
        <v>0.437</v>
      </c>
      <c r="Q213" s="42">
        <v>6.12</v>
      </c>
      <c r="BV213" s="33"/>
      <c r="BW213" s="34"/>
      <c r="BX213" s="43" t="s">
        <v>815</v>
      </c>
    </row>
    <row r="214" spans="1:78" s="3" customFormat="1" ht="57" x14ac:dyDescent="0.25">
      <c r="A214" s="49"/>
      <c r="B214" s="50" t="s">
        <v>50</v>
      </c>
      <c r="C214" s="303" t="s">
        <v>51</v>
      </c>
      <c r="D214" s="303"/>
      <c r="E214" s="303"/>
      <c r="F214" s="303"/>
      <c r="G214" s="303"/>
      <c r="H214" s="303"/>
      <c r="I214" s="303"/>
      <c r="J214" s="303"/>
      <c r="K214" s="303"/>
      <c r="L214" s="303"/>
      <c r="M214" s="303"/>
      <c r="N214" s="303"/>
      <c r="O214" s="303"/>
      <c r="P214" s="303"/>
      <c r="Q214" s="304"/>
      <c r="BV214" s="33"/>
      <c r="BW214" s="34"/>
      <c r="BX214" s="43"/>
      <c r="BY214" s="2" t="s">
        <v>51</v>
      </c>
    </row>
    <row r="215" spans="1:78" s="3" customFormat="1" ht="15" x14ac:dyDescent="0.25">
      <c r="A215" s="49"/>
      <c r="B215" s="51" t="s">
        <v>39</v>
      </c>
      <c r="C215" s="303" t="s">
        <v>52</v>
      </c>
      <c r="D215" s="303"/>
      <c r="E215" s="303"/>
      <c r="F215" s="303"/>
      <c r="G215" s="303"/>
      <c r="H215" s="303"/>
      <c r="I215" s="303"/>
      <c r="J215" s="303"/>
      <c r="K215" s="303"/>
      <c r="L215" s="303"/>
      <c r="M215" s="303"/>
      <c r="N215" s="303"/>
      <c r="O215" s="303"/>
      <c r="P215" s="303"/>
      <c r="Q215" s="304"/>
      <c r="BV215" s="33"/>
      <c r="BW215" s="34"/>
      <c r="BX215" s="43"/>
      <c r="BZ215" s="2" t="s">
        <v>52</v>
      </c>
    </row>
    <row r="216" spans="1:78" s="3" customFormat="1" ht="15" x14ac:dyDescent="0.25">
      <c r="A216" s="52"/>
      <c r="B216" s="53"/>
      <c r="C216" s="53"/>
      <c r="D216" s="53"/>
      <c r="E216" s="54" t="s">
        <v>817</v>
      </c>
      <c r="F216" s="54"/>
      <c r="G216" s="55"/>
      <c r="H216" s="56"/>
      <c r="I216" s="17"/>
      <c r="J216" s="17"/>
      <c r="K216" s="17"/>
      <c r="L216" s="57">
        <v>2380</v>
      </c>
      <c r="M216" s="58"/>
      <c r="N216" s="58"/>
      <c r="O216" s="58"/>
      <c r="P216" s="59"/>
      <c r="Q216" s="60"/>
      <c r="BV216" s="33"/>
      <c r="BW216" s="34"/>
      <c r="BX216" s="43"/>
    </row>
    <row r="217" spans="1:78" s="3" customFormat="1" ht="15" x14ac:dyDescent="0.25">
      <c r="A217" s="52"/>
      <c r="B217" s="53"/>
      <c r="C217" s="53"/>
      <c r="D217" s="53"/>
      <c r="E217" s="54" t="s">
        <v>818</v>
      </c>
      <c r="F217" s="54"/>
      <c r="G217" s="55"/>
      <c r="H217" s="56"/>
      <c r="I217" s="17"/>
      <c r="J217" s="17"/>
      <c r="K217" s="17"/>
      <c r="L217" s="57">
        <v>1252</v>
      </c>
      <c r="M217" s="58"/>
      <c r="N217" s="58"/>
      <c r="O217" s="58"/>
      <c r="P217" s="59"/>
      <c r="Q217" s="60"/>
      <c r="BV217" s="33"/>
      <c r="BW217" s="34"/>
      <c r="BX217" s="43"/>
    </row>
    <row r="218" spans="1:78" s="3" customFormat="1" ht="15" x14ac:dyDescent="0.25">
      <c r="A218" s="52"/>
      <c r="B218" s="53"/>
      <c r="C218" s="53"/>
      <c r="D218" s="53"/>
      <c r="E218" s="54" t="s">
        <v>55</v>
      </c>
      <c r="F218" s="54"/>
      <c r="G218" s="55"/>
      <c r="H218" s="56"/>
      <c r="I218" s="17"/>
      <c r="J218" s="17"/>
      <c r="K218" s="17"/>
      <c r="L218" s="57">
        <v>6296</v>
      </c>
      <c r="M218" s="58"/>
      <c r="N218" s="58"/>
      <c r="O218" s="58"/>
      <c r="P218" s="59"/>
      <c r="Q218" s="60"/>
      <c r="BV218" s="33"/>
      <c r="BW218" s="34"/>
      <c r="BX218" s="43"/>
    </row>
    <row r="219" spans="1:78" s="3" customFormat="1" ht="67.5" x14ac:dyDescent="0.25">
      <c r="A219" s="35" t="s">
        <v>819</v>
      </c>
      <c r="B219" s="36" t="s">
        <v>820</v>
      </c>
      <c r="C219" s="286" t="s">
        <v>821</v>
      </c>
      <c r="D219" s="286"/>
      <c r="E219" s="286"/>
      <c r="F219" s="35" t="s">
        <v>69</v>
      </c>
      <c r="G219" s="62">
        <v>2</v>
      </c>
      <c r="H219" s="39">
        <v>692.15</v>
      </c>
      <c r="I219" s="39"/>
      <c r="J219" s="39">
        <v>692.15</v>
      </c>
      <c r="K219" s="37" t="s">
        <v>45</v>
      </c>
      <c r="L219" s="39">
        <v>12251</v>
      </c>
      <c r="M219" s="39"/>
      <c r="N219" s="40"/>
      <c r="O219" s="39">
        <v>12251</v>
      </c>
      <c r="P219" s="61">
        <v>0</v>
      </c>
      <c r="Q219" s="61">
        <v>0</v>
      </c>
      <c r="BV219" s="33"/>
      <c r="BW219" s="34"/>
      <c r="BX219" s="43" t="s">
        <v>821</v>
      </c>
    </row>
    <row r="220" spans="1:78" s="3" customFormat="1" ht="15" x14ac:dyDescent="0.25">
      <c r="A220" s="49"/>
      <c r="B220" s="51" t="s">
        <v>39</v>
      </c>
      <c r="C220" s="303" t="s">
        <v>52</v>
      </c>
      <c r="D220" s="303"/>
      <c r="E220" s="303"/>
      <c r="F220" s="303"/>
      <c r="G220" s="303"/>
      <c r="H220" s="303"/>
      <c r="I220" s="303"/>
      <c r="J220" s="303"/>
      <c r="K220" s="303"/>
      <c r="L220" s="303"/>
      <c r="M220" s="303"/>
      <c r="N220" s="303"/>
      <c r="O220" s="303"/>
      <c r="P220" s="303"/>
      <c r="Q220" s="304"/>
      <c r="BV220" s="33"/>
      <c r="BW220" s="34"/>
      <c r="BX220" s="43"/>
      <c r="BZ220" s="2" t="s">
        <v>52</v>
      </c>
    </row>
    <row r="221" spans="1:78" s="3" customFormat="1" ht="67.5" x14ac:dyDescent="0.25">
      <c r="A221" s="35" t="s">
        <v>822</v>
      </c>
      <c r="B221" s="36" t="s">
        <v>823</v>
      </c>
      <c r="C221" s="286" t="s">
        <v>824</v>
      </c>
      <c r="D221" s="286"/>
      <c r="E221" s="286"/>
      <c r="F221" s="35" t="s">
        <v>69</v>
      </c>
      <c r="G221" s="62">
        <v>2</v>
      </c>
      <c r="H221" s="39">
        <v>130.29</v>
      </c>
      <c r="I221" s="39"/>
      <c r="J221" s="39">
        <v>130.29</v>
      </c>
      <c r="K221" s="37" t="s">
        <v>45</v>
      </c>
      <c r="L221" s="39">
        <v>2306</v>
      </c>
      <c r="M221" s="39"/>
      <c r="N221" s="40"/>
      <c r="O221" s="39">
        <v>2306</v>
      </c>
      <c r="P221" s="61">
        <v>0</v>
      </c>
      <c r="Q221" s="61">
        <v>0</v>
      </c>
      <c r="BV221" s="33"/>
      <c r="BW221" s="34"/>
      <c r="BX221" s="43" t="s">
        <v>824</v>
      </c>
    </row>
    <row r="222" spans="1:78" s="3" customFormat="1" ht="15" x14ac:dyDescent="0.25">
      <c r="A222" s="49"/>
      <c r="B222" s="51" t="s">
        <v>39</v>
      </c>
      <c r="C222" s="303" t="s">
        <v>52</v>
      </c>
      <c r="D222" s="303"/>
      <c r="E222" s="303"/>
      <c r="F222" s="303"/>
      <c r="G222" s="303"/>
      <c r="H222" s="303"/>
      <c r="I222" s="303"/>
      <c r="J222" s="303"/>
      <c r="K222" s="303"/>
      <c r="L222" s="303"/>
      <c r="M222" s="303"/>
      <c r="N222" s="303"/>
      <c r="O222" s="303"/>
      <c r="P222" s="303"/>
      <c r="Q222" s="304"/>
      <c r="BV222" s="33"/>
      <c r="BW222" s="34"/>
      <c r="BX222" s="43"/>
      <c r="BZ222" s="2" t="s">
        <v>52</v>
      </c>
    </row>
    <row r="223" spans="1:78" s="3" customFormat="1" ht="67.5" x14ac:dyDescent="0.25">
      <c r="A223" s="35" t="s">
        <v>825</v>
      </c>
      <c r="B223" s="36" t="s">
        <v>101</v>
      </c>
      <c r="C223" s="286" t="s">
        <v>102</v>
      </c>
      <c r="D223" s="286"/>
      <c r="E223" s="286"/>
      <c r="F223" s="35" t="s">
        <v>63</v>
      </c>
      <c r="G223" s="65">
        <v>6.8</v>
      </c>
      <c r="H223" s="39" t="s">
        <v>103</v>
      </c>
      <c r="I223" s="39" t="s">
        <v>104</v>
      </c>
      <c r="J223" s="39">
        <v>0.84</v>
      </c>
      <c r="K223" s="37" t="s">
        <v>45</v>
      </c>
      <c r="L223" s="39">
        <v>6702</v>
      </c>
      <c r="M223" s="39">
        <v>6458</v>
      </c>
      <c r="N223" s="40" t="s">
        <v>826</v>
      </c>
      <c r="O223" s="39">
        <v>51</v>
      </c>
      <c r="P223" s="41">
        <v>2.3666999999999998</v>
      </c>
      <c r="Q223" s="42">
        <v>16.09</v>
      </c>
      <c r="BV223" s="33"/>
      <c r="BW223" s="34"/>
      <c r="BX223" s="43" t="s">
        <v>102</v>
      </c>
    </row>
    <row r="224" spans="1:78" s="3" customFormat="1" ht="15" x14ac:dyDescent="0.25">
      <c r="A224" s="44"/>
      <c r="B224" s="45"/>
      <c r="C224" s="46" t="s">
        <v>827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8"/>
      <c r="BV224" s="33"/>
      <c r="BW224" s="34"/>
      <c r="BX224" s="43"/>
    </row>
    <row r="225" spans="1:78" s="3" customFormat="1" ht="15" x14ac:dyDescent="0.25">
      <c r="A225" s="49"/>
      <c r="B225" s="50" t="s">
        <v>48</v>
      </c>
      <c r="C225" s="303" t="s">
        <v>49</v>
      </c>
      <c r="D225" s="303"/>
      <c r="E225" s="303"/>
      <c r="F225" s="303"/>
      <c r="G225" s="303"/>
      <c r="H225" s="303"/>
      <c r="I225" s="303"/>
      <c r="J225" s="303"/>
      <c r="K225" s="303"/>
      <c r="L225" s="303"/>
      <c r="M225" s="303"/>
      <c r="N225" s="303"/>
      <c r="O225" s="303"/>
      <c r="P225" s="303"/>
      <c r="Q225" s="304"/>
      <c r="BV225" s="33"/>
      <c r="BW225" s="34"/>
      <c r="BX225" s="43"/>
      <c r="BY225" s="2" t="s">
        <v>49</v>
      </c>
    </row>
    <row r="226" spans="1:78" s="3" customFormat="1" ht="57" x14ac:dyDescent="0.25">
      <c r="A226" s="49"/>
      <c r="B226" s="50" t="s">
        <v>50</v>
      </c>
      <c r="C226" s="303" t="s">
        <v>51</v>
      </c>
      <c r="D226" s="303"/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303"/>
      <c r="P226" s="303"/>
      <c r="Q226" s="304"/>
      <c r="BV226" s="33"/>
      <c r="BW226" s="34"/>
      <c r="BX226" s="43"/>
      <c r="BY226" s="2" t="s">
        <v>51</v>
      </c>
    </row>
    <row r="227" spans="1:78" s="3" customFormat="1" ht="15" x14ac:dyDescent="0.25">
      <c r="A227" s="49"/>
      <c r="B227" s="51" t="s">
        <v>39</v>
      </c>
      <c r="C227" s="303" t="s">
        <v>52</v>
      </c>
      <c r="D227" s="303"/>
      <c r="E227" s="303"/>
      <c r="F227" s="303"/>
      <c r="G227" s="303"/>
      <c r="H227" s="303"/>
      <c r="I227" s="303"/>
      <c r="J227" s="303"/>
      <c r="K227" s="303"/>
      <c r="L227" s="303"/>
      <c r="M227" s="303"/>
      <c r="N227" s="303"/>
      <c r="O227" s="303"/>
      <c r="P227" s="303"/>
      <c r="Q227" s="304"/>
      <c r="BV227" s="33"/>
      <c r="BW227" s="34"/>
      <c r="BX227" s="43"/>
      <c r="BZ227" s="2" t="s">
        <v>52</v>
      </c>
    </row>
    <row r="228" spans="1:78" s="3" customFormat="1" ht="15" x14ac:dyDescent="0.25">
      <c r="A228" s="52"/>
      <c r="B228" s="53"/>
      <c r="C228" s="53"/>
      <c r="D228" s="53"/>
      <c r="E228" s="54" t="s">
        <v>828</v>
      </c>
      <c r="F228" s="54"/>
      <c r="G228" s="55"/>
      <c r="H228" s="56"/>
      <c r="I228" s="17"/>
      <c r="J228" s="17"/>
      <c r="K228" s="17"/>
      <c r="L228" s="57">
        <v>6349</v>
      </c>
      <c r="M228" s="58"/>
      <c r="N228" s="58"/>
      <c r="O228" s="58"/>
      <c r="P228" s="59"/>
      <c r="Q228" s="60"/>
      <c r="BV228" s="33"/>
      <c r="BW228" s="34"/>
      <c r="BX228" s="43"/>
    </row>
    <row r="229" spans="1:78" s="3" customFormat="1" ht="15" x14ac:dyDescent="0.25">
      <c r="A229" s="52"/>
      <c r="B229" s="53"/>
      <c r="C229" s="53"/>
      <c r="D229" s="53"/>
      <c r="E229" s="54" t="s">
        <v>829</v>
      </c>
      <c r="F229" s="54"/>
      <c r="G229" s="55"/>
      <c r="H229" s="56"/>
      <c r="I229" s="17"/>
      <c r="J229" s="17"/>
      <c r="K229" s="17"/>
      <c r="L229" s="57">
        <v>3338</v>
      </c>
      <c r="M229" s="58"/>
      <c r="N229" s="58"/>
      <c r="O229" s="58"/>
      <c r="P229" s="59"/>
      <c r="Q229" s="60"/>
      <c r="BV229" s="33"/>
      <c r="BW229" s="34"/>
      <c r="BX229" s="43"/>
    </row>
    <row r="230" spans="1:78" s="3" customFormat="1" ht="15" x14ac:dyDescent="0.25">
      <c r="A230" s="52"/>
      <c r="B230" s="53"/>
      <c r="C230" s="53"/>
      <c r="D230" s="53"/>
      <c r="E230" s="54" t="s">
        <v>55</v>
      </c>
      <c r="F230" s="54"/>
      <c r="G230" s="55"/>
      <c r="H230" s="56"/>
      <c r="I230" s="17"/>
      <c r="J230" s="17"/>
      <c r="K230" s="17"/>
      <c r="L230" s="57">
        <v>16389</v>
      </c>
      <c r="M230" s="58"/>
      <c r="N230" s="58"/>
      <c r="O230" s="58"/>
      <c r="P230" s="59"/>
      <c r="Q230" s="60"/>
      <c r="BV230" s="33"/>
      <c r="BW230" s="34"/>
      <c r="BX230" s="43"/>
    </row>
    <row r="231" spans="1:78" s="3" customFormat="1" ht="67.5" x14ac:dyDescent="0.25">
      <c r="A231" s="35" t="s">
        <v>830</v>
      </c>
      <c r="B231" s="36" t="s">
        <v>831</v>
      </c>
      <c r="C231" s="286" t="s">
        <v>832</v>
      </c>
      <c r="D231" s="286"/>
      <c r="E231" s="286"/>
      <c r="F231" s="35" t="s">
        <v>69</v>
      </c>
      <c r="G231" s="62">
        <v>680</v>
      </c>
      <c r="H231" s="39">
        <v>738.2</v>
      </c>
      <c r="I231" s="39"/>
      <c r="J231" s="39">
        <v>738.2</v>
      </c>
      <c r="K231" s="37" t="s">
        <v>45</v>
      </c>
      <c r="L231" s="39">
        <v>4442488</v>
      </c>
      <c r="M231" s="39"/>
      <c r="N231" s="40"/>
      <c r="O231" s="39">
        <v>4442488</v>
      </c>
      <c r="P231" s="61">
        <v>0</v>
      </c>
      <c r="Q231" s="61">
        <v>0</v>
      </c>
      <c r="BV231" s="33"/>
      <c r="BW231" s="34"/>
      <c r="BX231" s="43" t="s">
        <v>832</v>
      </c>
    </row>
    <row r="232" spans="1:78" s="3" customFormat="1" ht="15" x14ac:dyDescent="0.25">
      <c r="A232" s="49"/>
      <c r="B232" s="51" t="s">
        <v>39</v>
      </c>
      <c r="C232" s="303" t="s">
        <v>52</v>
      </c>
      <c r="D232" s="303"/>
      <c r="E232" s="303"/>
      <c r="F232" s="303"/>
      <c r="G232" s="303"/>
      <c r="H232" s="303"/>
      <c r="I232" s="303"/>
      <c r="J232" s="303"/>
      <c r="K232" s="303"/>
      <c r="L232" s="303"/>
      <c r="M232" s="303"/>
      <c r="N232" s="303"/>
      <c r="O232" s="303"/>
      <c r="P232" s="303"/>
      <c r="Q232" s="304"/>
      <c r="BV232" s="33"/>
      <c r="BW232" s="34"/>
      <c r="BX232" s="43"/>
      <c r="BZ232" s="2" t="s">
        <v>52</v>
      </c>
    </row>
    <row r="233" spans="1:78" s="3" customFormat="1" ht="15" x14ac:dyDescent="0.25">
      <c r="A233" s="283" t="s">
        <v>833</v>
      </c>
      <c r="B233" s="284"/>
      <c r="C233" s="284"/>
      <c r="D233" s="284"/>
      <c r="E233" s="284"/>
      <c r="F233" s="284"/>
      <c r="G233" s="284"/>
      <c r="H233" s="284"/>
      <c r="I233" s="284"/>
      <c r="J233" s="284"/>
      <c r="K233" s="284"/>
      <c r="L233" s="284"/>
      <c r="M233" s="284"/>
      <c r="N233" s="284"/>
      <c r="O233" s="284"/>
      <c r="P233" s="284"/>
      <c r="Q233" s="285"/>
      <c r="BV233" s="33"/>
      <c r="BW233" s="34" t="s">
        <v>833</v>
      </c>
      <c r="BX233" s="43"/>
    </row>
    <row r="234" spans="1:78" s="3" customFormat="1" ht="67.5" x14ac:dyDescent="0.25">
      <c r="A234" s="35" t="s">
        <v>834</v>
      </c>
      <c r="B234" s="36" t="s">
        <v>128</v>
      </c>
      <c r="C234" s="286" t="s">
        <v>129</v>
      </c>
      <c r="D234" s="286"/>
      <c r="E234" s="286"/>
      <c r="F234" s="35" t="s">
        <v>98</v>
      </c>
      <c r="G234" s="77">
        <v>0.14299999999999999</v>
      </c>
      <c r="H234" s="39" t="s">
        <v>835</v>
      </c>
      <c r="I234" s="39" t="s">
        <v>131</v>
      </c>
      <c r="J234" s="39">
        <v>83.93</v>
      </c>
      <c r="K234" s="37" t="s">
        <v>45</v>
      </c>
      <c r="L234" s="39">
        <v>2786</v>
      </c>
      <c r="M234" s="39">
        <v>2376</v>
      </c>
      <c r="N234" s="40" t="s">
        <v>836</v>
      </c>
      <c r="O234" s="39">
        <v>106</v>
      </c>
      <c r="P234" s="76">
        <v>41.4</v>
      </c>
      <c r="Q234" s="42">
        <v>5.92</v>
      </c>
      <c r="BV234" s="33"/>
      <c r="BW234" s="34"/>
      <c r="BX234" s="43" t="s">
        <v>129</v>
      </c>
    </row>
    <row r="235" spans="1:78" s="3" customFormat="1" ht="15" x14ac:dyDescent="0.25">
      <c r="A235" s="44"/>
      <c r="B235" s="45"/>
      <c r="C235" s="46" t="s">
        <v>837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8"/>
      <c r="BV235" s="33"/>
      <c r="BW235" s="34"/>
      <c r="BX235" s="43"/>
    </row>
    <row r="236" spans="1:78" s="3" customFormat="1" ht="57" x14ac:dyDescent="0.25">
      <c r="A236" s="49"/>
      <c r="B236" s="50" t="s">
        <v>50</v>
      </c>
      <c r="C236" s="303" t="s">
        <v>51</v>
      </c>
      <c r="D236" s="303"/>
      <c r="E236" s="303"/>
      <c r="F236" s="303"/>
      <c r="G236" s="303"/>
      <c r="H236" s="303"/>
      <c r="I236" s="303"/>
      <c r="J236" s="303"/>
      <c r="K236" s="303"/>
      <c r="L236" s="303"/>
      <c r="M236" s="303"/>
      <c r="N236" s="303"/>
      <c r="O236" s="303"/>
      <c r="P236" s="303"/>
      <c r="Q236" s="304"/>
      <c r="BV236" s="33"/>
      <c r="BW236" s="34"/>
      <c r="BX236" s="43"/>
      <c r="BY236" s="2" t="s">
        <v>51</v>
      </c>
    </row>
    <row r="237" spans="1:78" s="3" customFormat="1" ht="15" x14ac:dyDescent="0.25">
      <c r="A237" s="49"/>
      <c r="B237" s="51" t="s">
        <v>39</v>
      </c>
      <c r="C237" s="303" t="s">
        <v>52</v>
      </c>
      <c r="D237" s="303"/>
      <c r="E237" s="303"/>
      <c r="F237" s="303"/>
      <c r="G237" s="303"/>
      <c r="H237" s="303"/>
      <c r="I237" s="303"/>
      <c r="J237" s="303"/>
      <c r="K237" s="303"/>
      <c r="L237" s="303"/>
      <c r="M237" s="303"/>
      <c r="N237" s="303"/>
      <c r="O237" s="303"/>
      <c r="P237" s="303"/>
      <c r="Q237" s="304"/>
      <c r="BV237" s="33"/>
      <c r="BW237" s="34"/>
      <c r="BX237" s="43"/>
      <c r="BZ237" s="2" t="s">
        <v>52</v>
      </c>
    </row>
    <row r="238" spans="1:78" s="3" customFormat="1" ht="15" x14ac:dyDescent="0.25">
      <c r="A238" s="52"/>
      <c r="B238" s="53"/>
      <c r="C238" s="53"/>
      <c r="D238" s="53"/>
      <c r="E238" s="54" t="s">
        <v>838</v>
      </c>
      <c r="F238" s="54"/>
      <c r="G238" s="55"/>
      <c r="H238" s="56"/>
      <c r="I238" s="17"/>
      <c r="J238" s="17"/>
      <c r="K238" s="17"/>
      <c r="L238" s="57">
        <v>2339</v>
      </c>
      <c r="M238" s="58"/>
      <c r="N238" s="58"/>
      <c r="O238" s="58"/>
      <c r="P238" s="59"/>
      <c r="Q238" s="60"/>
      <c r="BV238" s="33"/>
      <c r="BW238" s="34"/>
      <c r="BX238" s="43"/>
    </row>
    <row r="239" spans="1:78" s="3" customFormat="1" ht="15" x14ac:dyDescent="0.25">
      <c r="A239" s="52"/>
      <c r="B239" s="53"/>
      <c r="C239" s="53"/>
      <c r="D239" s="53"/>
      <c r="E239" s="54" t="s">
        <v>839</v>
      </c>
      <c r="F239" s="54"/>
      <c r="G239" s="55"/>
      <c r="H239" s="56"/>
      <c r="I239" s="17"/>
      <c r="J239" s="17"/>
      <c r="K239" s="17"/>
      <c r="L239" s="57">
        <v>1230</v>
      </c>
      <c r="M239" s="58"/>
      <c r="N239" s="58"/>
      <c r="O239" s="58"/>
      <c r="P239" s="59"/>
      <c r="Q239" s="60"/>
      <c r="BV239" s="33"/>
      <c r="BW239" s="34"/>
      <c r="BX239" s="43"/>
    </row>
    <row r="240" spans="1:78" s="3" customFormat="1" ht="15" x14ac:dyDescent="0.25">
      <c r="A240" s="52"/>
      <c r="B240" s="53"/>
      <c r="C240" s="53"/>
      <c r="D240" s="53"/>
      <c r="E240" s="54" t="s">
        <v>55</v>
      </c>
      <c r="F240" s="54"/>
      <c r="G240" s="55"/>
      <c r="H240" s="56"/>
      <c r="I240" s="17"/>
      <c r="J240" s="17"/>
      <c r="K240" s="17"/>
      <c r="L240" s="57">
        <v>6355</v>
      </c>
      <c r="M240" s="58"/>
      <c r="N240" s="58"/>
      <c r="O240" s="58"/>
      <c r="P240" s="59"/>
      <c r="Q240" s="60"/>
      <c r="BV240" s="33"/>
      <c r="BW240" s="34"/>
      <c r="BX240" s="43"/>
    </row>
    <row r="241" spans="1:78" s="3" customFormat="1" ht="67.5" x14ac:dyDescent="0.25">
      <c r="A241" s="35" t="s">
        <v>840</v>
      </c>
      <c r="B241" s="36" t="s">
        <v>841</v>
      </c>
      <c r="C241" s="286" t="s">
        <v>842</v>
      </c>
      <c r="D241" s="286"/>
      <c r="E241" s="286"/>
      <c r="F241" s="35" t="s">
        <v>98</v>
      </c>
      <c r="G241" s="77">
        <v>0.14299999999999999</v>
      </c>
      <c r="H241" s="39">
        <v>5636.21</v>
      </c>
      <c r="I241" s="39"/>
      <c r="J241" s="39">
        <v>5636.21</v>
      </c>
      <c r="K241" s="37" t="s">
        <v>45</v>
      </c>
      <c r="L241" s="39">
        <v>7133</v>
      </c>
      <c r="M241" s="39"/>
      <c r="N241" s="40"/>
      <c r="O241" s="39">
        <v>7133</v>
      </c>
      <c r="P241" s="61">
        <v>0</v>
      </c>
      <c r="Q241" s="61">
        <v>0</v>
      </c>
      <c r="BV241" s="33"/>
      <c r="BW241" s="34"/>
      <c r="BX241" s="43" t="s">
        <v>842</v>
      </c>
    </row>
    <row r="242" spans="1:78" s="3" customFormat="1" ht="15" x14ac:dyDescent="0.25">
      <c r="A242" s="44"/>
      <c r="B242" s="45"/>
      <c r="C242" s="46" t="s">
        <v>837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8"/>
      <c r="BV242" s="33"/>
      <c r="BW242" s="34"/>
      <c r="BX242" s="43"/>
    </row>
    <row r="243" spans="1:78" s="3" customFormat="1" ht="15" x14ac:dyDescent="0.25">
      <c r="A243" s="49"/>
      <c r="B243" s="51" t="s">
        <v>39</v>
      </c>
      <c r="C243" s="303" t="s">
        <v>52</v>
      </c>
      <c r="D243" s="303"/>
      <c r="E243" s="303"/>
      <c r="F243" s="303"/>
      <c r="G243" s="303"/>
      <c r="H243" s="303"/>
      <c r="I243" s="303"/>
      <c r="J243" s="303"/>
      <c r="K243" s="303"/>
      <c r="L243" s="303"/>
      <c r="M243" s="303"/>
      <c r="N243" s="303"/>
      <c r="O243" s="303"/>
      <c r="P243" s="303"/>
      <c r="Q243" s="304"/>
      <c r="BV243" s="33"/>
      <c r="BW243" s="34"/>
      <c r="BX243" s="43"/>
      <c r="BZ243" s="2" t="s">
        <v>52</v>
      </c>
    </row>
    <row r="244" spans="1:78" s="3" customFormat="1" ht="67.5" x14ac:dyDescent="0.25">
      <c r="A244" s="35" t="s">
        <v>843</v>
      </c>
      <c r="B244" s="36" t="s">
        <v>844</v>
      </c>
      <c r="C244" s="286" t="s">
        <v>845</v>
      </c>
      <c r="D244" s="286"/>
      <c r="E244" s="286"/>
      <c r="F244" s="35" t="s">
        <v>98</v>
      </c>
      <c r="G244" s="66">
        <v>5.3E-3</v>
      </c>
      <c r="H244" s="39">
        <v>12606</v>
      </c>
      <c r="I244" s="39"/>
      <c r="J244" s="39">
        <v>12606</v>
      </c>
      <c r="K244" s="37" t="s">
        <v>45</v>
      </c>
      <c r="L244" s="39">
        <v>591</v>
      </c>
      <c r="M244" s="39"/>
      <c r="N244" s="40"/>
      <c r="O244" s="39">
        <v>591</v>
      </c>
      <c r="P244" s="61">
        <v>0</v>
      </c>
      <c r="Q244" s="61">
        <v>0</v>
      </c>
      <c r="BV244" s="33"/>
      <c r="BW244" s="34"/>
      <c r="BX244" s="43" t="s">
        <v>845</v>
      </c>
    </row>
    <row r="245" spans="1:78" s="3" customFormat="1" ht="15" x14ac:dyDescent="0.25">
      <c r="A245" s="44"/>
      <c r="B245" s="45"/>
      <c r="C245" s="46" t="s">
        <v>846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8"/>
      <c r="BV245" s="33"/>
      <c r="BW245" s="34"/>
      <c r="BX245" s="43"/>
    </row>
    <row r="246" spans="1:78" s="3" customFormat="1" ht="15" x14ac:dyDescent="0.25">
      <c r="A246" s="49"/>
      <c r="B246" s="51" t="s">
        <v>39</v>
      </c>
      <c r="C246" s="303" t="s">
        <v>52</v>
      </c>
      <c r="D246" s="303"/>
      <c r="E246" s="303"/>
      <c r="F246" s="303"/>
      <c r="G246" s="303"/>
      <c r="H246" s="303"/>
      <c r="I246" s="303"/>
      <c r="J246" s="303"/>
      <c r="K246" s="303"/>
      <c r="L246" s="303"/>
      <c r="M246" s="303"/>
      <c r="N246" s="303"/>
      <c r="O246" s="303"/>
      <c r="P246" s="303"/>
      <c r="Q246" s="304"/>
      <c r="BV246" s="33"/>
      <c r="BW246" s="34"/>
      <c r="BX246" s="43"/>
      <c r="BZ246" s="2" t="s">
        <v>52</v>
      </c>
    </row>
    <row r="247" spans="1:78" s="3" customFormat="1" ht="67.5" x14ac:dyDescent="0.25">
      <c r="A247" s="35" t="s">
        <v>847</v>
      </c>
      <c r="B247" s="36" t="s">
        <v>848</v>
      </c>
      <c r="C247" s="286" t="s">
        <v>849</v>
      </c>
      <c r="D247" s="286"/>
      <c r="E247" s="286"/>
      <c r="F247" s="35" t="s">
        <v>98</v>
      </c>
      <c r="G247" s="66">
        <v>1.6000000000000001E-3</v>
      </c>
      <c r="H247" s="39">
        <v>10127</v>
      </c>
      <c r="I247" s="39"/>
      <c r="J247" s="39">
        <v>10127</v>
      </c>
      <c r="K247" s="37" t="s">
        <v>45</v>
      </c>
      <c r="L247" s="39">
        <v>143</v>
      </c>
      <c r="M247" s="39"/>
      <c r="N247" s="40"/>
      <c r="O247" s="39">
        <v>143</v>
      </c>
      <c r="P247" s="61">
        <v>0</v>
      </c>
      <c r="Q247" s="61">
        <v>0</v>
      </c>
      <c r="BV247" s="33"/>
      <c r="BW247" s="34"/>
      <c r="BX247" s="43" t="s">
        <v>849</v>
      </c>
    </row>
    <row r="248" spans="1:78" s="3" customFormat="1" ht="15" x14ac:dyDescent="0.25">
      <c r="A248" s="44"/>
      <c r="B248" s="45"/>
      <c r="C248" s="46" t="s">
        <v>850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8"/>
      <c r="BV248" s="33"/>
      <c r="BW248" s="34"/>
      <c r="BX248" s="43"/>
    </row>
    <row r="249" spans="1:78" s="3" customFormat="1" ht="15" x14ac:dyDescent="0.25">
      <c r="A249" s="49"/>
      <c r="B249" s="51" t="s">
        <v>39</v>
      </c>
      <c r="C249" s="303" t="s">
        <v>52</v>
      </c>
      <c r="D249" s="303"/>
      <c r="E249" s="303"/>
      <c r="F249" s="303"/>
      <c r="G249" s="303"/>
      <c r="H249" s="303"/>
      <c r="I249" s="303"/>
      <c r="J249" s="303"/>
      <c r="K249" s="303"/>
      <c r="L249" s="303"/>
      <c r="M249" s="303"/>
      <c r="N249" s="303"/>
      <c r="O249" s="303"/>
      <c r="P249" s="303"/>
      <c r="Q249" s="304"/>
      <c r="BV249" s="33"/>
      <c r="BW249" s="34"/>
      <c r="BX249" s="43"/>
      <c r="BZ249" s="2" t="s">
        <v>52</v>
      </c>
    </row>
    <row r="250" spans="1:78" s="3" customFormat="1" ht="15" x14ac:dyDescent="0.25">
      <c r="A250" s="283" t="s">
        <v>851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4"/>
      <c r="N250" s="284"/>
      <c r="O250" s="284"/>
      <c r="P250" s="284"/>
      <c r="Q250" s="285"/>
      <c r="BV250" s="33"/>
      <c r="BW250" s="34" t="s">
        <v>851</v>
      </c>
      <c r="BX250" s="43"/>
    </row>
    <row r="251" spans="1:78" s="3" customFormat="1" ht="67.5" x14ac:dyDescent="0.25">
      <c r="A251" s="35" t="s">
        <v>852</v>
      </c>
      <c r="B251" s="36" t="s">
        <v>600</v>
      </c>
      <c r="C251" s="286" t="s">
        <v>601</v>
      </c>
      <c r="D251" s="286"/>
      <c r="E251" s="286"/>
      <c r="F251" s="35" t="s">
        <v>602</v>
      </c>
      <c r="G251" s="66">
        <v>1.89E-2</v>
      </c>
      <c r="H251" s="39">
        <v>3623.02</v>
      </c>
      <c r="I251" s="39" t="s">
        <v>603</v>
      </c>
      <c r="J251" s="39"/>
      <c r="K251" s="37" t="s">
        <v>45</v>
      </c>
      <c r="L251" s="39">
        <v>935</v>
      </c>
      <c r="M251" s="39"/>
      <c r="N251" s="40" t="s">
        <v>853</v>
      </c>
      <c r="O251" s="39"/>
      <c r="P251" s="61">
        <v>0</v>
      </c>
      <c r="Q251" s="61">
        <v>0</v>
      </c>
      <c r="BV251" s="33"/>
      <c r="BW251" s="34"/>
      <c r="BX251" s="43" t="s">
        <v>601</v>
      </c>
    </row>
    <row r="252" spans="1:78" s="3" customFormat="1" ht="15" x14ac:dyDescent="0.25">
      <c r="A252" s="44"/>
      <c r="B252" s="45"/>
      <c r="C252" s="46" t="s">
        <v>854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8"/>
      <c r="BV252" s="33"/>
      <c r="BW252" s="34"/>
      <c r="BX252" s="43"/>
    </row>
    <row r="253" spans="1:78" s="3" customFormat="1" ht="57" x14ac:dyDescent="0.25">
      <c r="A253" s="49"/>
      <c r="B253" s="50" t="s">
        <v>50</v>
      </c>
      <c r="C253" s="303" t="s">
        <v>51</v>
      </c>
      <c r="D253" s="303"/>
      <c r="E253" s="303"/>
      <c r="F253" s="303"/>
      <c r="G253" s="303"/>
      <c r="H253" s="303"/>
      <c r="I253" s="303"/>
      <c r="J253" s="303"/>
      <c r="K253" s="303"/>
      <c r="L253" s="303"/>
      <c r="M253" s="303"/>
      <c r="N253" s="303"/>
      <c r="O253" s="303"/>
      <c r="P253" s="303"/>
      <c r="Q253" s="304"/>
      <c r="BV253" s="33"/>
      <c r="BW253" s="34"/>
      <c r="BX253" s="43"/>
      <c r="BY253" s="2" t="s">
        <v>51</v>
      </c>
    </row>
    <row r="254" spans="1:78" s="3" customFormat="1" ht="15" x14ac:dyDescent="0.25">
      <c r="A254" s="49"/>
      <c r="B254" s="51" t="s">
        <v>39</v>
      </c>
      <c r="C254" s="303" t="s">
        <v>52</v>
      </c>
      <c r="D254" s="303"/>
      <c r="E254" s="303"/>
      <c r="F254" s="303"/>
      <c r="G254" s="303"/>
      <c r="H254" s="303"/>
      <c r="I254" s="303"/>
      <c r="J254" s="303"/>
      <c r="K254" s="303"/>
      <c r="L254" s="303"/>
      <c r="M254" s="303"/>
      <c r="N254" s="303"/>
      <c r="O254" s="303"/>
      <c r="P254" s="303"/>
      <c r="Q254" s="304"/>
      <c r="BV254" s="33"/>
      <c r="BW254" s="34"/>
      <c r="BX254" s="43"/>
      <c r="BZ254" s="2" t="s">
        <v>52</v>
      </c>
    </row>
    <row r="255" spans="1:78" s="3" customFormat="1" ht="15" x14ac:dyDescent="0.25">
      <c r="A255" s="52"/>
      <c r="B255" s="53"/>
      <c r="C255" s="53"/>
      <c r="D255" s="53"/>
      <c r="E255" s="54" t="s">
        <v>855</v>
      </c>
      <c r="F255" s="54"/>
      <c r="G255" s="55"/>
      <c r="H255" s="56"/>
      <c r="I255" s="17"/>
      <c r="J255" s="17"/>
      <c r="K255" s="17"/>
      <c r="L255" s="57">
        <v>445</v>
      </c>
      <c r="M255" s="58"/>
      <c r="N255" s="58"/>
      <c r="O255" s="58"/>
      <c r="P255" s="59"/>
      <c r="Q255" s="60"/>
      <c r="BV255" s="33"/>
      <c r="BW255" s="34"/>
      <c r="BX255" s="43"/>
    </row>
    <row r="256" spans="1:78" s="3" customFormat="1" ht="15" x14ac:dyDescent="0.25">
      <c r="A256" s="52"/>
      <c r="B256" s="53"/>
      <c r="C256" s="53"/>
      <c r="D256" s="53"/>
      <c r="E256" s="54" t="s">
        <v>856</v>
      </c>
      <c r="F256" s="54"/>
      <c r="G256" s="55"/>
      <c r="H256" s="56"/>
      <c r="I256" s="17"/>
      <c r="J256" s="17"/>
      <c r="K256" s="17"/>
      <c r="L256" s="57">
        <v>223</v>
      </c>
      <c r="M256" s="58"/>
      <c r="N256" s="58"/>
      <c r="O256" s="58"/>
      <c r="P256" s="59"/>
      <c r="Q256" s="60"/>
      <c r="BV256" s="33"/>
      <c r="BW256" s="34"/>
      <c r="BX256" s="43"/>
    </row>
    <row r="257" spans="1:78" s="3" customFormat="1" ht="15" x14ac:dyDescent="0.25">
      <c r="A257" s="52"/>
      <c r="B257" s="53"/>
      <c r="C257" s="53"/>
      <c r="D257" s="53"/>
      <c r="E257" s="54" t="s">
        <v>55</v>
      </c>
      <c r="F257" s="54"/>
      <c r="G257" s="55"/>
      <c r="H257" s="56"/>
      <c r="I257" s="17"/>
      <c r="J257" s="17"/>
      <c r="K257" s="17"/>
      <c r="L257" s="57">
        <v>1603</v>
      </c>
      <c r="M257" s="58"/>
      <c r="N257" s="58"/>
      <c r="O257" s="58"/>
      <c r="P257" s="59"/>
      <c r="Q257" s="60"/>
      <c r="BV257" s="33"/>
      <c r="BW257" s="34"/>
      <c r="BX257" s="43"/>
    </row>
    <row r="258" spans="1:78" s="3" customFormat="1" ht="67.5" x14ac:dyDescent="0.25">
      <c r="A258" s="35" t="s">
        <v>857</v>
      </c>
      <c r="B258" s="36" t="s">
        <v>858</v>
      </c>
      <c r="C258" s="286" t="s">
        <v>859</v>
      </c>
      <c r="D258" s="286"/>
      <c r="E258" s="286"/>
      <c r="F258" s="35" t="s">
        <v>602</v>
      </c>
      <c r="G258" s="66">
        <v>6.3E-3</v>
      </c>
      <c r="H258" s="39" t="s">
        <v>860</v>
      </c>
      <c r="I258" s="39" t="s">
        <v>861</v>
      </c>
      <c r="J258" s="39">
        <v>4.34</v>
      </c>
      <c r="K258" s="37" t="s">
        <v>45</v>
      </c>
      <c r="L258" s="39">
        <v>585</v>
      </c>
      <c r="M258" s="39">
        <v>65</v>
      </c>
      <c r="N258" s="40" t="s">
        <v>862</v>
      </c>
      <c r="O258" s="39"/>
      <c r="P258" s="42">
        <v>31.05</v>
      </c>
      <c r="Q258" s="76">
        <v>0.2</v>
      </c>
      <c r="BV258" s="33"/>
      <c r="BW258" s="34"/>
      <c r="BX258" s="43" t="s">
        <v>859</v>
      </c>
    </row>
    <row r="259" spans="1:78" s="3" customFormat="1" ht="15" x14ac:dyDescent="0.25">
      <c r="A259" s="44"/>
      <c r="B259" s="45"/>
      <c r="C259" s="46" t="s">
        <v>863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8"/>
      <c r="BV259" s="33"/>
      <c r="BW259" s="34"/>
      <c r="BX259" s="43"/>
    </row>
    <row r="260" spans="1:78" s="3" customFormat="1" ht="57" x14ac:dyDescent="0.25">
      <c r="A260" s="49"/>
      <c r="B260" s="50" t="s">
        <v>50</v>
      </c>
      <c r="C260" s="303" t="s">
        <v>51</v>
      </c>
      <c r="D260" s="303"/>
      <c r="E260" s="303"/>
      <c r="F260" s="303"/>
      <c r="G260" s="303"/>
      <c r="H260" s="303"/>
      <c r="I260" s="303"/>
      <c r="J260" s="303"/>
      <c r="K260" s="303"/>
      <c r="L260" s="303"/>
      <c r="M260" s="303"/>
      <c r="N260" s="303"/>
      <c r="O260" s="303"/>
      <c r="P260" s="303"/>
      <c r="Q260" s="304"/>
      <c r="BV260" s="33"/>
      <c r="BW260" s="34"/>
      <c r="BX260" s="43"/>
      <c r="BY260" s="2" t="s">
        <v>51</v>
      </c>
    </row>
    <row r="261" spans="1:78" s="3" customFormat="1" ht="15" x14ac:dyDescent="0.25">
      <c r="A261" s="49"/>
      <c r="B261" s="51" t="s">
        <v>39</v>
      </c>
      <c r="C261" s="303" t="s">
        <v>52</v>
      </c>
      <c r="D261" s="303"/>
      <c r="E261" s="303"/>
      <c r="F261" s="303"/>
      <c r="G261" s="303"/>
      <c r="H261" s="303"/>
      <c r="I261" s="303"/>
      <c r="J261" s="303"/>
      <c r="K261" s="303"/>
      <c r="L261" s="303"/>
      <c r="M261" s="303"/>
      <c r="N261" s="303"/>
      <c r="O261" s="303"/>
      <c r="P261" s="303"/>
      <c r="Q261" s="304"/>
      <c r="BV261" s="33"/>
      <c r="BW261" s="34"/>
      <c r="BX261" s="43"/>
      <c r="BZ261" s="2" t="s">
        <v>52</v>
      </c>
    </row>
    <row r="262" spans="1:78" s="3" customFormat="1" ht="15" x14ac:dyDescent="0.25">
      <c r="A262" s="52"/>
      <c r="B262" s="53"/>
      <c r="C262" s="53"/>
      <c r="D262" s="53"/>
      <c r="E262" s="54" t="s">
        <v>864</v>
      </c>
      <c r="F262" s="54"/>
      <c r="G262" s="55"/>
      <c r="H262" s="56"/>
      <c r="I262" s="17"/>
      <c r="J262" s="17"/>
      <c r="K262" s="17"/>
      <c r="L262" s="57">
        <v>316</v>
      </c>
      <c r="M262" s="58"/>
      <c r="N262" s="58"/>
      <c r="O262" s="58"/>
      <c r="P262" s="59"/>
      <c r="Q262" s="60"/>
      <c r="BV262" s="33"/>
      <c r="BW262" s="34"/>
      <c r="BX262" s="43"/>
    </row>
    <row r="263" spans="1:78" s="3" customFormat="1" ht="15" x14ac:dyDescent="0.25">
      <c r="A263" s="52"/>
      <c r="B263" s="53"/>
      <c r="C263" s="53"/>
      <c r="D263" s="53"/>
      <c r="E263" s="54" t="s">
        <v>865</v>
      </c>
      <c r="F263" s="54"/>
      <c r="G263" s="55"/>
      <c r="H263" s="56"/>
      <c r="I263" s="17"/>
      <c r="J263" s="17"/>
      <c r="K263" s="17"/>
      <c r="L263" s="57">
        <v>158</v>
      </c>
      <c r="M263" s="58"/>
      <c r="N263" s="58"/>
      <c r="O263" s="58"/>
      <c r="P263" s="59"/>
      <c r="Q263" s="60"/>
      <c r="BV263" s="33"/>
      <c r="BW263" s="34"/>
      <c r="BX263" s="43"/>
    </row>
    <row r="264" spans="1:78" s="3" customFormat="1" ht="15" x14ac:dyDescent="0.25">
      <c r="A264" s="52"/>
      <c r="B264" s="53"/>
      <c r="C264" s="53"/>
      <c r="D264" s="53"/>
      <c r="E264" s="54" t="s">
        <v>55</v>
      </c>
      <c r="F264" s="54"/>
      <c r="G264" s="55"/>
      <c r="H264" s="56"/>
      <c r="I264" s="17"/>
      <c r="J264" s="17"/>
      <c r="K264" s="17"/>
      <c r="L264" s="57">
        <v>1059</v>
      </c>
      <c r="M264" s="58"/>
      <c r="N264" s="58"/>
      <c r="O264" s="58"/>
      <c r="P264" s="59"/>
      <c r="Q264" s="60"/>
      <c r="BV264" s="33"/>
      <c r="BW264" s="34"/>
      <c r="BX264" s="43"/>
    </row>
    <row r="265" spans="1:78" s="3" customFormat="1" ht="56.25" x14ac:dyDescent="0.25">
      <c r="A265" s="35" t="s">
        <v>866</v>
      </c>
      <c r="B265" s="36" t="s">
        <v>867</v>
      </c>
      <c r="C265" s="286" t="s">
        <v>868</v>
      </c>
      <c r="D265" s="286"/>
      <c r="E265" s="286"/>
      <c r="F265" s="35" t="s">
        <v>588</v>
      </c>
      <c r="G265" s="38">
        <v>9.4499999999999993</v>
      </c>
      <c r="H265" s="39">
        <v>44.48</v>
      </c>
      <c r="I265" s="39">
        <v>44.48</v>
      </c>
      <c r="J265" s="39"/>
      <c r="K265" s="37" t="s">
        <v>869</v>
      </c>
      <c r="L265" s="39">
        <v>6519</v>
      </c>
      <c r="M265" s="39"/>
      <c r="N265" s="40">
        <v>6519</v>
      </c>
      <c r="O265" s="39"/>
      <c r="P265" s="61">
        <v>0</v>
      </c>
      <c r="Q265" s="61">
        <v>0</v>
      </c>
      <c r="BV265" s="33"/>
      <c r="BW265" s="34"/>
      <c r="BX265" s="43" t="s">
        <v>868</v>
      </c>
    </row>
    <row r="266" spans="1:78" s="3" customFormat="1" ht="15" x14ac:dyDescent="0.25">
      <c r="A266" s="44"/>
      <c r="B266" s="45"/>
      <c r="C266" s="46" t="s">
        <v>870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8"/>
      <c r="BV266" s="33"/>
      <c r="BW266" s="34"/>
      <c r="BX266" s="43"/>
    </row>
    <row r="267" spans="1:78" s="3" customFormat="1" ht="15" x14ac:dyDescent="0.25">
      <c r="A267" s="49"/>
      <c r="B267" s="51" t="s">
        <v>289</v>
      </c>
      <c r="C267" s="303" t="s">
        <v>871</v>
      </c>
      <c r="D267" s="303"/>
      <c r="E267" s="303"/>
      <c r="F267" s="303"/>
      <c r="G267" s="303"/>
      <c r="H267" s="303"/>
      <c r="I267" s="303"/>
      <c r="J267" s="303"/>
      <c r="K267" s="303"/>
      <c r="L267" s="303"/>
      <c r="M267" s="303"/>
      <c r="N267" s="303"/>
      <c r="O267" s="303"/>
      <c r="P267" s="303"/>
      <c r="Q267" s="304"/>
      <c r="BV267" s="33"/>
      <c r="BW267" s="34"/>
      <c r="BX267" s="43"/>
      <c r="BZ267" s="2" t="s">
        <v>871</v>
      </c>
    </row>
    <row r="268" spans="1:78" s="3" customFormat="1" ht="67.5" x14ac:dyDescent="0.25">
      <c r="A268" s="35" t="s">
        <v>872</v>
      </c>
      <c r="B268" s="36" t="s">
        <v>873</v>
      </c>
      <c r="C268" s="286" t="s">
        <v>874</v>
      </c>
      <c r="D268" s="286"/>
      <c r="E268" s="286"/>
      <c r="F268" s="35" t="s">
        <v>42</v>
      </c>
      <c r="G268" s="65">
        <v>0.3</v>
      </c>
      <c r="H268" s="39" t="s">
        <v>875</v>
      </c>
      <c r="I268" s="39" t="s">
        <v>876</v>
      </c>
      <c r="J268" s="39">
        <v>1</v>
      </c>
      <c r="K268" s="37" t="s">
        <v>45</v>
      </c>
      <c r="L268" s="39">
        <v>1943</v>
      </c>
      <c r="M268" s="39">
        <v>734</v>
      </c>
      <c r="N268" s="40" t="s">
        <v>877</v>
      </c>
      <c r="O268" s="39">
        <v>2</v>
      </c>
      <c r="P268" s="63">
        <v>6.0949999999999998</v>
      </c>
      <c r="Q268" s="42">
        <v>1.83</v>
      </c>
      <c r="BV268" s="33"/>
      <c r="BW268" s="34"/>
      <c r="BX268" s="43" t="s">
        <v>874</v>
      </c>
    </row>
    <row r="269" spans="1:78" s="3" customFormat="1" ht="15" x14ac:dyDescent="0.25">
      <c r="A269" s="44"/>
      <c r="B269" s="45"/>
      <c r="C269" s="46" t="s">
        <v>878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8"/>
      <c r="BV269" s="33"/>
      <c r="BW269" s="34"/>
      <c r="BX269" s="43"/>
    </row>
    <row r="270" spans="1:78" s="3" customFormat="1" ht="57" x14ac:dyDescent="0.25">
      <c r="A270" s="49"/>
      <c r="B270" s="50" t="s">
        <v>50</v>
      </c>
      <c r="C270" s="303" t="s">
        <v>51</v>
      </c>
      <c r="D270" s="303"/>
      <c r="E270" s="303"/>
      <c r="F270" s="303"/>
      <c r="G270" s="303"/>
      <c r="H270" s="303"/>
      <c r="I270" s="303"/>
      <c r="J270" s="303"/>
      <c r="K270" s="303"/>
      <c r="L270" s="303"/>
      <c r="M270" s="303"/>
      <c r="N270" s="303"/>
      <c r="O270" s="303"/>
      <c r="P270" s="303"/>
      <c r="Q270" s="304"/>
      <c r="BV270" s="33"/>
      <c r="BW270" s="34"/>
      <c r="BX270" s="43"/>
      <c r="BY270" s="2" t="s">
        <v>51</v>
      </c>
    </row>
    <row r="271" spans="1:78" s="3" customFormat="1" ht="15" x14ac:dyDescent="0.25">
      <c r="A271" s="49"/>
      <c r="B271" s="51" t="s">
        <v>39</v>
      </c>
      <c r="C271" s="303" t="s">
        <v>52</v>
      </c>
      <c r="D271" s="303"/>
      <c r="E271" s="303"/>
      <c r="F271" s="303"/>
      <c r="G271" s="303"/>
      <c r="H271" s="303"/>
      <c r="I271" s="303"/>
      <c r="J271" s="303"/>
      <c r="K271" s="303"/>
      <c r="L271" s="303"/>
      <c r="M271" s="303"/>
      <c r="N271" s="303"/>
      <c r="O271" s="303"/>
      <c r="P271" s="303"/>
      <c r="Q271" s="304"/>
      <c r="BV271" s="33"/>
      <c r="BW271" s="34"/>
      <c r="BX271" s="43"/>
      <c r="BZ271" s="2" t="s">
        <v>52</v>
      </c>
    </row>
    <row r="272" spans="1:78" s="3" customFormat="1" ht="15" x14ac:dyDescent="0.25">
      <c r="A272" s="52"/>
      <c r="B272" s="53"/>
      <c r="C272" s="53"/>
      <c r="D272" s="53"/>
      <c r="E272" s="54" t="s">
        <v>879</v>
      </c>
      <c r="F272" s="54"/>
      <c r="G272" s="55"/>
      <c r="H272" s="56"/>
      <c r="I272" s="17"/>
      <c r="J272" s="17"/>
      <c r="K272" s="17"/>
      <c r="L272" s="57">
        <v>1358</v>
      </c>
      <c r="M272" s="58"/>
      <c r="N272" s="58"/>
      <c r="O272" s="58"/>
      <c r="P272" s="59"/>
      <c r="Q272" s="60"/>
      <c r="BV272" s="33"/>
      <c r="BW272" s="34"/>
      <c r="BX272" s="43"/>
    </row>
    <row r="273" spans="1:80" s="3" customFormat="1" ht="15" x14ac:dyDescent="0.25">
      <c r="A273" s="52"/>
      <c r="B273" s="53"/>
      <c r="C273" s="53"/>
      <c r="D273" s="53"/>
      <c r="E273" s="54" t="s">
        <v>880</v>
      </c>
      <c r="F273" s="54"/>
      <c r="G273" s="55"/>
      <c r="H273" s="56"/>
      <c r="I273" s="17"/>
      <c r="J273" s="17"/>
      <c r="K273" s="17"/>
      <c r="L273" s="57">
        <v>714</v>
      </c>
      <c r="M273" s="58"/>
      <c r="N273" s="58"/>
      <c r="O273" s="58"/>
      <c r="P273" s="59"/>
      <c r="Q273" s="60"/>
      <c r="BV273" s="33"/>
      <c r="BW273" s="34"/>
      <c r="BX273" s="43"/>
    </row>
    <row r="274" spans="1:80" s="3" customFormat="1" ht="15" x14ac:dyDescent="0.25">
      <c r="A274" s="52"/>
      <c r="B274" s="53"/>
      <c r="C274" s="53"/>
      <c r="D274" s="53"/>
      <c r="E274" s="54" t="s">
        <v>55</v>
      </c>
      <c r="F274" s="54"/>
      <c r="G274" s="55"/>
      <c r="H274" s="56"/>
      <c r="I274" s="17"/>
      <c r="J274" s="17"/>
      <c r="K274" s="17"/>
      <c r="L274" s="57">
        <v>4015</v>
      </c>
      <c r="M274" s="58"/>
      <c r="N274" s="58"/>
      <c r="O274" s="58"/>
      <c r="P274" s="59"/>
      <c r="Q274" s="60"/>
      <c r="BV274" s="33"/>
      <c r="BW274" s="34"/>
      <c r="BX274" s="43"/>
    </row>
    <row r="275" spans="1:80" s="3" customFormat="1" ht="67.5" x14ac:dyDescent="0.25">
      <c r="A275" s="35" t="s">
        <v>881</v>
      </c>
      <c r="B275" s="36" t="s">
        <v>882</v>
      </c>
      <c r="C275" s="286" t="s">
        <v>883</v>
      </c>
      <c r="D275" s="286"/>
      <c r="E275" s="286"/>
      <c r="F275" s="35" t="s">
        <v>884</v>
      </c>
      <c r="G275" s="65">
        <v>6.3</v>
      </c>
      <c r="H275" s="39">
        <v>55.26</v>
      </c>
      <c r="I275" s="39"/>
      <c r="J275" s="39">
        <v>55.26</v>
      </c>
      <c r="K275" s="37" t="s">
        <v>45</v>
      </c>
      <c r="L275" s="39">
        <v>3081</v>
      </c>
      <c r="M275" s="39"/>
      <c r="N275" s="40"/>
      <c r="O275" s="39">
        <v>3081</v>
      </c>
      <c r="P275" s="61">
        <v>0</v>
      </c>
      <c r="Q275" s="61">
        <v>0</v>
      </c>
      <c r="BV275" s="33"/>
      <c r="BW275" s="34"/>
      <c r="BX275" s="43" t="s">
        <v>883</v>
      </c>
    </row>
    <row r="276" spans="1:80" s="3" customFormat="1" ht="15" x14ac:dyDescent="0.25">
      <c r="A276" s="49"/>
      <c r="B276" s="51" t="s">
        <v>39</v>
      </c>
      <c r="C276" s="303" t="s">
        <v>52</v>
      </c>
      <c r="D276" s="303"/>
      <c r="E276" s="303"/>
      <c r="F276" s="303"/>
      <c r="G276" s="303"/>
      <c r="H276" s="303"/>
      <c r="I276" s="303"/>
      <c r="J276" s="303"/>
      <c r="K276" s="303"/>
      <c r="L276" s="303"/>
      <c r="M276" s="303"/>
      <c r="N276" s="303"/>
      <c r="O276" s="303"/>
      <c r="P276" s="303"/>
      <c r="Q276" s="304"/>
      <c r="BV276" s="33"/>
      <c r="BW276" s="34"/>
      <c r="BX276" s="43"/>
      <c r="BZ276" s="2" t="s">
        <v>52</v>
      </c>
    </row>
    <row r="277" spans="1:80" s="3" customFormat="1" ht="67.5" x14ac:dyDescent="0.25">
      <c r="A277" s="35" t="s">
        <v>885</v>
      </c>
      <c r="B277" s="36" t="s">
        <v>886</v>
      </c>
      <c r="C277" s="286" t="s">
        <v>887</v>
      </c>
      <c r="D277" s="286"/>
      <c r="E277" s="286"/>
      <c r="F277" s="35" t="s">
        <v>602</v>
      </c>
      <c r="G277" s="66">
        <v>1.26E-2</v>
      </c>
      <c r="H277" s="39">
        <v>472.58</v>
      </c>
      <c r="I277" s="39" t="s">
        <v>888</v>
      </c>
      <c r="J277" s="39"/>
      <c r="K277" s="37" t="s">
        <v>45</v>
      </c>
      <c r="L277" s="39">
        <v>81</v>
      </c>
      <c r="M277" s="39"/>
      <c r="N277" s="40" t="s">
        <v>889</v>
      </c>
      <c r="O277" s="39"/>
      <c r="P277" s="61">
        <v>0</v>
      </c>
      <c r="Q277" s="61">
        <v>0</v>
      </c>
      <c r="BV277" s="33"/>
      <c r="BW277" s="34"/>
      <c r="BX277" s="43" t="s">
        <v>887</v>
      </c>
    </row>
    <row r="278" spans="1:80" s="3" customFormat="1" ht="15" x14ac:dyDescent="0.25">
      <c r="A278" s="44"/>
      <c r="B278" s="45"/>
      <c r="C278" s="46" t="s">
        <v>890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8"/>
      <c r="BV278" s="33"/>
      <c r="BW278" s="34"/>
      <c r="BX278" s="43"/>
    </row>
    <row r="279" spans="1:80" s="3" customFormat="1" ht="57" x14ac:dyDescent="0.25">
      <c r="A279" s="49"/>
      <c r="B279" s="50" t="s">
        <v>50</v>
      </c>
      <c r="C279" s="303" t="s">
        <v>51</v>
      </c>
      <c r="D279" s="303"/>
      <c r="E279" s="303"/>
      <c r="F279" s="303"/>
      <c r="G279" s="303"/>
      <c r="H279" s="303"/>
      <c r="I279" s="303"/>
      <c r="J279" s="303"/>
      <c r="K279" s="303"/>
      <c r="L279" s="303"/>
      <c r="M279" s="303"/>
      <c r="N279" s="303"/>
      <c r="O279" s="303"/>
      <c r="P279" s="303"/>
      <c r="Q279" s="304"/>
      <c r="BV279" s="33"/>
      <c r="BW279" s="34"/>
      <c r="BX279" s="43"/>
      <c r="BY279" s="2" t="s">
        <v>51</v>
      </c>
    </row>
    <row r="280" spans="1:80" s="3" customFormat="1" ht="15" x14ac:dyDescent="0.25">
      <c r="A280" s="49"/>
      <c r="B280" s="51" t="s">
        <v>39</v>
      </c>
      <c r="C280" s="303" t="s">
        <v>52</v>
      </c>
      <c r="D280" s="303"/>
      <c r="E280" s="303"/>
      <c r="F280" s="303"/>
      <c r="G280" s="303"/>
      <c r="H280" s="303"/>
      <c r="I280" s="303"/>
      <c r="J280" s="303"/>
      <c r="K280" s="303"/>
      <c r="L280" s="303"/>
      <c r="M280" s="303"/>
      <c r="N280" s="303"/>
      <c r="O280" s="303"/>
      <c r="P280" s="303"/>
      <c r="Q280" s="304"/>
      <c r="BV280" s="33"/>
      <c r="BW280" s="34"/>
      <c r="BX280" s="43"/>
      <c r="BZ280" s="2" t="s">
        <v>52</v>
      </c>
    </row>
    <row r="281" spans="1:80" s="3" customFormat="1" ht="15" x14ac:dyDescent="0.25">
      <c r="A281" s="52"/>
      <c r="B281" s="53"/>
      <c r="C281" s="53"/>
      <c r="D281" s="53"/>
      <c r="E281" s="54" t="s">
        <v>891</v>
      </c>
      <c r="F281" s="54"/>
      <c r="G281" s="55"/>
      <c r="H281" s="56"/>
      <c r="I281" s="17"/>
      <c r="J281" s="17"/>
      <c r="K281" s="17"/>
      <c r="L281" s="57">
        <v>46</v>
      </c>
      <c r="M281" s="58"/>
      <c r="N281" s="58"/>
      <c r="O281" s="58"/>
      <c r="P281" s="59"/>
      <c r="Q281" s="60"/>
      <c r="BV281" s="33"/>
      <c r="BW281" s="34"/>
      <c r="BX281" s="43"/>
    </row>
    <row r="282" spans="1:80" s="3" customFormat="1" ht="15" x14ac:dyDescent="0.25">
      <c r="A282" s="52"/>
      <c r="B282" s="53"/>
      <c r="C282" s="53"/>
      <c r="D282" s="53"/>
      <c r="E282" s="54" t="s">
        <v>892</v>
      </c>
      <c r="F282" s="54"/>
      <c r="G282" s="55"/>
      <c r="H282" s="56"/>
      <c r="I282" s="17"/>
      <c r="J282" s="17"/>
      <c r="K282" s="17"/>
      <c r="L282" s="57">
        <v>23</v>
      </c>
      <c r="M282" s="58"/>
      <c r="N282" s="58"/>
      <c r="O282" s="58"/>
      <c r="P282" s="59"/>
      <c r="Q282" s="60"/>
      <c r="BV282" s="33"/>
      <c r="BW282" s="34"/>
      <c r="BX282" s="43"/>
    </row>
    <row r="283" spans="1:80" s="3" customFormat="1" ht="15" x14ac:dyDescent="0.25">
      <c r="A283" s="52"/>
      <c r="B283" s="53"/>
      <c r="C283" s="53"/>
      <c r="D283" s="53"/>
      <c r="E283" s="54" t="s">
        <v>55</v>
      </c>
      <c r="F283" s="54"/>
      <c r="G283" s="55"/>
      <c r="H283" s="56"/>
      <c r="I283" s="17"/>
      <c r="J283" s="17"/>
      <c r="K283" s="17"/>
      <c r="L283" s="57">
        <v>150</v>
      </c>
      <c r="M283" s="58"/>
      <c r="N283" s="58"/>
      <c r="O283" s="58"/>
      <c r="P283" s="59"/>
      <c r="Q283" s="60"/>
      <c r="BV283" s="33"/>
      <c r="BW283" s="34"/>
      <c r="BX283" s="43"/>
    </row>
    <row r="284" spans="1:80" s="3" customFormat="1" ht="22.5" x14ac:dyDescent="0.25">
      <c r="A284" s="305" t="s">
        <v>191</v>
      </c>
      <c r="B284" s="306"/>
      <c r="C284" s="306"/>
      <c r="D284" s="306"/>
      <c r="E284" s="306"/>
      <c r="F284" s="306"/>
      <c r="G284" s="306"/>
      <c r="H284" s="306"/>
      <c r="I284" s="306"/>
      <c r="J284" s="306"/>
      <c r="K284" s="307"/>
      <c r="L284" s="39">
        <v>22498130</v>
      </c>
      <c r="M284" s="39">
        <v>430491</v>
      </c>
      <c r="N284" s="39" t="s">
        <v>893</v>
      </c>
      <c r="O284" s="39">
        <v>21868674</v>
      </c>
      <c r="P284" s="68"/>
      <c r="Q284" s="42">
        <v>1073.05</v>
      </c>
      <c r="CA284" s="43" t="s">
        <v>191</v>
      </c>
    </row>
    <row r="285" spans="1:80" s="3" customFormat="1" ht="15" x14ac:dyDescent="0.25">
      <c r="A285" s="305" t="s">
        <v>193</v>
      </c>
      <c r="B285" s="306"/>
      <c r="C285" s="306"/>
      <c r="D285" s="306"/>
      <c r="E285" s="306"/>
      <c r="F285" s="306"/>
      <c r="G285" s="306"/>
      <c r="H285" s="306"/>
      <c r="I285" s="306"/>
      <c r="J285" s="306"/>
      <c r="K285" s="307"/>
      <c r="L285" s="39">
        <v>428974</v>
      </c>
      <c r="M285" s="39"/>
      <c r="N285" s="39"/>
      <c r="O285" s="39"/>
      <c r="P285" s="68"/>
      <c r="Q285" s="68"/>
      <c r="CA285" s="43" t="s">
        <v>193</v>
      </c>
    </row>
    <row r="286" spans="1:80" s="3" customFormat="1" ht="15" hidden="1" outlineLevel="1" x14ac:dyDescent="0.25">
      <c r="A286" s="308" t="s">
        <v>194</v>
      </c>
      <c r="B286" s="309"/>
      <c r="C286" s="309"/>
      <c r="D286" s="309"/>
      <c r="E286" s="309"/>
      <c r="F286" s="309"/>
      <c r="G286" s="309"/>
      <c r="H286" s="309"/>
      <c r="I286" s="309"/>
      <c r="J286" s="309"/>
      <c r="K286" s="310"/>
      <c r="L286" s="69"/>
      <c r="M286" s="69"/>
      <c r="N286" s="69"/>
      <c r="O286" s="69"/>
      <c r="P286" s="70"/>
      <c r="Q286" s="70"/>
      <c r="CA286" s="43"/>
      <c r="CB286" s="2" t="s">
        <v>194</v>
      </c>
    </row>
    <row r="287" spans="1:80" s="3" customFormat="1" ht="15" hidden="1" outlineLevel="1" x14ac:dyDescent="0.25">
      <c r="A287" s="308" t="s">
        <v>894</v>
      </c>
      <c r="B287" s="309"/>
      <c r="C287" s="309"/>
      <c r="D287" s="309"/>
      <c r="E287" s="309"/>
      <c r="F287" s="309"/>
      <c r="G287" s="309"/>
      <c r="H287" s="309"/>
      <c r="I287" s="309"/>
      <c r="J287" s="309"/>
      <c r="K287" s="310"/>
      <c r="L287" s="69">
        <v>807</v>
      </c>
      <c r="M287" s="69"/>
      <c r="N287" s="69"/>
      <c r="O287" s="69"/>
      <c r="P287" s="70"/>
      <c r="Q287" s="70"/>
      <c r="CA287" s="43"/>
      <c r="CB287" s="2" t="s">
        <v>894</v>
      </c>
    </row>
    <row r="288" spans="1:80" s="3" customFormat="1" ht="15" hidden="1" outlineLevel="1" x14ac:dyDescent="0.25">
      <c r="A288" s="308" t="s">
        <v>895</v>
      </c>
      <c r="B288" s="309"/>
      <c r="C288" s="309"/>
      <c r="D288" s="309"/>
      <c r="E288" s="309"/>
      <c r="F288" s="309"/>
      <c r="G288" s="309"/>
      <c r="H288" s="309"/>
      <c r="I288" s="309"/>
      <c r="J288" s="309"/>
      <c r="K288" s="310"/>
      <c r="L288" s="69">
        <v>428167</v>
      </c>
      <c r="M288" s="69"/>
      <c r="N288" s="69"/>
      <c r="O288" s="69"/>
      <c r="P288" s="70"/>
      <c r="Q288" s="70"/>
      <c r="CA288" s="43"/>
      <c r="CB288" s="2" t="s">
        <v>895</v>
      </c>
    </row>
    <row r="289" spans="1:80" s="3" customFormat="1" ht="15" collapsed="1" x14ac:dyDescent="0.25">
      <c r="A289" s="305" t="s">
        <v>196</v>
      </c>
      <c r="B289" s="306"/>
      <c r="C289" s="306"/>
      <c r="D289" s="306"/>
      <c r="E289" s="306"/>
      <c r="F289" s="306"/>
      <c r="G289" s="306"/>
      <c r="H289" s="306"/>
      <c r="I289" s="306"/>
      <c r="J289" s="306"/>
      <c r="K289" s="307"/>
      <c r="L289" s="39">
        <v>225522</v>
      </c>
      <c r="M289" s="39"/>
      <c r="N289" s="39"/>
      <c r="O289" s="39"/>
      <c r="P289" s="68"/>
      <c r="Q289" s="68"/>
      <c r="CA289" s="43" t="s">
        <v>196</v>
      </c>
    </row>
    <row r="290" spans="1:80" s="3" customFormat="1" ht="15" hidden="1" outlineLevel="1" x14ac:dyDescent="0.25">
      <c r="A290" s="308" t="s">
        <v>194</v>
      </c>
      <c r="B290" s="309"/>
      <c r="C290" s="309"/>
      <c r="D290" s="309"/>
      <c r="E290" s="309"/>
      <c r="F290" s="309"/>
      <c r="G290" s="309"/>
      <c r="H290" s="309"/>
      <c r="I290" s="309"/>
      <c r="J290" s="309"/>
      <c r="K290" s="310"/>
      <c r="L290" s="69"/>
      <c r="M290" s="69"/>
      <c r="N290" s="69"/>
      <c r="O290" s="69"/>
      <c r="P290" s="70"/>
      <c r="Q290" s="70"/>
      <c r="CA290" s="43"/>
      <c r="CB290" s="2" t="s">
        <v>194</v>
      </c>
    </row>
    <row r="291" spans="1:80" s="3" customFormat="1" ht="15" hidden="1" outlineLevel="1" x14ac:dyDescent="0.25">
      <c r="A291" s="308" t="s">
        <v>896</v>
      </c>
      <c r="B291" s="309"/>
      <c r="C291" s="309"/>
      <c r="D291" s="309"/>
      <c r="E291" s="309"/>
      <c r="F291" s="309"/>
      <c r="G291" s="309"/>
      <c r="H291" s="309"/>
      <c r="I291" s="309"/>
      <c r="J291" s="309"/>
      <c r="K291" s="310"/>
      <c r="L291" s="69">
        <v>403</v>
      </c>
      <c r="M291" s="69"/>
      <c r="N291" s="69"/>
      <c r="O291" s="69"/>
      <c r="P291" s="70"/>
      <c r="Q291" s="70"/>
      <c r="CA291" s="43"/>
      <c r="CB291" s="2" t="s">
        <v>896</v>
      </c>
    </row>
    <row r="292" spans="1:80" s="3" customFormat="1" ht="15" hidden="1" outlineLevel="1" x14ac:dyDescent="0.25">
      <c r="A292" s="308" t="s">
        <v>897</v>
      </c>
      <c r="B292" s="309"/>
      <c r="C292" s="309"/>
      <c r="D292" s="309"/>
      <c r="E292" s="309"/>
      <c r="F292" s="309"/>
      <c r="G292" s="309"/>
      <c r="H292" s="309"/>
      <c r="I292" s="309"/>
      <c r="J292" s="309"/>
      <c r="K292" s="310"/>
      <c r="L292" s="69">
        <v>225119</v>
      </c>
      <c r="M292" s="69"/>
      <c r="N292" s="69"/>
      <c r="O292" s="69"/>
      <c r="P292" s="70"/>
      <c r="Q292" s="70"/>
      <c r="CA292" s="43"/>
      <c r="CB292" s="2" t="s">
        <v>897</v>
      </c>
    </row>
    <row r="293" spans="1:80" s="3" customFormat="1" ht="15" collapsed="1" x14ac:dyDescent="0.25">
      <c r="A293" s="305" t="s">
        <v>198</v>
      </c>
      <c r="B293" s="306"/>
      <c r="C293" s="306"/>
      <c r="D293" s="306"/>
      <c r="E293" s="306"/>
      <c r="F293" s="306"/>
      <c r="G293" s="306"/>
      <c r="H293" s="306"/>
      <c r="I293" s="306"/>
      <c r="J293" s="306"/>
      <c r="K293" s="307"/>
      <c r="L293" s="39"/>
      <c r="M293" s="39"/>
      <c r="N293" s="39"/>
      <c r="O293" s="39"/>
      <c r="P293" s="68"/>
      <c r="Q293" s="68"/>
      <c r="CA293" s="43" t="s">
        <v>198</v>
      </c>
    </row>
    <row r="294" spans="1:80" s="3" customFormat="1" ht="15" hidden="1" outlineLevel="1" x14ac:dyDescent="0.25">
      <c r="A294" s="308" t="s">
        <v>519</v>
      </c>
      <c r="B294" s="309"/>
      <c r="C294" s="309"/>
      <c r="D294" s="309"/>
      <c r="E294" s="309"/>
      <c r="F294" s="309"/>
      <c r="G294" s="309"/>
      <c r="H294" s="309"/>
      <c r="I294" s="309"/>
      <c r="J294" s="309"/>
      <c r="K294" s="310"/>
      <c r="L294" s="69"/>
      <c r="M294" s="69"/>
      <c r="N294" s="69"/>
      <c r="O294" s="69"/>
      <c r="P294" s="70"/>
      <c r="Q294" s="70"/>
      <c r="CA294" s="43"/>
      <c r="CB294" s="2" t="s">
        <v>519</v>
      </c>
    </row>
    <row r="295" spans="1:80" s="3" customFormat="1" ht="15" hidden="1" outlineLevel="1" x14ac:dyDescent="0.25">
      <c r="A295" s="308" t="s">
        <v>898</v>
      </c>
      <c r="B295" s="309"/>
      <c r="C295" s="309"/>
      <c r="D295" s="309"/>
      <c r="E295" s="309"/>
      <c r="F295" s="309"/>
      <c r="G295" s="309"/>
      <c r="H295" s="309"/>
      <c r="I295" s="309"/>
      <c r="J295" s="309"/>
      <c r="K295" s="310"/>
      <c r="L295" s="69"/>
      <c r="M295" s="69"/>
      <c r="N295" s="69"/>
      <c r="O295" s="69"/>
      <c r="P295" s="70"/>
      <c r="Q295" s="70"/>
      <c r="CA295" s="43"/>
      <c r="CB295" s="2" t="s">
        <v>898</v>
      </c>
    </row>
    <row r="296" spans="1:80" s="3" customFormat="1" ht="15" hidden="1" outlineLevel="1" x14ac:dyDescent="0.25">
      <c r="A296" s="308" t="s">
        <v>899</v>
      </c>
      <c r="B296" s="309"/>
      <c r="C296" s="309"/>
      <c r="D296" s="309"/>
      <c r="E296" s="309"/>
      <c r="F296" s="309"/>
      <c r="G296" s="309"/>
      <c r="H296" s="309"/>
      <c r="I296" s="309"/>
      <c r="J296" s="309"/>
      <c r="K296" s="310"/>
      <c r="L296" s="69">
        <v>7625</v>
      </c>
      <c r="M296" s="69"/>
      <c r="N296" s="69"/>
      <c r="O296" s="69">
        <v>7625</v>
      </c>
      <c r="P296" s="70"/>
      <c r="Q296" s="70"/>
      <c r="CA296" s="43"/>
      <c r="CB296" s="2" t="s">
        <v>899</v>
      </c>
    </row>
    <row r="297" spans="1:80" s="3" customFormat="1" ht="15" hidden="1" outlineLevel="1" x14ac:dyDescent="0.25">
      <c r="A297" s="308" t="s">
        <v>900</v>
      </c>
      <c r="B297" s="309"/>
      <c r="C297" s="309"/>
      <c r="D297" s="309"/>
      <c r="E297" s="309"/>
      <c r="F297" s="309"/>
      <c r="G297" s="309"/>
      <c r="H297" s="309"/>
      <c r="I297" s="309"/>
      <c r="J297" s="309"/>
      <c r="K297" s="310"/>
      <c r="L297" s="69"/>
      <c r="M297" s="69"/>
      <c r="N297" s="69"/>
      <c r="O297" s="69"/>
      <c r="P297" s="70"/>
      <c r="Q297" s="70"/>
      <c r="CA297" s="43"/>
      <c r="CB297" s="2" t="s">
        <v>900</v>
      </c>
    </row>
    <row r="298" spans="1:80" s="3" customFormat="1" ht="15" hidden="1" outlineLevel="1" x14ac:dyDescent="0.25">
      <c r="A298" s="308" t="s">
        <v>901</v>
      </c>
      <c r="B298" s="309"/>
      <c r="C298" s="309"/>
      <c r="D298" s="309"/>
      <c r="E298" s="309"/>
      <c r="F298" s="309"/>
      <c r="G298" s="309"/>
      <c r="H298" s="309"/>
      <c r="I298" s="309"/>
      <c r="J298" s="309"/>
      <c r="K298" s="310"/>
      <c r="L298" s="69">
        <v>10948</v>
      </c>
      <c r="M298" s="69"/>
      <c r="N298" s="69"/>
      <c r="O298" s="69">
        <v>10948</v>
      </c>
      <c r="P298" s="70"/>
      <c r="Q298" s="70"/>
      <c r="CA298" s="43"/>
      <c r="CB298" s="2" t="s">
        <v>901</v>
      </c>
    </row>
    <row r="299" spans="1:80" s="3" customFormat="1" ht="15" hidden="1" outlineLevel="1" x14ac:dyDescent="0.25">
      <c r="A299" s="308" t="s">
        <v>621</v>
      </c>
      <c r="B299" s="309"/>
      <c r="C299" s="309"/>
      <c r="D299" s="309"/>
      <c r="E299" s="309"/>
      <c r="F299" s="309"/>
      <c r="G299" s="309"/>
      <c r="H299" s="309"/>
      <c r="I299" s="309"/>
      <c r="J299" s="309"/>
      <c r="K299" s="310"/>
      <c r="L299" s="69"/>
      <c r="M299" s="69"/>
      <c r="N299" s="69"/>
      <c r="O299" s="69"/>
      <c r="P299" s="70"/>
      <c r="Q299" s="70"/>
      <c r="CA299" s="43"/>
      <c r="CB299" s="2" t="s">
        <v>621</v>
      </c>
    </row>
    <row r="300" spans="1:80" s="3" customFormat="1" ht="22.5" hidden="1" outlineLevel="1" x14ac:dyDescent="0.25">
      <c r="A300" s="308" t="s">
        <v>902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10"/>
      <c r="L300" s="69">
        <v>1601</v>
      </c>
      <c r="M300" s="69">
        <v>65</v>
      </c>
      <c r="N300" s="69" t="s">
        <v>903</v>
      </c>
      <c r="O300" s="69"/>
      <c r="P300" s="70"/>
      <c r="Q300" s="78">
        <v>0.2</v>
      </c>
      <c r="CA300" s="43"/>
      <c r="CB300" s="2" t="s">
        <v>902</v>
      </c>
    </row>
    <row r="301" spans="1:80" s="3" customFormat="1" ht="15" hidden="1" outlineLevel="1" x14ac:dyDescent="0.25">
      <c r="A301" s="308" t="s">
        <v>904</v>
      </c>
      <c r="B301" s="309"/>
      <c r="C301" s="309"/>
      <c r="D301" s="309"/>
      <c r="E301" s="309"/>
      <c r="F301" s="309"/>
      <c r="G301" s="309"/>
      <c r="H301" s="309"/>
      <c r="I301" s="309"/>
      <c r="J301" s="309"/>
      <c r="K301" s="310"/>
      <c r="L301" s="69">
        <v>807</v>
      </c>
      <c r="M301" s="69"/>
      <c r="N301" s="69"/>
      <c r="O301" s="69"/>
      <c r="P301" s="70"/>
      <c r="Q301" s="70"/>
      <c r="CA301" s="43"/>
      <c r="CB301" s="2" t="s">
        <v>904</v>
      </c>
    </row>
    <row r="302" spans="1:80" s="3" customFormat="1" ht="15" hidden="1" outlineLevel="1" x14ac:dyDescent="0.25">
      <c r="A302" s="308" t="s">
        <v>905</v>
      </c>
      <c r="B302" s="309"/>
      <c r="C302" s="309"/>
      <c r="D302" s="309"/>
      <c r="E302" s="309"/>
      <c r="F302" s="309"/>
      <c r="G302" s="309"/>
      <c r="H302" s="309"/>
      <c r="I302" s="309"/>
      <c r="J302" s="309"/>
      <c r="K302" s="310"/>
      <c r="L302" s="69">
        <v>403</v>
      </c>
      <c r="M302" s="69"/>
      <c r="N302" s="69"/>
      <c r="O302" s="69"/>
      <c r="P302" s="70"/>
      <c r="Q302" s="70"/>
      <c r="CA302" s="43"/>
      <c r="CB302" s="2" t="s">
        <v>905</v>
      </c>
    </row>
    <row r="303" spans="1:80" s="3" customFormat="1" ht="15" hidden="1" outlineLevel="1" x14ac:dyDescent="0.25">
      <c r="A303" s="308" t="s">
        <v>525</v>
      </c>
      <c r="B303" s="309"/>
      <c r="C303" s="309"/>
      <c r="D303" s="309"/>
      <c r="E303" s="309"/>
      <c r="F303" s="309"/>
      <c r="G303" s="309"/>
      <c r="H303" s="309"/>
      <c r="I303" s="309"/>
      <c r="J303" s="309"/>
      <c r="K303" s="310"/>
      <c r="L303" s="69">
        <v>2811</v>
      </c>
      <c r="M303" s="69"/>
      <c r="N303" s="69"/>
      <c r="O303" s="69"/>
      <c r="P303" s="70"/>
      <c r="Q303" s="78">
        <v>0.2</v>
      </c>
      <c r="CA303" s="43"/>
      <c r="CB303" s="2" t="s">
        <v>525</v>
      </c>
    </row>
    <row r="304" spans="1:80" s="3" customFormat="1" ht="15" hidden="1" outlineLevel="1" x14ac:dyDescent="0.25">
      <c r="A304" s="308" t="s">
        <v>906</v>
      </c>
      <c r="B304" s="309"/>
      <c r="C304" s="309"/>
      <c r="D304" s="309"/>
      <c r="E304" s="309"/>
      <c r="F304" s="309"/>
      <c r="G304" s="309"/>
      <c r="H304" s="309"/>
      <c r="I304" s="309"/>
      <c r="J304" s="309"/>
      <c r="K304" s="310"/>
      <c r="L304" s="69"/>
      <c r="M304" s="69"/>
      <c r="N304" s="69"/>
      <c r="O304" s="69"/>
      <c r="P304" s="70"/>
      <c r="Q304" s="70"/>
      <c r="CA304" s="43"/>
      <c r="CB304" s="2" t="s">
        <v>906</v>
      </c>
    </row>
    <row r="305" spans="1:80" s="3" customFormat="1" ht="15" hidden="1" outlineLevel="1" x14ac:dyDescent="0.25">
      <c r="A305" s="308" t="s">
        <v>907</v>
      </c>
      <c r="B305" s="309"/>
      <c r="C305" s="309"/>
      <c r="D305" s="309"/>
      <c r="E305" s="309"/>
      <c r="F305" s="309"/>
      <c r="G305" s="309"/>
      <c r="H305" s="309"/>
      <c r="I305" s="309"/>
      <c r="J305" s="309"/>
      <c r="K305" s="310"/>
      <c r="L305" s="69">
        <v>6519</v>
      </c>
      <c r="M305" s="69"/>
      <c r="N305" s="69">
        <v>6519</v>
      </c>
      <c r="O305" s="69"/>
      <c r="P305" s="70"/>
      <c r="Q305" s="70"/>
      <c r="CA305" s="43"/>
      <c r="CB305" s="2" t="s">
        <v>907</v>
      </c>
    </row>
    <row r="306" spans="1:80" s="3" customFormat="1" ht="15" hidden="1" outlineLevel="1" x14ac:dyDescent="0.25">
      <c r="A306" s="308" t="s">
        <v>547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10"/>
      <c r="L306" s="69">
        <v>27903</v>
      </c>
      <c r="M306" s="69"/>
      <c r="N306" s="69"/>
      <c r="O306" s="69"/>
      <c r="P306" s="70"/>
      <c r="Q306" s="78">
        <v>0.2</v>
      </c>
      <c r="CA306" s="43"/>
      <c r="CB306" s="2" t="s">
        <v>547</v>
      </c>
    </row>
    <row r="307" spans="1:80" s="3" customFormat="1" ht="15" hidden="1" outlineLevel="1" x14ac:dyDescent="0.25">
      <c r="A307" s="308" t="s">
        <v>548</v>
      </c>
      <c r="B307" s="309"/>
      <c r="C307" s="309"/>
      <c r="D307" s="309"/>
      <c r="E307" s="309"/>
      <c r="F307" s="309"/>
      <c r="G307" s="309"/>
      <c r="H307" s="309"/>
      <c r="I307" s="309"/>
      <c r="J307" s="309"/>
      <c r="K307" s="310"/>
      <c r="L307" s="69"/>
      <c r="M307" s="69"/>
      <c r="N307" s="69"/>
      <c r="O307" s="69"/>
      <c r="P307" s="70"/>
      <c r="Q307" s="70"/>
      <c r="CA307" s="43"/>
      <c r="CB307" s="2" t="s">
        <v>548</v>
      </c>
    </row>
    <row r="308" spans="1:80" s="3" customFormat="1" ht="15" hidden="1" outlineLevel="1" x14ac:dyDescent="0.25">
      <c r="A308" s="308" t="s">
        <v>549</v>
      </c>
      <c r="B308" s="309"/>
      <c r="C308" s="309"/>
      <c r="D308" s="309"/>
      <c r="E308" s="309"/>
      <c r="F308" s="309"/>
      <c r="G308" s="309"/>
      <c r="H308" s="309"/>
      <c r="I308" s="309"/>
      <c r="J308" s="309"/>
      <c r="K308" s="310"/>
      <c r="L308" s="69"/>
      <c r="M308" s="69"/>
      <c r="N308" s="69"/>
      <c r="O308" s="69"/>
      <c r="P308" s="70"/>
      <c r="Q308" s="70"/>
      <c r="CA308" s="43"/>
      <c r="CB308" s="2" t="s">
        <v>549</v>
      </c>
    </row>
    <row r="309" spans="1:80" s="3" customFormat="1" ht="22.5" hidden="1" outlineLevel="1" x14ac:dyDescent="0.25">
      <c r="A309" s="308" t="s">
        <v>908</v>
      </c>
      <c r="B309" s="309"/>
      <c r="C309" s="309"/>
      <c r="D309" s="309"/>
      <c r="E309" s="309"/>
      <c r="F309" s="309"/>
      <c r="G309" s="309"/>
      <c r="H309" s="309"/>
      <c r="I309" s="309"/>
      <c r="J309" s="309"/>
      <c r="K309" s="310"/>
      <c r="L309" s="69">
        <v>493265</v>
      </c>
      <c r="M309" s="69">
        <v>430426</v>
      </c>
      <c r="N309" s="69" t="s">
        <v>909</v>
      </c>
      <c r="O309" s="69">
        <v>15825</v>
      </c>
      <c r="P309" s="70"/>
      <c r="Q309" s="71">
        <v>1072.8499999999999</v>
      </c>
      <c r="CA309" s="43"/>
      <c r="CB309" s="2" t="s">
        <v>908</v>
      </c>
    </row>
    <row r="310" spans="1:80" s="3" customFormat="1" ht="15" hidden="1" outlineLevel="1" x14ac:dyDescent="0.25">
      <c r="A310" s="308" t="s">
        <v>910</v>
      </c>
      <c r="B310" s="309"/>
      <c r="C310" s="309"/>
      <c r="D310" s="309"/>
      <c r="E310" s="309"/>
      <c r="F310" s="309"/>
      <c r="G310" s="309"/>
      <c r="H310" s="309"/>
      <c r="I310" s="309"/>
      <c r="J310" s="309"/>
      <c r="K310" s="310"/>
      <c r="L310" s="69">
        <v>428167</v>
      </c>
      <c r="M310" s="69"/>
      <c r="N310" s="69"/>
      <c r="O310" s="69"/>
      <c r="P310" s="70"/>
      <c r="Q310" s="70"/>
      <c r="CA310" s="43"/>
      <c r="CB310" s="2" t="s">
        <v>910</v>
      </c>
    </row>
    <row r="311" spans="1:80" s="3" customFormat="1" ht="15" hidden="1" outlineLevel="1" x14ac:dyDescent="0.25">
      <c r="A311" s="308" t="s">
        <v>911</v>
      </c>
      <c r="B311" s="309"/>
      <c r="C311" s="309"/>
      <c r="D311" s="309"/>
      <c r="E311" s="309"/>
      <c r="F311" s="309"/>
      <c r="G311" s="309"/>
      <c r="H311" s="309"/>
      <c r="I311" s="309"/>
      <c r="J311" s="309"/>
      <c r="K311" s="310"/>
      <c r="L311" s="69">
        <v>225119</v>
      </c>
      <c r="M311" s="69"/>
      <c r="N311" s="69"/>
      <c r="O311" s="69"/>
      <c r="P311" s="70"/>
      <c r="Q311" s="70"/>
      <c r="CA311" s="43"/>
      <c r="CB311" s="2" t="s">
        <v>911</v>
      </c>
    </row>
    <row r="312" spans="1:80" s="3" customFormat="1" ht="15" hidden="1" outlineLevel="1" x14ac:dyDescent="0.25">
      <c r="A312" s="308" t="s">
        <v>525</v>
      </c>
      <c r="B312" s="309"/>
      <c r="C312" s="309"/>
      <c r="D312" s="309"/>
      <c r="E312" s="309"/>
      <c r="F312" s="309"/>
      <c r="G312" s="309"/>
      <c r="H312" s="309"/>
      <c r="I312" s="309"/>
      <c r="J312" s="309"/>
      <c r="K312" s="310"/>
      <c r="L312" s="69">
        <v>1146551</v>
      </c>
      <c r="M312" s="69"/>
      <c r="N312" s="69"/>
      <c r="O312" s="69"/>
      <c r="P312" s="70"/>
      <c r="Q312" s="71">
        <v>1072.8499999999999</v>
      </c>
      <c r="CA312" s="43"/>
      <c r="CB312" s="2" t="s">
        <v>525</v>
      </c>
    </row>
    <row r="313" spans="1:80" s="3" customFormat="1" ht="15" hidden="1" outlineLevel="1" x14ac:dyDescent="0.25">
      <c r="A313" s="308" t="s">
        <v>630</v>
      </c>
      <c r="B313" s="309"/>
      <c r="C313" s="309"/>
      <c r="D313" s="309"/>
      <c r="E313" s="309"/>
      <c r="F313" s="309"/>
      <c r="G313" s="309"/>
      <c r="H313" s="309"/>
      <c r="I313" s="309"/>
      <c r="J313" s="309"/>
      <c r="K313" s="310"/>
      <c r="L313" s="69"/>
      <c r="M313" s="69"/>
      <c r="N313" s="69"/>
      <c r="O313" s="69"/>
      <c r="P313" s="70"/>
      <c r="Q313" s="70"/>
      <c r="CA313" s="43"/>
      <c r="CB313" s="2" t="s">
        <v>630</v>
      </c>
    </row>
    <row r="314" spans="1:80" s="3" customFormat="1" ht="15" hidden="1" outlineLevel="1" x14ac:dyDescent="0.25">
      <c r="A314" s="308" t="s">
        <v>912</v>
      </c>
      <c r="B314" s="309"/>
      <c r="C314" s="309"/>
      <c r="D314" s="309"/>
      <c r="E314" s="309"/>
      <c r="F314" s="309"/>
      <c r="G314" s="309"/>
      <c r="H314" s="309"/>
      <c r="I314" s="309"/>
      <c r="J314" s="309"/>
      <c r="K314" s="310"/>
      <c r="L314" s="69">
        <v>21834276</v>
      </c>
      <c r="M314" s="69"/>
      <c r="N314" s="69"/>
      <c r="O314" s="69">
        <v>21834276</v>
      </c>
      <c r="P314" s="70"/>
      <c r="Q314" s="70"/>
      <c r="CA314" s="43"/>
      <c r="CB314" s="2" t="s">
        <v>912</v>
      </c>
    </row>
    <row r="315" spans="1:80" s="3" customFormat="1" ht="15" hidden="1" outlineLevel="1" x14ac:dyDescent="0.25">
      <c r="A315" s="308" t="s">
        <v>547</v>
      </c>
      <c r="B315" s="309"/>
      <c r="C315" s="309"/>
      <c r="D315" s="309"/>
      <c r="E315" s="309"/>
      <c r="F315" s="309"/>
      <c r="G315" s="309"/>
      <c r="H315" s="309"/>
      <c r="I315" s="309"/>
      <c r="J315" s="309"/>
      <c r="K315" s="310"/>
      <c r="L315" s="69">
        <v>22980827</v>
      </c>
      <c r="M315" s="69"/>
      <c r="N315" s="69"/>
      <c r="O315" s="69"/>
      <c r="P315" s="70"/>
      <c r="Q315" s="71">
        <v>1072.8499999999999</v>
      </c>
      <c r="CA315" s="43"/>
      <c r="CB315" s="2" t="s">
        <v>547</v>
      </c>
    </row>
    <row r="316" spans="1:80" s="3" customFormat="1" ht="15" hidden="1" outlineLevel="1" x14ac:dyDescent="0.25">
      <c r="A316" s="308" t="s">
        <v>913</v>
      </c>
      <c r="B316" s="309"/>
      <c r="C316" s="309"/>
      <c r="D316" s="309"/>
      <c r="E316" s="309"/>
      <c r="F316" s="309"/>
      <c r="G316" s="309"/>
      <c r="H316" s="309"/>
      <c r="I316" s="309"/>
      <c r="J316" s="309"/>
      <c r="K316" s="310"/>
      <c r="L316" s="69"/>
      <c r="M316" s="69"/>
      <c r="N316" s="69"/>
      <c r="O316" s="69"/>
      <c r="P316" s="70"/>
      <c r="Q316" s="70"/>
      <c r="CA316" s="43"/>
      <c r="CB316" s="2" t="s">
        <v>913</v>
      </c>
    </row>
    <row r="317" spans="1:80" s="3" customFormat="1" ht="15" hidden="1" outlineLevel="1" x14ac:dyDescent="0.25">
      <c r="A317" s="308" t="s">
        <v>914</v>
      </c>
      <c r="B317" s="309"/>
      <c r="C317" s="309"/>
      <c r="D317" s="309"/>
      <c r="E317" s="309"/>
      <c r="F317" s="309"/>
      <c r="G317" s="309"/>
      <c r="H317" s="309"/>
      <c r="I317" s="309"/>
      <c r="J317" s="309"/>
      <c r="K317" s="310"/>
      <c r="L317" s="69"/>
      <c r="M317" s="69"/>
      <c r="N317" s="69"/>
      <c r="O317" s="69"/>
      <c r="P317" s="70"/>
      <c r="Q317" s="70"/>
      <c r="CA317" s="43"/>
      <c r="CB317" s="2" t="s">
        <v>914</v>
      </c>
    </row>
    <row r="318" spans="1:80" s="3" customFormat="1" ht="15" hidden="1" outlineLevel="1" x14ac:dyDescent="0.25">
      <c r="A318" s="308" t="s">
        <v>915</v>
      </c>
      <c r="B318" s="309"/>
      <c r="C318" s="309"/>
      <c r="D318" s="309"/>
      <c r="E318" s="309"/>
      <c r="F318" s="309"/>
      <c r="G318" s="309"/>
      <c r="H318" s="309"/>
      <c r="I318" s="309"/>
      <c r="J318" s="309"/>
      <c r="K318" s="310"/>
      <c r="L318" s="69">
        <v>143896</v>
      </c>
      <c r="M318" s="69"/>
      <c r="N318" s="69"/>
      <c r="O318" s="69"/>
      <c r="P318" s="70"/>
      <c r="Q318" s="70"/>
      <c r="CA318" s="43"/>
      <c r="CB318" s="2" t="s">
        <v>915</v>
      </c>
    </row>
    <row r="319" spans="1:80" s="3" customFormat="1" ht="15" hidden="1" outlineLevel="1" x14ac:dyDescent="0.25">
      <c r="A319" s="308" t="s">
        <v>547</v>
      </c>
      <c r="B319" s="309"/>
      <c r="C319" s="309"/>
      <c r="D319" s="309"/>
      <c r="E319" s="309"/>
      <c r="F319" s="309"/>
      <c r="G319" s="309"/>
      <c r="H319" s="309"/>
      <c r="I319" s="309"/>
      <c r="J319" s="309"/>
      <c r="K319" s="310"/>
      <c r="L319" s="69">
        <v>143896</v>
      </c>
      <c r="M319" s="69"/>
      <c r="N319" s="69"/>
      <c r="O319" s="69"/>
      <c r="P319" s="70"/>
      <c r="Q319" s="70"/>
      <c r="CA319" s="43"/>
      <c r="CB319" s="2" t="s">
        <v>547</v>
      </c>
    </row>
    <row r="320" spans="1:80" s="3" customFormat="1" ht="15" collapsed="1" x14ac:dyDescent="0.25">
      <c r="A320" s="308" t="s">
        <v>206</v>
      </c>
      <c r="B320" s="309"/>
      <c r="C320" s="309"/>
      <c r="D320" s="309"/>
      <c r="E320" s="309"/>
      <c r="F320" s="309"/>
      <c r="G320" s="309"/>
      <c r="H320" s="309"/>
      <c r="I320" s="309"/>
      <c r="J320" s="309"/>
      <c r="K320" s="310"/>
      <c r="L320" s="69">
        <v>23152626</v>
      </c>
      <c r="M320" s="69"/>
      <c r="N320" s="69"/>
      <c r="O320" s="69"/>
      <c r="P320" s="70"/>
      <c r="Q320" s="71">
        <v>1073.05</v>
      </c>
      <c r="CA320" s="43"/>
      <c r="CB320" s="2" t="s">
        <v>206</v>
      </c>
    </row>
    <row r="321" spans="1:81" s="3" customFormat="1" ht="15" x14ac:dyDescent="0.25">
      <c r="A321" s="308" t="s">
        <v>207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10"/>
      <c r="L321" s="69"/>
      <c r="M321" s="69"/>
      <c r="N321" s="69"/>
      <c r="O321" s="69"/>
      <c r="P321" s="70"/>
      <c r="Q321" s="70"/>
      <c r="CA321" s="43"/>
      <c r="CB321" s="2" t="s">
        <v>207</v>
      </c>
    </row>
    <row r="322" spans="1:81" s="3" customFormat="1" ht="15" x14ac:dyDescent="0.25">
      <c r="A322" s="308" t="s">
        <v>208</v>
      </c>
      <c r="B322" s="309"/>
      <c r="C322" s="309"/>
      <c r="D322" s="309"/>
      <c r="E322" s="309"/>
      <c r="F322" s="309"/>
      <c r="G322" s="309"/>
      <c r="H322" s="309"/>
      <c r="I322" s="309"/>
      <c r="J322" s="309"/>
      <c r="K322" s="310"/>
      <c r="L322" s="69">
        <v>430491</v>
      </c>
      <c r="M322" s="69"/>
      <c r="N322" s="69"/>
      <c r="O322" s="69"/>
      <c r="P322" s="70"/>
      <c r="Q322" s="70"/>
      <c r="CA322" s="43"/>
      <c r="CB322" s="2" t="s">
        <v>208</v>
      </c>
    </row>
    <row r="323" spans="1:81" s="3" customFormat="1" ht="15" x14ac:dyDescent="0.25">
      <c r="A323" s="308" t="s">
        <v>209</v>
      </c>
      <c r="B323" s="309"/>
      <c r="C323" s="309"/>
      <c r="D323" s="309"/>
      <c r="E323" s="309"/>
      <c r="F323" s="309"/>
      <c r="G323" s="309"/>
      <c r="H323" s="309"/>
      <c r="I323" s="309"/>
      <c r="J323" s="309"/>
      <c r="K323" s="310"/>
      <c r="L323" s="69">
        <v>21868674</v>
      </c>
      <c r="M323" s="69"/>
      <c r="N323" s="69"/>
      <c r="O323" s="69"/>
      <c r="P323" s="70"/>
      <c r="Q323" s="70"/>
      <c r="CA323" s="43"/>
      <c r="CB323" s="2" t="s">
        <v>209</v>
      </c>
    </row>
    <row r="324" spans="1:81" s="3" customFormat="1" ht="15" x14ac:dyDescent="0.25">
      <c r="A324" s="308" t="s">
        <v>210</v>
      </c>
      <c r="B324" s="309"/>
      <c r="C324" s="309"/>
      <c r="D324" s="309"/>
      <c r="E324" s="309"/>
      <c r="F324" s="309"/>
      <c r="G324" s="309"/>
      <c r="H324" s="309"/>
      <c r="I324" s="309"/>
      <c r="J324" s="309"/>
      <c r="K324" s="310"/>
      <c r="L324" s="69">
        <v>55069</v>
      </c>
      <c r="M324" s="69"/>
      <c r="N324" s="69"/>
      <c r="O324" s="69"/>
      <c r="P324" s="70"/>
      <c r="Q324" s="70"/>
      <c r="CA324" s="43"/>
      <c r="CB324" s="2" t="s">
        <v>210</v>
      </c>
    </row>
    <row r="325" spans="1:81" s="3" customFormat="1" ht="15" x14ac:dyDescent="0.25">
      <c r="A325" s="308" t="s">
        <v>211</v>
      </c>
      <c r="B325" s="309"/>
      <c r="C325" s="309"/>
      <c r="D325" s="309"/>
      <c r="E325" s="309"/>
      <c r="F325" s="309"/>
      <c r="G325" s="309"/>
      <c r="H325" s="309"/>
      <c r="I325" s="309"/>
      <c r="J325" s="309"/>
      <c r="K325" s="310"/>
      <c r="L325" s="69">
        <v>11795</v>
      </c>
      <c r="M325" s="69"/>
      <c r="N325" s="69"/>
      <c r="O325" s="69"/>
      <c r="P325" s="70"/>
      <c r="Q325" s="70"/>
      <c r="CA325" s="43"/>
      <c r="CB325" s="2" t="s">
        <v>211</v>
      </c>
    </row>
    <row r="326" spans="1:81" s="3" customFormat="1" ht="15" x14ac:dyDescent="0.25">
      <c r="A326" s="308" t="s">
        <v>916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10"/>
      <c r="L326" s="69">
        <v>143896</v>
      </c>
      <c r="M326" s="69"/>
      <c r="N326" s="69"/>
      <c r="O326" s="69"/>
      <c r="P326" s="70"/>
      <c r="Q326" s="70"/>
      <c r="CA326" s="43"/>
      <c r="CB326" s="2" t="s">
        <v>916</v>
      </c>
    </row>
    <row r="327" spans="1:81" s="3" customFormat="1" ht="15" x14ac:dyDescent="0.25">
      <c r="A327" s="308" t="s">
        <v>212</v>
      </c>
      <c r="B327" s="309"/>
      <c r="C327" s="309"/>
      <c r="D327" s="309"/>
      <c r="E327" s="309"/>
      <c r="F327" s="309"/>
      <c r="G327" s="309"/>
      <c r="H327" s="309"/>
      <c r="I327" s="309"/>
      <c r="J327" s="309"/>
      <c r="K327" s="310"/>
      <c r="L327" s="69">
        <v>428974</v>
      </c>
      <c r="M327" s="69"/>
      <c r="N327" s="69"/>
      <c r="O327" s="69"/>
      <c r="P327" s="70"/>
      <c r="Q327" s="70"/>
      <c r="CA327" s="43"/>
      <c r="CB327" s="2" t="s">
        <v>212</v>
      </c>
    </row>
    <row r="328" spans="1:81" s="3" customFormat="1" ht="15" x14ac:dyDescent="0.25">
      <c r="A328" s="308" t="s">
        <v>213</v>
      </c>
      <c r="B328" s="309"/>
      <c r="C328" s="309"/>
      <c r="D328" s="309"/>
      <c r="E328" s="309"/>
      <c r="F328" s="309"/>
      <c r="G328" s="309"/>
      <c r="H328" s="309"/>
      <c r="I328" s="309"/>
      <c r="J328" s="309"/>
      <c r="K328" s="310"/>
      <c r="L328" s="69">
        <v>225522</v>
      </c>
      <c r="M328" s="69"/>
      <c r="N328" s="69"/>
      <c r="O328" s="69"/>
      <c r="P328" s="70"/>
      <c r="Q328" s="70"/>
      <c r="CA328" s="43"/>
      <c r="CB328" s="2" t="s">
        <v>213</v>
      </c>
    </row>
    <row r="329" spans="1:81" s="3" customFormat="1" ht="15" x14ac:dyDescent="0.25">
      <c r="A329" s="308" t="s">
        <v>917</v>
      </c>
      <c r="B329" s="309"/>
      <c r="C329" s="309"/>
      <c r="D329" s="309"/>
      <c r="E329" s="309"/>
      <c r="F329" s="309"/>
      <c r="G329" s="309"/>
      <c r="H329" s="309"/>
      <c r="I329" s="309"/>
      <c r="J329" s="309"/>
      <c r="K329" s="310"/>
      <c r="L329" s="69">
        <v>23008730</v>
      </c>
      <c r="M329" s="69"/>
      <c r="N329" s="69"/>
      <c r="O329" s="69"/>
      <c r="P329" s="70"/>
      <c r="Q329" s="70"/>
      <c r="CA329" s="43"/>
      <c r="CB329" s="2" t="s">
        <v>917</v>
      </c>
    </row>
    <row r="330" spans="1:81" s="3" customFormat="1" ht="15" x14ac:dyDescent="0.25">
      <c r="A330" s="308" t="s">
        <v>214</v>
      </c>
      <c r="B330" s="309"/>
      <c r="C330" s="309"/>
      <c r="D330" s="309"/>
      <c r="E330" s="309"/>
      <c r="F330" s="309"/>
      <c r="G330" s="309"/>
      <c r="H330" s="309"/>
      <c r="I330" s="309"/>
      <c r="J330" s="309"/>
      <c r="K330" s="310"/>
      <c r="L330" s="69">
        <v>1196454</v>
      </c>
      <c r="M330" s="69"/>
      <c r="N330" s="69"/>
      <c r="O330" s="69"/>
      <c r="P330" s="70"/>
      <c r="Q330" s="70"/>
      <c r="CA330" s="43"/>
      <c r="CB330" s="2" t="s">
        <v>214</v>
      </c>
    </row>
    <row r="331" spans="1:81" s="3" customFormat="1" ht="15" x14ac:dyDescent="0.25">
      <c r="A331" s="305" t="s">
        <v>206</v>
      </c>
      <c r="B331" s="306"/>
      <c r="C331" s="306"/>
      <c r="D331" s="306"/>
      <c r="E331" s="306"/>
      <c r="F331" s="306"/>
      <c r="G331" s="306"/>
      <c r="H331" s="306"/>
      <c r="I331" s="306"/>
      <c r="J331" s="306"/>
      <c r="K331" s="307"/>
      <c r="L331" s="39">
        <v>24205184</v>
      </c>
      <c r="M331" s="39"/>
      <c r="N331" s="39"/>
      <c r="O331" s="39"/>
      <c r="P331" s="68"/>
      <c r="Q331" s="68"/>
      <c r="CA331" s="43"/>
      <c r="CC331" s="43" t="s">
        <v>206</v>
      </c>
    </row>
    <row r="332" spans="1:81" s="3" customFormat="1" ht="15" x14ac:dyDescent="0.25">
      <c r="A332" s="308" t="s">
        <v>215</v>
      </c>
      <c r="B332" s="309"/>
      <c r="C332" s="309"/>
      <c r="D332" s="309"/>
      <c r="E332" s="309"/>
      <c r="F332" s="309"/>
      <c r="G332" s="309"/>
      <c r="H332" s="309"/>
      <c r="I332" s="309"/>
      <c r="J332" s="309"/>
      <c r="K332" s="310"/>
      <c r="L332" s="69">
        <v>508309</v>
      </c>
      <c r="M332" s="69"/>
      <c r="N332" s="69"/>
      <c r="O332" s="69"/>
      <c r="P332" s="70"/>
      <c r="Q332" s="70"/>
      <c r="CA332" s="43"/>
      <c r="CB332" s="2" t="s">
        <v>215</v>
      </c>
      <c r="CC332" s="43"/>
    </row>
    <row r="333" spans="1:81" s="3" customFormat="1" ht="15" x14ac:dyDescent="0.25">
      <c r="A333" s="308" t="s">
        <v>918</v>
      </c>
      <c r="B333" s="309"/>
      <c r="C333" s="309"/>
      <c r="D333" s="309"/>
      <c r="E333" s="309"/>
      <c r="F333" s="309"/>
      <c r="G333" s="309"/>
      <c r="H333" s="309"/>
      <c r="I333" s="309"/>
      <c r="J333" s="309"/>
      <c r="K333" s="310"/>
      <c r="L333" s="69">
        <v>-143896</v>
      </c>
      <c r="M333" s="69"/>
      <c r="N333" s="69"/>
      <c r="O333" s="69"/>
      <c r="P333" s="70"/>
      <c r="Q333" s="70"/>
      <c r="CA333" s="43"/>
      <c r="CB333" s="2" t="s">
        <v>918</v>
      </c>
      <c r="CC333" s="43"/>
    </row>
    <row r="334" spans="1:81" s="3" customFormat="1" ht="15" x14ac:dyDescent="0.25">
      <c r="A334" s="308" t="s">
        <v>216</v>
      </c>
      <c r="B334" s="309"/>
      <c r="C334" s="309"/>
      <c r="D334" s="309"/>
      <c r="E334" s="309"/>
      <c r="F334" s="309"/>
      <c r="G334" s="309"/>
      <c r="H334" s="309"/>
      <c r="I334" s="309"/>
      <c r="J334" s="309"/>
      <c r="K334" s="310"/>
      <c r="L334" s="69">
        <v>-21849771</v>
      </c>
      <c r="M334" s="69"/>
      <c r="N334" s="69"/>
      <c r="O334" s="69"/>
      <c r="P334" s="70"/>
      <c r="Q334" s="70"/>
      <c r="CA334" s="43"/>
      <c r="CB334" s="2" t="s">
        <v>216</v>
      </c>
      <c r="CC334" s="43"/>
    </row>
    <row r="335" spans="1:81" s="3" customFormat="1" ht="15" x14ac:dyDescent="0.25">
      <c r="A335" s="308" t="s">
        <v>217</v>
      </c>
      <c r="B335" s="309"/>
      <c r="C335" s="309"/>
      <c r="D335" s="309"/>
      <c r="E335" s="309"/>
      <c r="F335" s="309"/>
      <c r="G335" s="309"/>
      <c r="H335" s="309"/>
      <c r="I335" s="309"/>
      <c r="J335" s="309"/>
      <c r="K335" s="310"/>
      <c r="L335" s="69">
        <v>82439</v>
      </c>
      <c r="M335" s="69"/>
      <c r="N335" s="69"/>
      <c r="O335" s="69"/>
      <c r="P335" s="70"/>
      <c r="Q335" s="70"/>
      <c r="CA335" s="43"/>
      <c r="CB335" s="2" t="s">
        <v>217</v>
      </c>
      <c r="CC335" s="43"/>
    </row>
    <row r="336" spans="1:81" s="3" customFormat="1" ht="15" x14ac:dyDescent="0.25">
      <c r="A336" s="308" t="s">
        <v>218</v>
      </c>
      <c r="B336" s="309"/>
      <c r="C336" s="309"/>
      <c r="D336" s="309"/>
      <c r="E336" s="309"/>
      <c r="F336" s="309"/>
      <c r="G336" s="309"/>
      <c r="H336" s="309"/>
      <c r="I336" s="309"/>
      <c r="J336" s="309"/>
      <c r="K336" s="310"/>
      <c r="L336" s="69">
        <v>58885</v>
      </c>
      <c r="M336" s="69"/>
      <c r="N336" s="69"/>
      <c r="O336" s="69"/>
      <c r="P336" s="70"/>
      <c r="Q336" s="70"/>
      <c r="CA336" s="43"/>
      <c r="CB336" s="2" t="s">
        <v>218</v>
      </c>
      <c r="CC336" s="43"/>
    </row>
    <row r="337" spans="1:89" s="3" customFormat="1" ht="15" x14ac:dyDescent="0.25">
      <c r="A337" s="308" t="s">
        <v>219</v>
      </c>
      <c r="B337" s="309"/>
      <c r="C337" s="309"/>
      <c r="D337" s="309"/>
      <c r="E337" s="309"/>
      <c r="F337" s="309"/>
      <c r="G337" s="309"/>
      <c r="H337" s="309"/>
      <c r="I337" s="309"/>
      <c r="J337" s="309"/>
      <c r="K337" s="310"/>
      <c r="L337" s="69">
        <v>47108</v>
      </c>
      <c r="M337" s="69"/>
      <c r="N337" s="69"/>
      <c r="O337" s="69"/>
      <c r="P337" s="70"/>
      <c r="Q337" s="70"/>
      <c r="CA337" s="43"/>
      <c r="CB337" s="2" t="s">
        <v>219</v>
      </c>
      <c r="CC337" s="43"/>
    </row>
    <row r="338" spans="1:89" s="3" customFormat="1" ht="15" x14ac:dyDescent="0.25">
      <c r="A338" s="305" t="s">
        <v>206</v>
      </c>
      <c r="B338" s="306"/>
      <c r="C338" s="306"/>
      <c r="D338" s="306"/>
      <c r="E338" s="306"/>
      <c r="F338" s="306"/>
      <c r="G338" s="306"/>
      <c r="H338" s="306"/>
      <c r="I338" s="306"/>
      <c r="J338" s="306"/>
      <c r="K338" s="307"/>
      <c r="L338" s="39">
        <v>2908258</v>
      </c>
      <c r="M338" s="39"/>
      <c r="N338" s="39"/>
      <c r="O338" s="39"/>
      <c r="P338" s="68"/>
      <c r="Q338" s="68"/>
      <c r="CA338" s="43"/>
      <c r="CC338" s="43" t="s">
        <v>206</v>
      </c>
    </row>
    <row r="339" spans="1:89" s="3" customFormat="1" ht="15" x14ac:dyDescent="0.25">
      <c r="A339" s="308" t="s">
        <v>919</v>
      </c>
      <c r="B339" s="309"/>
      <c r="C339" s="309"/>
      <c r="D339" s="309"/>
      <c r="E339" s="309"/>
      <c r="F339" s="309"/>
      <c r="G339" s="309"/>
      <c r="H339" s="309"/>
      <c r="I339" s="309"/>
      <c r="J339" s="309"/>
      <c r="K339" s="310"/>
      <c r="L339" s="69">
        <v>3052154</v>
      </c>
      <c r="M339" s="69"/>
      <c r="N339" s="69"/>
      <c r="O339" s="69"/>
      <c r="P339" s="70"/>
      <c r="Q339" s="70"/>
      <c r="CA339" s="43"/>
      <c r="CB339" s="2" t="s">
        <v>919</v>
      </c>
      <c r="CC339" s="43"/>
    </row>
    <row r="340" spans="1:89" s="3" customFormat="1" ht="15" x14ac:dyDescent="0.25">
      <c r="A340" s="308" t="s">
        <v>220</v>
      </c>
      <c r="B340" s="309"/>
      <c r="C340" s="309"/>
      <c r="D340" s="309"/>
      <c r="E340" s="309"/>
      <c r="F340" s="309"/>
      <c r="G340" s="309"/>
      <c r="H340" s="309"/>
      <c r="I340" s="309"/>
      <c r="J340" s="309"/>
      <c r="K340" s="310"/>
      <c r="L340" s="69">
        <v>91565</v>
      </c>
      <c r="M340" s="69"/>
      <c r="N340" s="69"/>
      <c r="O340" s="69"/>
      <c r="P340" s="70"/>
      <c r="Q340" s="70"/>
      <c r="CA340" s="43"/>
      <c r="CB340" s="2" t="s">
        <v>220</v>
      </c>
      <c r="CC340" s="43"/>
    </row>
    <row r="341" spans="1:89" s="3" customFormat="1" ht="15" x14ac:dyDescent="0.25">
      <c r="A341" s="305" t="s">
        <v>221</v>
      </c>
      <c r="B341" s="306"/>
      <c r="C341" s="306"/>
      <c r="D341" s="306"/>
      <c r="E341" s="306"/>
      <c r="F341" s="306"/>
      <c r="G341" s="306"/>
      <c r="H341" s="306"/>
      <c r="I341" s="306"/>
      <c r="J341" s="306"/>
      <c r="K341" s="307"/>
      <c r="L341" s="39">
        <v>3143719</v>
      </c>
      <c r="M341" s="39"/>
      <c r="N341" s="39"/>
      <c r="O341" s="39"/>
      <c r="P341" s="68"/>
      <c r="Q341" s="68"/>
      <c r="CA341" s="43"/>
      <c r="CC341" s="43" t="s">
        <v>221</v>
      </c>
    </row>
    <row r="342" spans="1:89" s="81" customFormat="1" ht="15" collapsed="1" x14ac:dyDescent="0.25">
      <c r="A342" s="311" t="s">
        <v>1140</v>
      </c>
      <c r="B342" s="312"/>
      <c r="C342" s="312"/>
      <c r="D342" s="312"/>
      <c r="E342" s="312"/>
      <c r="F342" s="312"/>
      <c r="G342" s="312"/>
      <c r="H342" s="312"/>
      <c r="I342" s="312"/>
      <c r="J342" s="312"/>
      <c r="K342" s="313"/>
      <c r="L342" s="238">
        <v>1.5458000000000001</v>
      </c>
      <c r="M342" s="220"/>
      <c r="N342" s="221"/>
      <c r="O342" s="220"/>
      <c r="P342" s="222"/>
      <c r="Q342" s="222"/>
      <c r="R342" s="222"/>
      <c r="S342" s="222"/>
      <c r="CG342" s="223"/>
      <c r="CH342" s="224"/>
      <c r="CI342" s="223"/>
      <c r="CK342" s="225"/>
    </row>
    <row r="343" spans="1:89" s="81" customFormat="1" ht="24.75" customHeight="1" x14ac:dyDescent="0.25">
      <c r="A343" s="314" t="s">
        <v>1144</v>
      </c>
      <c r="B343" s="314"/>
      <c r="C343" s="314"/>
      <c r="D343" s="314"/>
      <c r="E343" s="314"/>
      <c r="F343" s="314"/>
      <c r="G343" s="314"/>
      <c r="H343" s="314"/>
      <c r="I343" s="314"/>
      <c r="J343" s="314"/>
      <c r="K343" s="314"/>
      <c r="L343" s="226">
        <f>L341*L342</f>
        <v>4859561</v>
      </c>
      <c r="M343" s="227"/>
      <c r="N343" s="228"/>
      <c r="O343" s="228"/>
      <c r="P343" s="229"/>
      <c r="Q343" s="229"/>
      <c r="R343" s="229"/>
      <c r="S343" s="229"/>
      <c r="CG343" s="223"/>
      <c r="CI343" s="223"/>
      <c r="CK343" s="230"/>
    </row>
    <row r="344" spans="1:89" s="3" customFormat="1" ht="15" customHeight="1" x14ac:dyDescent="0.25">
      <c r="A344" s="308" t="s">
        <v>222</v>
      </c>
      <c r="B344" s="309"/>
      <c r="C344" s="309"/>
      <c r="D344" s="309"/>
      <c r="E344" s="309"/>
      <c r="F344" s="309"/>
      <c r="G344" s="309"/>
      <c r="H344" s="309"/>
      <c r="I344" s="309"/>
      <c r="J344" s="309"/>
      <c r="K344" s="310"/>
      <c r="L344" s="69">
        <f>L343*0.2</f>
        <v>971912.2</v>
      </c>
      <c r="M344" s="69"/>
      <c r="N344" s="69"/>
      <c r="O344" s="69"/>
      <c r="P344" s="70"/>
      <c r="Q344" s="70"/>
      <c r="CA344" s="43"/>
      <c r="CB344" s="2" t="s">
        <v>222</v>
      </c>
      <c r="CC344" s="43"/>
    </row>
    <row r="345" spans="1:89" s="3" customFormat="1" ht="15" customHeight="1" x14ac:dyDescent="0.25">
      <c r="A345" s="305" t="s">
        <v>223</v>
      </c>
      <c r="B345" s="306"/>
      <c r="C345" s="306"/>
      <c r="D345" s="306"/>
      <c r="E345" s="306"/>
      <c r="F345" s="306"/>
      <c r="G345" s="306"/>
      <c r="H345" s="306"/>
      <c r="I345" s="306"/>
      <c r="J345" s="306"/>
      <c r="K345" s="307"/>
      <c r="L345" s="39">
        <f>L343+L344</f>
        <v>5831473.2000000002</v>
      </c>
      <c r="M345" s="39"/>
      <c r="N345" s="39"/>
      <c r="O345" s="39"/>
      <c r="P345" s="68"/>
      <c r="Q345" s="42">
        <v>1073.05</v>
      </c>
      <c r="CA345" s="43"/>
      <c r="CC345" s="43"/>
      <c r="CD345" s="43" t="s">
        <v>223</v>
      </c>
    </row>
    <row r="346" spans="1:89" s="3" customFormat="1" ht="15" x14ac:dyDescent="0.25">
      <c r="A346" s="305" t="s">
        <v>224</v>
      </c>
      <c r="B346" s="306"/>
      <c r="C346" s="306"/>
      <c r="D346" s="306"/>
      <c r="E346" s="306"/>
      <c r="F346" s="306"/>
      <c r="G346" s="306"/>
      <c r="H346" s="306"/>
      <c r="I346" s="306"/>
      <c r="J346" s="306"/>
      <c r="K346" s="307"/>
      <c r="L346" s="39"/>
      <c r="M346" s="39"/>
      <c r="N346" s="39"/>
      <c r="O346" s="39"/>
      <c r="P346" s="68"/>
      <c r="Q346" s="68"/>
      <c r="CA346" s="43" t="s">
        <v>224</v>
      </c>
      <c r="CC346" s="43"/>
      <c r="CD346" s="43"/>
    </row>
    <row r="347" spans="1:89" s="3" customFormat="1" ht="90.75" hidden="1" outlineLevel="1" x14ac:dyDescent="0.25">
      <c r="A347" s="308" t="s">
        <v>920</v>
      </c>
      <c r="B347" s="309"/>
      <c r="C347" s="309"/>
      <c r="D347" s="309"/>
      <c r="E347" s="309"/>
      <c r="F347" s="309"/>
      <c r="G347" s="309"/>
      <c r="H347" s="309"/>
      <c r="I347" s="309"/>
      <c r="J347" s="309"/>
      <c r="K347" s="310"/>
      <c r="L347" s="69"/>
      <c r="M347" s="69"/>
      <c r="N347" s="69"/>
      <c r="O347" s="69"/>
      <c r="P347" s="70"/>
      <c r="Q347" s="70"/>
      <c r="CA347" s="43"/>
      <c r="CB347" s="2" t="s">
        <v>920</v>
      </c>
      <c r="CC347" s="43"/>
      <c r="CD347" s="43"/>
    </row>
    <row r="348" spans="1:89" s="3" customFormat="1" ht="15" hidden="1" outlineLevel="1" x14ac:dyDescent="0.25">
      <c r="A348" s="308" t="s">
        <v>226</v>
      </c>
      <c r="B348" s="309"/>
      <c r="C348" s="309"/>
      <c r="D348" s="309"/>
      <c r="E348" s="309"/>
      <c r="F348" s="309"/>
      <c r="G348" s="309"/>
      <c r="H348" s="309"/>
      <c r="I348" s="309"/>
      <c r="J348" s="309"/>
      <c r="K348" s="310"/>
      <c r="L348" s="69">
        <v>728.13</v>
      </c>
      <c r="M348" s="69"/>
      <c r="N348" s="69"/>
      <c r="O348" s="69"/>
      <c r="P348" s="70"/>
      <c r="Q348" s="70"/>
      <c r="CA348" s="43"/>
      <c r="CB348" s="2" t="s">
        <v>226</v>
      </c>
      <c r="CC348" s="43"/>
      <c r="CD348" s="43"/>
    </row>
    <row r="349" spans="1:89" s="3" customFormat="1" ht="15" hidden="1" outlineLevel="1" x14ac:dyDescent="0.25">
      <c r="A349" s="308" t="s">
        <v>227</v>
      </c>
      <c r="B349" s="309"/>
      <c r="C349" s="309"/>
      <c r="D349" s="309"/>
      <c r="E349" s="309"/>
      <c r="F349" s="309"/>
      <c r="G349" s="309"/>
      <c r="H349" s="309"/>
      <c r="I349" s="309"/>
      <c r="J349" s="309"/>
      <c r="K349" s="310"/>
      <c r="L349" s="69">
        <v>6444</v>
      </c>
      <c r="M349" s="69"/>
      <c r="N349" s="69"/>
      <c r="O349" s="69"/>
      <c r="P349" s="70"/>
      <c r="Q349" s="70"/>
      <c r="CA349" s="43"/>
      <c r="CB349" s="2" t="s">
        <v>227</v>
      </c>
      <c r="CC349" s="43"/>
      <c r="CD349" s="43"/>
    </row>
    <row r="350" spans="1:89" s="3" customFormat="1" ht="15" hidden="1" outlineLevel="1" x14ac:dyDescent="0.25">
      <c r="A350" s="308" t="s">
        <v>921</v>
      </c>
      <c r="B350" s="309"/>
      <c r="C350" s="309"/>
      <c r="D350" s="309"/>
      <c r="E350" s="309"/>
      <c r="F350" s="309"/>
      <c r="G350" s="309"/>
      <c r="H350" s="309"/>
      <c r="I350" s="309"/>
      <c r="J350" s="309"/>
      <c r="K350" s="310"/>
      <c r="L350" s="69">
        <v>8150308</v>
      </c>
      <c r="M350" s="69"/>
      <c r="N350" s="69"/>
      <c r="O350" s="69"/>
      <c r="P350" s="70"/>
      <c r="Q350" s="70"/>
      <c r="CA350" s="43"/>
      <c r="CB350" s="2" t="s">
        <v>921</v>
      </c>
      <c r="CC350" s="43"/>
      <c r="CD350" s="43"/>
    </row>
    <row r="351" spans="1:89" s="3" customFormat="1" ht="23.25" hidden="1" outlineLevel="1" x14ac:dyDescent="0.25">
      <c r="A351" s="308" t="s">
        <v>922</v>
      </c>
      <c r="B351" s="309"/>
      <c r="C351" s="309"/>
      <c r="D351" s="309"/>
      <c r="E351" s="309"/>
      <c r="F351" s="309"/>
      <c r="G351" s="309"/>
      <c r="H351" s="309"/>
      <c r="I351" s="309"/>
      <c r="J351" s="309"/>
      <c r="K351" s="310"/>
      <c r="L351" s="69"/>
      <c r="M351" s="69"/>
      <c r="N351" s="69"/>
      <c r="O351" s="69"/>
      <c r="P351" s="70"/>
      <c r="Q351" s="70"/>
      <c r="CA351" s="43"/>
      <c r="CB351" s="2" t="s">
        <v>922</v>
      </c>
      <c r="CC351" s="43"/>
      <c r="CD351" s="43"/>
    </row>
    <row r="352" spans="1:89" s="3" customFormat="1" ht="15" hidden="1" outlineLevel="1" x14ac:dyDescent="0.25">
      <c r="A352" s="308" t="s">
        <v>226</v>
      </c>
      <c r="B352" s="309"/>
      <c r="C352" s="309"/>
      <c r="D352" s="309"/>
      <c r="E352" s="309"/>
      <c r="F352" s="309"/>
      <c r="G352" s="309"/>
      <c r="H352" s="309"/>
      <c r="I352" s="309"/>
      <c r="J352" s="309"/>
      <c r="K352" s="310"/>
      <c r="L352" s="69">
        <v>210.6</v>
      </c>
      <c r="M352" s="69"/>
      <c r="N352" s="69"/>
      <c r="O352" s="69"/>
      <c r="P352" s="70"/>
      <c r="Q352" s="70"/>
      <c r="CA352" s="43"/>
      <c r="CB352" s="2" t="s">
        <v>226</v>
      </c>
      <c r="CC352" s="43"/>
      <c r="CD352" s="43"/>
    </row>
    <row r="353" spans="1:82" s="3" customFormat="1" ht="15" hidden="1" outlineLevel="1" x14ac:dyDescent="0.25">
      <c r="A353" s="308" t="s">
        <v>227</v>
      </c>
      <c r="B353" s="309"/>
      <c r="C353" s="309"/>
      <c r="D353" s="309"/>
      <c r="E353" s="309"/>
      <c r="F353" s="309"/>
      <c r="G353" s="309"/>
      <c r="H353" s="309"/>
      <c r="I353" s="309"/>
      <c r="J353" s="309"/>
      <c r="K353" s="310"/>
      <c r="L353" s="69">
        <v>1864</v>
      </c>
      <c r="M353" s="69"/>
      <c r="N353" s="69"/>
      <c r="O353" s="69"/>
      <c r="P353" s="70"/>
      <c r="Q353" s="70"/>
      <c r="CA353" s="43"/>
      <c r="CB353" s="2" t="s">
        <v>227</v>
      </c>
      <c r="CC353" s="43"/>
      <c r="CD353" s="43"/>
    </row>
    <row r="354" spans="1:82" s="3" customFormat="1" ht="15" hidden="1" outlineLevel="1" x14ac:dyDescent="0.25">
      <c r="A354" s="308" t="s">
        <v>923</v>
      </c>
      <c r="B354" s="309"/>
      <c r="C354" s="309"/>
      <c r="D354" s="309"/>
      <c r="E354" s="309"/>
      <c r="F354" s="309"/>
      <c r="G354" s="309"/>
      <c r="H354" s="309"/>
      <c r="I354" s="309"/>
      <c r="J354" s="309"/>
      <c r="K354" s="310"/>
      <c r="L354" s="69">
        <v>33549</v>
      </c>
      <c r="M354" s="69"/>
      <c r="N354" s="69"/>
      <c r="O354" s="69"/>
      <c r="P354" s="70"/>
      <c r="Q354" s="70"/>
      <c r="CA354" s="43"/>
      <c r="CB354" s="2" t="s">
        <v>923</v>
      </c>
      <c r="CC354" s="43"/>
      <c r="CD354" s="43"/>
    </row>
    <row r="355" spans="1:82" s="3" customFormat="1" ht="23.25" hidden="1" outlineLevel="1" x14ac:dyDescent="0.25">
      <c r="A355" s="308" t="s">
        <v>924</v>
      </c>
      <c r="B355" s="309"/>
      <c r="C355" s="309"/>
      <c r="D355" s="309"/>
      <c r="E355" s="309"/>
      <c r="F355" s="309"/>
      <c r="G355" s="309"/>
      <c r="H355" s="309"/>
      <c r="I355" s="309"/>
      <c r="J355" s="309"/>
      <c r="K355" s="310"/>
      <c r="L355" s="69"/>
      <c r="M355" s="69"/>
      <c r="N355" s="69"/>
      <c r="O355" s="69"/>
      <c r="P355" s="70"/>
      <c r="Q355" s="70"/>
      <c r="CA355" s="43"/>
      <c r="CB355" s="2" t="s">
        <v>924</v>
      </c>
      <c r="CC355" s="43"/>
      <c r="CD355" s="43"/>
    </row>
    <row r="356" spans="1:82" s="3" customFormat="1" ht="15" hidden="1" outlineLevel="1" x14ac:dyDescent="0.25">
      <c r="A356" s="308" t="s">
        <v>226</v>
      </c>
      <c r="B356" s="309"/>
      <c r="C356" s="309"/>
      <c r="D356" s="309"/>
      <c r="E356" s="309"/>
      <c r="F356" s="309"/>
      <c r="G356" s="309"/>
      <c r="H356" s="309"/>
      <c r="I356" s="309"/>
      <c r="J356" s="309"/>
      <c r="K356" s="310"/>
      <c r="L356" s="69">
        <v>65.22</v>
      </c>
      <c r="M356" s="69"/>
      <c r="N356" s="69"/>
      <c r="O356" s="69"/>
      <c r="P356" s="70"/>
      <c r="Q356" s="70"/>
      <c r="CA356" s="43"/>
      <c r="CB356" s="2" t="s">
        <v>226</v>
      </c>
      <c r="CC356" s="43"/>
      <c r="CD356" s="43"/>
    </row>
    <row r="357" spans="1:82" s="3" customFormat="1" ht="15" hidden="1" outlineLevel="1" x14ac:dyDescent="0.25">
      <c r="A357" s="308" t="s">
        <v>227</v>
      </c>
      <c r="B357" s="309"/>
      <c r="C357" s="309"/>
      <c r="D357" s="309"/>
      <c r="E357" s="309"/>
      <c r="F357" s="309"/>
      <c r="G357" s="309"/>
      <c r="H357" s="309"/>
      <c r="I357" s="309"/>
      <c r="J357" s="309"/>
      <c r="K357" s="310"/>
      <c r="L357" s="69">
        <v>577</v>
      </c>
      <c r="M357" s="69"/>
      <c r="N357" s="69"/>
      <c r="O357" s="69"/>
      <c r="P357" s="70"/>
      <c r="Q357" s="70"/>
      <c r="CA357" s="43"/>
      <c r="CB357" s="2" t="s">
        <v>227</v>
      </c>
      <c r="CC357" s="43"/>
      <c r="CD357" s="43"/>
    </row>
    <row r="358" spans="1:82" s="3" customFormat="1" ht="15" hidden="1" outlineLevel="1" x14ac:dyDescent="0.25">
      <c r="A358" s="308" t="s">
        <v>925</v>
      </c>
      <c r="B358" s="309"/>
      <c r="C358" s="309"/>
      <c r="D358" s="309"/>
      <c r="E358" s="309"/>
      <c r="F358" s="309"/>
      <c r="G358" s="309"/>
      <c r="H358" s="309"/>
      <c r="I358" s="309"/>
      <c r="J358" s="309"/>
      <c r="K358" s="310"/>
      <c r="L358" s="69">
        <v>46176</v>
      </c>
      <c r="M358" s="69"/>
      <c r="N358" s="69"/>
      <c r="O358" s="69"/>
      <c r="P358" s="70"/>
      <c r="Q358" s="70"/>
      <c r="CA358" s="43"/>
      <c r="CB358" s="2" t="s">
        <v>925</v>
      </c>
      <c r="CC358" s="43"/>
      <c r="CD358" s="43"/>
    </row>
    <row r="359" spans="1:82" s="3" customFormat="1" ht="23.25" hidden="1" outlineLevel="1" x14ac:dyDescent="0.25">
      <c r="A359" s="308" t="s">
        <v>926</v>
      </c>
      <c r="B359" s="309"/>
      <c r="C359" s="309"/>
      <c r="D359" s="309"/>
      <c r="E359" s="309"/>
      <c r="F359" s="309"/>
      <c r="G359" s="309"/>
      <c r="H359" s="309"/>
      <c r="I359" s="309"/>
      <c r="J359" s="309"/>
      <c r="K359" s="310"/>
      <c r="L359" s="69"/>
      <c r="M359" s="69"/>
      <c r="N359" s="69"/>
      <c r="O359" s="69"/>
      <c r="P359" s="70"/>
      <c r="Q359" s="70"/>
      <c r="CA359" s="43"/>
      <c r="CB359" s="2" t="s">
        <v>926</v>
      </c>
      <c r="CC359" s="43"/>
      <c r="CD359" s="43"/>
    </row>
    <row r="360" spans="1:82" s="3" customFormat="1" ht="15" hidden="1" outlineLevel="1" x14ac:dyDescent="0.25">
      <c r="A360" s="308" t="s">
        <v>226</v>
      </c>
      <c r="B360" s="309"/>
      <c r="C360" s="309"/>
      <c r="D360" s="309"/>
      <c r="E360" s="309"/>
      <c r="F360" s="309"/>
      <c r="G360" s="309"/>
      <c r="H360" s="309"/>
      <c r="I360" s="309"/>
      <c r="J360" s="309"/>
      <c r="K360" s="310"/>
      <c r="L360" s="69">
        <v>313.93</v>
      </c>
      <c r="M360" s="69"/>
      <c r="N360" s="69"/>
      <c r="O360" s="69"/>
      <c r="P360" s="70"/>
      <c r="Q360" s="70"/>
      <c r="CA360" s="43"/>
      <c r="CB360" s="2" t="s">
        <v>226</v>
      </c>
      <c r="CC360" s="43"/>
      <c r="CD360" s="43"/>
    </row>
    <row r="361" spans="1:82" s="3" customFormat="1" ht="15" hidden="1" outlineLevel="1" x14ac:dyDescent="0.25">
      <c r="A361" s="308" t="s">
        <v>227</v>
      </c>
      <c r="B361" s="309"/>
      <c r="C361" s="309"/>
      <c r="D361" s="309"/>
      <c r="E361" s="309"/>
      <c r="F361" s="309"/>
      <c r="G361" s="309"/>
      <c r="H361" s="309"/>
      <c r="I361" s="309"/>
      <c r="J361" s="309"/>
      <c r="K361" s="310"/>
      <c r="L361" s="69">
        <v>2778</v>
      </c>
      <c r="M361" s="69"/>
      <c r="N361" s="69"/>
      <c r="O361" s="69"/>
      <c r="P361" s="70"/>
      <c r="Q361" s="70"/>
      <c r="CA361" s="43"/>
      <c r="CB361" s="2" t="s">
        <v>227</v>
      </c>
      <c r="CC361" s="43"/>
      <c r="CD361" s="43"/>
    </row>
    <row r="362" spans="1:82" s="3" customFormat="1" ht="15" hidden="1" outlineLevel="1" x14ac:dyDescent="0.25">
      <c r="A362" s="308" t="s">
        <v>927</v>
      </c>
      <c r="B362" s="309"/>
      <c r="C362" s="309"/>
      <c r="D362" s="309"/>
      <c r="E362" s="309"/>
      <c r="F362" s="309"/>
      <c r="G362" s="309"/>
      <c r="H362" s="309"/>
      <c r="I362" s="309"/>
      <c r="J362" s="309"/>
      <c r="K362" s="310"/>
      <c r="L362" s="69">
        <v>833484</v>
      </c>
      <c r="M362" s="69"/>
      <c r="N362" s="69"/>
      <c r="O362" s="69"/>
      <c r="P362" s="70"/>
      <c r="Q362" s="70"/>
      <c r="CA362" s="43"/>
      <c r="CB362" s="2" t="s">
        <v>927</v>
      </c>
      <c r="CC362" s="43"/>
      <c r="CD362" s="43"/>
    </row>
    <row r="363" spans="1:82" s="3" customFormat="1" ht="15" hidden="1" outlineLevel="1" x14ac:dyDescent="0.25">
      <c r="A363" s="308" t="s">
        <v>928</v>
      </c>
      <c r="B363" s="309"/>
      <c r="C363" s="309"/>
      <c r="D363" s="309"/>
      <c r="E363" s="309"/>
      <c r="F363" s="309"/>
      <c r="G363" s="309"/>
      <c r="H363" s="309"/>
      <c r="I363" s="309"/>
      <c r="J363" s="309"/>
      <c r="K363" s="310"/>
      <c r="L363" s="69"/>
      <c r="M363" s="69"/>
      <c r="N363" s="69"/>
      <c r="O363" s="69"/>
      <c r="P363" s="70"/>
      <c r="Q363" s="70"/>
      <c r="CA363" s="43"/>
      <c r="CB363" s="2" t="s">
        <v>928</v>
      </c>
      <c r="CC363" s="43"/>
      <c r="CD363" s="43"/>
    </row>
    <row r="364" spans="1:82" s="3" customFormat="1" ht="15" hidden="1" outlineLevel="1" x14ac:dyDescent="0.25">
      <c r="A364" s="308" t="s">
        <v>226</v>
      </c>
      <c r="B364" s="309"/>
      <c r="C364" s="309"/>
      <c r="D364" s="309"/>
      <c r="E364" s="309"/>
      <c r="F364" s="309"/>
      <c r="G364" s="309"/>
      <c r="H364" s="309"/>
      <c r="I364" s="309"/>
      <c r="J364" s="309"/>
      <c r="K364" s="310"/>
      <c r="L364" s="69">
        <v>6.2</v>
      </c>
      <c r="M364" s="69"/>
      <c r="N364" s="69"/>
      <c r="O364" s="69"/>
      <c r="P364" s="70"/>
      <c r="Q364" s="70"/>
      <c r="CA364" s="43"/>
      <c r="CB364" s="2" t="s">
        <v>226</v>
      </c>
      <c r="CC364" s="43"/>
      <c r="CD364" s="43"/>
    </row>
    <row r="365" spans="1:82" s="3" customFormat="1" ht="15" hidden="1" outlineLevel="1" x14ac:dyDescent="0.25">
      <c r="A365" s="308" t="s">
        <v>227</v>
      </c>
      <c r="B365" s="309"/>
      <c r="C365" s="309"/>
      <c r="D365" s="309"/>
      <c r="E365" s="309"/>
      <c r="F365" s="309"/>
      <c r="G365" s="309"/>
      <c r="H365" s="309"/>
      <c r="I365" s="309"/>
      <c r="J365" s="309"/>
      <c r="K365" s="310"/>
      <c r="L365" s="69">
        <v>55</v>
      </c>
      <c r="M365" s="69"/>
      <c r="N365" s="69"/>
      <c r="O365" s="69"/>
      <c r="P365" s="70"/>
      <c r="Q365" s="70"/>
      <c r="CA365" s="43"/>
      <c r="CB365" s="2" t="s">
        <v>227</v>
      </c>
      <c r="CC365" s="43"/>
      <c r="CD365" s="43"/>
    </row>
    <row r="366" spans="1:82" s="3" customFormat="1" ht="15" hidden="1" outlineLevel="1" x14ac:dyDescent="0.25">
      <c r="A366" s="308" t="s">
        <v>929</v>
      </c>
      <c r="B366" s="309"/>
      <c r="C366" s="309"/>
      <c r="D366" s="309"/>
      <c r="E366" s="309"/>
      <c r="F366" s="309"/>
      <c r="G366" s="309"/>
      <c r="H366" s="309"/>
      <c r="I366" s="309"/>
      <c r="J366" s="309"/>
      <c r="K366" s="310"/>
      <c r="L366" s="69">
        <v>1646</v>
      </c>
      <c r="M366" s="69"/>
      <c r="N366" s="69"/>
      <c r="O366" s="69"/>
      <c r="P366" s="70"/>
      <c r="Q366" s="70"/>
      <c r="CA366" s="43"/>
      <c r="CB366" s="2" t="s">
        <v>929</v>
      </c>
      <c r="CC366" s="43"/>
      <c r="CD366" s="43"/>
    </row>
    <row r="367" spans="1:82" s="3" customFormat="1" ht="34.5" hidden="1" outlineLevel="1" x14ac:dyDescent="0.25">
      <c r="A367" s="308" t="s">
        <v>930</v>
      </c>
      <c r="B367" s="309"/>
      <c r="C367" s="309"/>
      <c r="D367" s="309"/>
      <c r="E367" s="309"/>
      <c r="F367" s="309"/>
      <c r="G367" s="309"/>
      <c r="H367" s="309"/>
      <c r="I367" s="309"/>
      <c r="J367" s="309"/>
      <c r="K367" s="310"/>
      <c r="L367" s="69"/>
      <c r="M367" s="69"/>
      <c r="N367" s="69"/>
      <c r="O367" s="69"/>
      <c r="P367" s="70"/>
      <c r="Q367" s="70"/>
      <c r="CA367" s="43"/>
      <c r="CB367" s="2" t="s">
        <v>930</v>
      </c>
      <c r="CC367" s="43"/>
      <c r="CD367" s="43"/>
    </row>
    <row r="368" spans="1:82" s="3" customFormat="1" ht="15" hidden="1" outlineLevel="1" x14ac:dyDescent="0.25">
      <c r="A368" s="308" t="s">
        <v>226</v>
      </c>
      <c r="B368" s="309"/>
      <c r="C368" s="309"/>
      <c r="D368" s="309"/>
      <c r="E368" s="309"/>
      <c r="F368" s="309"/>
      <c r="G368" s="309"/>
      <c r="H368" s="309"/>
      <c r="I368" s="309"/>
      <c r="J368" s="309"/>
      <c r="K368" s="310"/>
      <c r="L368" s="69">
        <v>58.41</v>
      </c>
      <c r="M368" s="69"/>
      <c r="N368" s="69"/>
      <c r="O368" s="69"/>
      <c r="P368" s="70"/>
      <c r="Q368" s="70"/>
      <c r="CA368" s="43"/>
      <c r="CB368" s="2" t="s">
        <v>226</v>
      </c>
      <c r="CC368" s="43"/>
      <c r="CD368" s="43"/>
    </row>
    <row r="369" spans="1:82" s="3" customFormat="1" ht="15" hidden="1" outlineLevel="1" x14ac:dyDescent="0.25">
      <c r="A369" s="308" t="s">
        <v>227</v>
      </c>
      <c r="B369" s="309"/>
      <c r="C369" s="309"/>
      <c r="D369" s="309"/>
      <c r="E369" s="309"/>
      <c r="F369" s="309"/>
      <c r="G369" s="309"/>
      <c r="H369" s="309"/>
      <c r="I369" s="309"/>
      <c r="J369" s="309"/>
      <c r="K369" s="310"/>
      <c r="L369" s="69">
        <v>517</v>
      </c>
      <c r="M369" s="69"/>
      <c r="N369" s="69"/>
      <c r="O369" s="69"/>
      <c r="P369" s="70"/>
      <c r="Q369" s="70"/>
      <c r="CA369" s="43"/>
      <c r="CB369" s="2" t="s">
        <v>227</v>
      </c>
      <c r="CC369" s="43"/>
      <c r="CD369" s="43"/>
    </row>
    <row r="370" spans="1:82" s="3" customFormat="1" ht="15" hidden="1" outlineLevel="1" x14ac:dyDescent="0.25">
      <c r="A370" s="308" t="s">
        <v>931</v>
      </c>
      <c r="B370" s="309"/>
      <c r="C370" s="309"/>
      <c r="D370" s="309"/>
      <c r="E370" s="309"/>
      <c r="F370" s="309"/>
      <c r="G370" s="309"/>
      <c r="H370" s="309"/>
      <c r="I370" s="309"/>
      <c r="J370" s="309"/>
      <c r="K370" s="310"/>
      <c r="L370" s="69">
        <v>31636</v>
      </c>
      <c r="M370" s="69"/>
      <c r="N370" s="69"/>
      <c r="O370" s="69"/>
      <c r="P370" s="70"/>
      <c r="Q370" s="70"/>
      <c r="CA370" s="43"/>
      <c r="CB370" s="2" t="s">
        <v>931</v>
      </c>
      <c r="CC370" s="43"/>
      <c r="CD370" s="43"/>
    </row>
    <row r="371" spans="1:82" s="3" customFormat="1" ht="15" hidden="1" outlineLevel="1" x14ac:dyDescent="0.25">
      <c r="A371" s="308" t="s">
        <v>932</v>
      </c>
      <c r="B371" s="309"/>
      <c r="C371" s="309"/>
      <c r="D371" s="309"/>
      <c r="E371" s="309"/>
      <c r="F371" s="309"/>
      <c r="G371" s="309"/>
      <c r="H371" s="309"/>
      <c r="I371" s="309"/>
      <c r="J371" s="309"/>
      <c r="K371" s="310"/>
      <c r="L371" s="69"/>
      <c r="M371" s="69"/>
      <c r="N371" s="69"/>
      <c r="O371" s="69"/>
      <c r="P371" s="70"/>
      <c r="Q371" s="70"/>
      <c r="CA371" s="43"/>
      <c r="CB371" s="2" t="s">
        <v>932</v>
      </c>
      <c r="CC371" s="43"/>
      <c r="CD371" s="43"/>
    </row>
    <row r="372" spans="1:82" s="3" customFormat="1" ht="15" hidden="1" outlineLevel="1" x14ac:dyDescent="0.25">
      <c r="A372" s="308" t="s">
        <v>226</v>
      </c>
      <c r="B372" s="309"/>
      <c r="C372" s="309"/>
      <c r="D372" s="309"/>
      <c r="E372" s="309"/>
      <c r="F372" s="309"/>
      <c r="G372" s="309"/>
      <c r="H372" s="309"/>
      <c r="I372" s="309"/>
      <c r="J372" s="309"/>
      <c r="K372" s="310"/>
      <c r="L372" s="69">
        <v>692.15</v>
      </c>
      <c r="M372" s="69"/>
      <c r="N372" s="69"/>
      <c r="O372" s="69"/>
      <c r="P372" s="70"/>
      <c r="Q372" s="70"/>
      <c r="CA372" s="43"/>
      <c r="CB372" s="2" t="s">
        <v>226</v>
      </c>
      <c r="CC372" s="43"/>
      <c r="CD372" s="43"/>
    </row>
    <row r="373" spans="1:82" s="3" customFormat="1" ht="15" hidden="1" outlineLevel="1" x14ac:dyDescent="0.25">
      <c r="A373" s="308" t="s">
        <v>227</v>
      </c>
      <c r="B373" s="309"/>
      <c r="C373" s="309"/>
      <c r="D373" s="309"/>
      <c r="E373" s="309"/>
      <c r="F373" s="309"/>
      <c r="G373" s="309"/>
      <c r="H373" s="309"/>
      <c r="I373" s="309"/>
      <c r="J373" s="309"/>
      <c r="K373" s="310"/>
      <c r="L373" s="69">
        <v>6126</v>
      </c>
      <c r="M373" s="69"/>
      <c r="N373" s="69"/>
      <c r="O373" s="69"/>
      <c r="P373" s="70"/>
      <c r="Q373" s="70"/>
      <c r="CA373" s="43"/>
      <c r="CB373" s="2" t="s">
        <v>227</v>
      </c>
      <c r="CC373" s="43"/>
      <c r="CD373" s="43"/>
    </row>
    <row r="374" spans="1:82" s="3" customFormat="1" ht="15" hidden="1" outlineLevel="1" x14ac:dyDescent="0.25">
      <c r="A374" s="308" t="s">
        <v>933</v>
      </c>
      <c r="B374" s="309"/>
      <c r="C374" s="309"/>
      <c r="D374" s="309"/>
      <c r="E374" s="309"/>
      <c r="F374" s="309"/>
      <c r="G374" s="309"/>
      <c r="H374" s="309"/>
      <c r="I374" s="309"/>
      <c r="J374" s="309"/>
      <c r="K374" s="310"/>
      <c r="L374" s="69">
        <v>12251</v>
      </c>
      <c r="M374" s="69"/>
      <c r="N374" s="69"/>
      <c r="O374" s="69"/>
      <c r="P374" s="70"/>
      <c r="Q374" s="70"/>
      <c r="CA374" s="43"/>
      <c r="CB374" s="2" t="s">
        <v>933</v>
      </c>
      <c r="CC374" s="43"/>
      <c r="CD374" s="43"/>
    </row>
    <row r="375" spans="1:82" s="3" customFormat="1" ht="15" hidden="1" outlineLevel="1" x14ac:dyDescent="0.25">
      <c r="A375" s="308" t="s">
        <v>934</v>
      </c>
      <c r="B375" s="309"/>
      <c r="C375" s="309"/>
      <c r="D375" s="309"/>
      <c r="E375" s="309"/>
      <c r="F375" s="309"/>
      <c r="G375" s="309"/>
      <c r="H375" s="309"/>
      <c r="I375" s="309"/>
      <c r="J375" s="309"/>
      <c r="K375" s="310"/>
      <c r="L375" s="69"/>
      <c r="M375" s="69"/>
      <c r="N375" s="69"/>
      <c r="O375" s="69"/>
      <c r="P375" s="70"/>
      <c r="Q375" s="70"/>
      <c r="CA375" s="43"/>
      <c r="CB375" s="2" t="s">
        <v>934</v>
      </c>
      <c r="CC375" s="43"/>
      <c r="CD375" s="43"/>
    </row>
    <row r="376" spans="1:82" s="3" customFormat="1" ht="15" hidden="1" outlineLevel="1" x14ac:dyDescent="0.25">
      <c r="A376" s="308" t="s">
        <v>226</v>
      </c>
      <c r="B376" s="309"/>
      <c r="C376" s="309"/>
      <c r="D376" s="309"/>
      <c r="E376" s="309"/>
      <c r="F376" s="309"/>
      <c r="G376" s="309"/>
      <c r="H376" s="309"/>
      <c r="I376" s="309"/>
      <c r="J376" s="309"/>
      <c r="K376" s="310"/>
      <c r="L376" s="69">
        <v>130.29</v>
      </c>
      <c r="M376" s="69"/>
      <c r="N376" s="69"/>
      <c r="O376" s="69"/>
      <c r="P376" s="70"/>
      <c r="Q376" s="70"/>
      <c r="CA376" s="43"/>
      <c r="CB376" s="2" t="s">
        <v>226</v>
      </c>
      <c r="CC376" s="43"/>
      <c r="CD376" s="43"/>
    </row>
    <row r="377" spans="1:82" s="3" customFormat="1" ht="15" hidden="1" outlineLevel="1" x14ac:dyDescent="0.25">
      <c r="A377" s="308" t="s">
        <v>227</v>
      </c>
      <c r="B377" s="309"/>
      <c r="C377" s="309"/>
      <c r="D377" s="309"/>
      <c r="E377" s="309"/>
      <c r="F377" s="309"/>
      <c r="G377" s="309"/>
      <c r="H377" s="309"/>
      <c r="I377" s="309"/>
      <c r="J377" s="309"/>
      <c r="K377" s="310"/>
      <c r="L377" s="69">
        <v>1153</v>
      </c>
      <c r="M377" s="69"/>
      <c r="N377" s="69"/>
      <c r="O377" s="69"/>
      <c r="P377" s="70"/>
      <c r="Q377" s="70"/>
      <c r="CA377" s="43"/>
      <c r="CB377" s="2" t="s">
        <v>227</v>
      </c>
      <c r="CC377" s="43"/>
      <c r="CD377" s="43"/>
    </row>
    <row r="378" spans="1:82" s="3" customFormat="1" ht="15" hidden="1" outlineLevel="1" x14ac:dyDescent="0.25">
      <c r="A378" s="308" t="s">
        <v>935</v>
      </c>
      <c r="B378" s="309"/>
      <c r="C378" s="309"/>
      <c r="D378" s="309"/>
      <c r="E378" s="309"/>
      <c r="F378" s="309"/>
      <c r="G378" s="309"/>
      <c r="H378" s="309"/>
      <c r="I378" s="309"/>
      <c r="J378" s="309"/>
      <c r="K378" s="310"/>
      <c r="L378" s="69">
        <v>2306</v>
      </c>
      <c r="M378" s="69"/>
      <c r="N378" s="69"/>
      <c r="O378" s="69"/>
      <c r="P378" s="70"/>
      <c r="Q378" s="70"/>
      <c r="CA378" s="43"/>
      <c r="CB378" s="2" t="s">
        <v>935</v>
      </c>
      <c r="CC378" s="43"/>
      <c r="CD378" s="43"/>
    </row>
    <row r="379" spans="1:82" s="3" customFormat="1" ht="23.25" hidden="1" outlineLevel="1" x14ac:dyDescent="0.25">
      <c r="A379" s="308" t="s">
        <v>936</v>
      </c>
      <c r="B379" s="309"/>
      <c r="C379" s="309"/>
      <c r="D379" s="309"/>
      <c r="E379" s="309"/>
      <c r="F379" s="309"/>
      <c r="G379" s="309"/>
      <c r="H379" s="309"/>
      <c r="I379" s="309"/>
      <c r="J379" s="309"/>
      <c r="K379" s="310"/>
      <c r="L379" s="69"/>
      <c r="M379" s="69"/>
      <c r="N379" s="69"/>
      <c r="O379" s="69"/>
      <c r="P379" s="70"/>
      <c r="Q379" s="70"/>
      <c r="CA379" s="43"/>
      <c r="CB379" s="2" t="s">
        <v>936</v>
      </c>
      <c r="CC379" s="43"/>
      <c r="CD379" s="43"/>
    </row>
    <row r="380" spans="1:82" s="3" customFormat="1" ht="15" hidden="1" outlineLevel="1" x14ac:dyDescent="0.25">
      <c r="A380" s="308" t="s">
        <v>226</v>
      </c>
      <c r="B380" s="309"/>
      <c r="C380" s="309"/>
      <c r="D380" s="309"/>
      <c r="E380" s="309"/>
      <c r="F380" s="309"/>
      <c r="G380" s="309"/>
      <c r="H380" s="309"/>
      <c r="I380" s="309"/>
      <c r="J380" s="309"/>
      <c r="K380" s="310"/>
      <c r="L380" s="69">
        <v>160.16999999999999</v>
      </c>
      <c r="M380" s="69"/>
      <c r="N380" s="69"/>
      <c r="O380" s="69"/>
      <c r="P380" s="70"/>
      <c r="Q380" s="70"/>
      <c r="CA380" s="43"/>
      <c r="CB380" s="2" t="s">
        <v>226</v>
      </c>
      <c r="CC380" s="43"/>
      <c r="CD380" s="43"/>
    </row>
    <row r="381" spans="1:82" s="3" customFormat="1" ht="15" hidden="1" outlineLevel="1" x14ac:dyDescent="0.25">
      <c r="A381" s="308" t="s">
        <v>227</v>
      </c>
      <c r="B381" s="309"/>
      <c r="C381" s="309"/>
      <c r="D381" s="309"/>
      <c r="E381" s="309"/>
      <c r="F381" s="309"/>
      <c r="G381" s="309"/>
      <c r="H381" s="309"/>
      <c r="I381" s="309"/>
      <c r="J381" s="309"/>
      <c r="K381" s="310"/>
      <c r="L381" s="69">
        <v>1418</v>
      </c>
      <c r="M381" s="69"/>
      <c r="N381" s="69"/>
      <c r="O381" s="69"/>
      <c r="P381" s="70"/>
      <c r="Q381" s="70"/>
      <c r="CA381" s="43"/>
      <c r="CB381" s="2" t="s">
        <v>227</v>
      </c>
      <c r="CC381" s="43"/>
      <c r="CD381" s="43"/>
    </row>
    <row r="382" spans="1:82" s="3" customFormat="1" ht="15" hidden="1" outlineLevel="1" x14ac:dyDescent="0.25">
      <c r="A382" s="308" t="s">
        <v>937</v>
      </c>
      <c r="B382" s="309"/>
      <c r="C382" s="309"/>
      <c r="D382" s="309"/>
      <c r="E382" s="309"/>
      <c r="F382" s="309"/>
      <c r="G382" s="309"/>
      <c r="H382" s="309"/>
      <c r="I382" s="309"/>
      <c r="J382" s="309"/>
      <c r="K382" s="310"/>
      <c r="L382" s="69">
        <v>5670</v>
      </c>
      <c r="M382" s="69"/>
      <c r="N382" s="69"/>
      <c r="O382" s="69"/>
      <c r="P382" s="70"/>
      <c r="Q382" s="70"/>
      <c r="CA382" s="43"/>
      <c r="CB382" s="2" t="s">
        <v>937</v>
      </c>
      <c r="CC382" s="43"/>
      <c r="CD382" s="43"/>
    </row>
    <row r="383" spans="1:82" s="3" customFormat="1" ht="23.25" hidden="1" outlineLevel="1" x14ac:dyDescent="0.25">
      <c r="A383" s="308" t="s">
        <v>938</v>
      </c>
      <c r="B383" s="309"/>
      <c r="C383" s="309"/>
      <c r="D383" s="309"/>
      <c r="E383" s="309"/>
      <c r="F383" s="309"/>
      <c r="G383" s="309"/>
      <c r="H383" s="309"/>
      <c r="I383" s="309"/>
      <c r="J383" s="309"/>
      <c r="K383" s="310"/>
      <c r="L383" s="69"/>
      <c r="M383" s="69"/>
      <c r="N383" s="69"/>
      <c r="O383" s="69"/>
      <c r="P383" s="70"/>
      <c r="Q383" s="70"/>
      <c r="CA383" s="43"/>
      <c r="CB383" s="2" t="s">
        <v>938</v>
      </c>
      <c r="CC383" s="43"/>
      <c r="CD383" s="43"/>
    </row>
    <row r="384" spans="1:82" s="3" customFormat="1" ht="15" hidden="1" outlineLevel="1" x14ac:dyDescent="0.25">
      <c r="A384" s="308" t="s">
        <v>226</v>
      </c>
      <c r="B384" s="309"/>
      <c r="C384" s="309"/>
      <c r="D384" s="309"/>
      <c r="E384" s="309"/>
      <c r="F384" s="309"/>
      <c r="G384" s="309"/>
      <c r="H384" s="309"/>
      <c r="I384" s="309"/>
      <c r="J384" s="309"/>
      <c r="K384" s="310"/>
      <c r="L384" s="69">
        <v>3794.2</v>
      </c>
      <c r="M384" s="69"/>
      <c r="N384" s="69"/>
      <c r="O384" s="69"/>
      <c r="P384" s="70"/>
      <c r="Q384" s="70"/>
      <c r="CA384" s="43"/>
      <c r="CB384" s="2" t="s">
        <v>226</v>
      </c>
      <c r="CC384" s="43"/>
      <c r="CD384" s="43"/>
    </row>
    <row r="385" spans="1:82" s="3" customFormat="1" ht="15" hidden="1" outlineLevel="1" x14ac:dyDescent="0.25">
      <c r="A385" s="308" t="s">
        <v>227</v>
      </c>
      <c r="B385" s="309"/>
      <c r="C385" s="309"/>
      <c r="D385" s="309"/>
      <c r="E385" s="309"/>
      <c r="F385" s="309"/>
      <c r="G385" s="309"/>
      <c r="H385" s="309"/>
      <c r="I385" s="309"/>
      <c r="J385" s="309"/>
      <c r="K385" s="310"/>
      <c r="L385" s="69">
        <v>33579</v>
      </c>
      <c r="M385" s="69"/>
      <c r="N385" s="69"/>
      <c r="O385" s="69"/>
      <c r="P385" s="70"/>
      <c r="Q385" s="70"/>
      <c r="CA385" s="43"/>
      <c r="CB385" s="2" t="s">
        <v>227</v>
      </c>
      <c r="CC385" s="43"/>
      <c r="CD385" s="43"/>
    </row>
    <row r="386" spans="1:82" s="3" customFormat="1" ht="15" hidden="1" outlineLevel="1" x14ac:dyDescent="0.25">
      <c r="A386" s="308" t="s">
        <v>939</v>
      </c>
      <c r="B386" s="309"/>
      <c r="C386" s="309"/>
      <c r="D386" s="309"/>
      <c r="E386" s="309"/>
      <c r="F386" s="309"/>
      <c r="G386" s="309"/>
      <c r="H386" s="309"/>
      <c r="I386" s="309"/>
      <c r="J386" s="309"/>
      <c r="K386" s="310"/>
      <c r="L386" s="69">
        <v>3022080</v>
      </c>
      <c r="M386" s="69"/>
      <c r="N386" s="69"/>
      <c r="O386" s="69"/>
      <c r="P386" s="70"/>
      <c r="Q386" s="70"/>
      <c r="CA386" s="43"/>
      <c r="CB386" s="2" t="s">
        <v>939</v>
      </c>
      <c r="CC386" s="43"/>
      <c r="CD386" s="43"/>
    </row>
    <row r="387" spans="1:82" s="3" customFormat="1" ht="57" hidden="1" outlineLevel="1" x14ac:dyDescent="0.25">
      <c r="A387" s="308" t="s">
        <v>940</v>
      </c>
      <c r="B387" s="309"/>
      <c r="C387" s="309"/>
      <c r="D387" s="309"/>
      <c r="E387" s="309"/>
      <c r="F387" s="309"/>
      <c r="G387" s="309"/>
      <c r="H387" s="309"/>
      <c r="I387" s="309"/>
      <c r="J387" s="309"/>
      <c r="K387" s="310"/>
      <c r="L387" s="69"/>
      <c r="M387" s="69"/>
      <c r="N387" s="69"/>
      <c r="O387" s="69"/>
      <c r="P387" s="70"/>
      <c r="Q387" s="70"/>
      <c r="CA387" s="43"/>
      <c r="CB387" s="2" t="s">
        <v>940</v>
      </c>
      <c r="CC387" s="43"/>
      <c r="CD387" s="43"/>
    </row>
    <row r="388" spans="1:82" s="3" customFormat="1" ht="15" hidden="1" outlineLevel="1" x14ac:dyDescent="0.25">
      <c r="A388" s="308" t="s">
        <v>226</v>
      </c>
      <c r="B388" s="309"/>
      <c r="C388" s="309"/>
      <c r="D388" s="309"/>
      <c r="E388" s="309"/>
      <c r="F388" s="309"/>
      <c r="G388" s="309"/>
      <c r="H388" s="309"/>
      <c r="I388" s="309"/>
      <c r="J388" s="309"/>
      <c r="K388" s="310"/>
      <c r="L388" s="69">
        <v>527.55999999999995</v>
      </c>
      <c r="M388" s="69"/>
      <c r="N388" s="69"/>
      <c r="O388" s="69"/>
      <c r="P388" s="70"/>
      <c r="Q388" s="70"/>
      <c r="CA388" s="43"/>
      <c r="CB388" s="2" t="s">
        <v>226</v>
      </c>
      <c r="CC388" s="43"/>
      <c r="CD388" s="43"/>
    </row>
    <row r="389" spans="1:82" s="3" customFormat="1" ht="15" hidden="1" outlineLevel="1" x14ac:dyDescent="0.25">
      <c r="A389" s="308" t="s">
        <v>227</v>
      </c>
      <c r="B389" s="309"/>
      <c r="C389" s="309"/>
      <c r="D389" s="309"/>
      <c r="E389" s="309"/>
      <c r="F389" s="309"/>
      <c r="G389" s="309"/>
      <c r="H389" s="309"/>
      <c r="I389" s="309"/>
      <c r="J389" s="309"/>
      <c r="K389" s="310"/>
      <c r="L389" s="69">
        <v>4669</v>
      </c>
      <c r="M389" s="69"/>
      <c r="N389" s="69"/>
      <c r="O389" s="69"/>
      <c r="P389" s="70"/>
      <c r="Q389" s="70"/>
      <c r="CA389" s="43"/>
      <c r="CB389" s="2" t="s">
        <v>227</v>
      </c>
      <c r="CC389" s="43"/>
      <c r="CD389" s="43"/>
    </row>
    <row r="390" spans="1:82" s="3" customFormat="1" ht="15" hidden="1" outlineLevel="1" x14ac:dyDescent="0.25">
      <c r="A390" s="308" t="s">
        <v>941</v>
      </c>
      <c r="B390" s="309"/>
      <c r="C390" s="309"/>
      <c r="D390" s="309"/>
      <c r="E390" s="309"/>
      <c r="F390" s="309"/>
      <c r="G390" s="309"/>
      <c r="H390" s="309"/>
      <c r="I390" s="309"/>
      <c r="J390" s="309"/>
      <c r="K390" s="310"/>
      <c r="L390" s="69">
        <v>1428686</v>
      </c>
      <c r="M390" s="69"/>
      <c r="N390" s="69"/>
      <c r="O390" s="69"/>
      <c r="P390" s="70"/>
      <c r="Q390" s="70"/>
      <c r="CA390" s="43"/>
      <c r="CB390" s="2" t="s">
        <v>941</v>
      </c>
      <c r="CC390" s="43"/>
      <c r="CD390" s="43"/>
    </row>
    <row r="391" spans="1:82" s="3" customFormat="1" ht="23.25" hidden="1" outlineLevel="1" x14ac:dyDescent="0.25">
      <c r="A391" s="308" t="s">
        <v>942</v>
      </c>
      <c r="B391" s="309"/>
      <c r="C391" s="309"/>
      <c r="D391" s="309"/>
      <c r="E391" s="309"/>
      <c r="F391" s="309"/>
      <c r="G391" s="309"/>
      <c r="H391" s="309"/>
      <c r="I391" s="309"/>
      <c r="J391" s="309"/>
      <c r="K391" s="310"/>
      <c r="L391" s="69"/>
      <c r="M391" s="69"/>
      <c r="N391" s="69"/>
      <c r="O391" s="69"/>
      <c r="P391" s="70"/>
      <c r="Q391" s="70"/>
      <c r="CA391" s="43"/>
      <c r="CB391" s="2" t="s">
        <v>942</v>
      </c>
      <c r="CC391" s="43"/>
      <c r="CD391" s="43"/>
    </row>
    <row r="392" spans="1:82" s="3" customFormat="1" ht="15" hidden="1" outlineLevel="1" x14ac:dyDescent="0.25">
      <c r="A392" s="308" t="s">
        <v>226</v>
      </c>
      <c r="B392" s="309"/>
      <c r="C392" s="309"/>
      <c r="D392" s="309"/>
      <c r="E392" s="309"/>
      <c r="F392" s="309"/>
      <c r="G392" s="309"/>
      <c r="H392" s="309"/>
      <c r="I392" s="309"/>
      <c r="J392" s="309"/>
      <c r="K392" s="310"/>
      <c r="L392" s="69">
        <v>3758.94</v>
      </c>
      <c r="M392" s="69"/>
      <c r="N392" s="69"/>
      <c r="O392" s="69"/>
      <c r="P392" s="70"/>
      <c r="Q392" s="70"/>
      <c r="CA392" s="43"/>
      <c r="CB392" s="2" t="s">
        <v>226</v>
      </c>
      <c r="CC392" s="43"/>
      <c r="CD392" s="43"/>
    </row>
    <row r="393" spans="1:82" s="3" customFormat="1" ht="15" hidden="1" outlineLevel="1" x14ac:dyDescent="0.25">
      <c r="A393" s="308" t="s">
        <v>227</v>
      </c>
      <c r="B393" s="309"/>
      <c r="C393" s="309"/>
      <c r="D393" s="309"/>
      <c r="E393" s="309"/>
      <c r="F393" s="309"/>
      <c r="G393" s="309"/>
      <c r="H393" s="309"/>
      <c r="I393" s="309"/>
      <c r="J393" s="309"/>
      <c r="K393" s="310"/>
      <c r="L393" s="69">
        <v>33267</v>
      </c>
      <c r="M393" s="69"/>
      <c r="N393" s="69"/>
      <c r="O393" s="69"/>
      <c r="P393" s="70"/>
      <c r="Q393" s="70"/>
      <c r="CA393" s="43"/>
      <c r="CB393" s="2" t="s">
        <v>227</v>
      </c>
      <c r="CC393" s="43"/>
      <c r="CD393" s="43"/>
    </row>
    <row r="394" spans="1:82" s="3" customFormat="1" ht="15" hidden="1" outlineLevel="1" x14ac:dyDescent="0.25">
      <c r="A394" s="308" t="s">
        <v>943</v>
      </c>
      <c r="B394" s="309"/>
      <c r="C394" s="309"/>
      <c r="D394" s="309"/>
      <c r="E394" s="309"/>
      <c r="F394" s="309"/>
      <c r="G394" s="309"/>
      <c r="H394" s="309"/>
      <c r="I394" s="309"/>
      <c r="J394" s="309"/>
      <c r="K394" s="310"/>
      <c r="L394" s="69">
        <v>2993996</v>
      </c>
      <c r="M394" s="69"/>
      <c r="N394" s="69"/>
      <c r="O394" s="69"/>
      <c r="P394" s="70"/>
      <c r="Q394" s="70"/>
      <c r="CA394" s="43"/>
      <c r="CB394" s="2" t="s">
        <v>943</v>
      </c>
      <c r="CC394" s="43"/>
      <c r="CD394" s="43"/>
    </row>
    <row r="395" spans="1:82" s="3" customFormat="1" ht="15" hidden="1" outlineLevel="1" x14ac:dyDescent="0.25">
      <c r="A395" s="308" t="s">
        <v>944</v>
      </c>
      <c r="B395" s="309"/>
      <c r="C395" s="309"/>
      <c r="D395" s="309"/>
      <c r="E395" s="309"/>
      <c r="F395" s="309"/>
      <c r="G395" s="309"/>
      <c r="H395" s="309"/>
      <c r="I395" s="309"/>
      <c r="J395" s="309"/>
      <c r="K395" s="310"/>
      <c r="L395" s="69"/>
      <c r="M395" s="69"/>
      <c r="N395" s="69"/>
      <c r="O395" s="69"/>
      <c r="P395" s="70"/>
      <c r="Q395" s="70"/>
      <c r="CA395" s="43"/>
      <c r="CB395" s="2" t="s">
        <v>944</v>
      </c>
      <c r="CC395" s="43"/>
      <c r="CD395" s="43"/>
    </row>
    <row r="396" spans="1:82" s="3" customFormat="1" ht="15" hidden="1" outlineLevel="1" x14ac:dyDescent="0.25">
      <c r="A396" s="308" t="s">
        <v>226</v>
      </c>
      <c r="B396" s="309"/>
      <c r="C396" s="309"/>
      <c r="D396" s="309"/>
      <c r="E396" s="309"/>
      <c r="F396" s="309"/>
      <c r="G396" s="309"/>
      <c r="H396" s="309"/>
      <c r="I396" s="309"/>
      <c r="J396" s="309"/>
      <c r="K396" s="310"/>
      <c r="L396" s="69">
        <v>738.2</v>
      </c>
      <c r="M396" s="69"/>
      <c r="N396" s="69"/>
      <c r="O396" s="69"/>
      <c r="P396" s="70"/>
      <c r="Q396" s="70"/>
      <c r="CA396" s="43"/>
      <c r="CB396" s="2" t="s">
        <v>226</v>
      </c>
      <c r="CC396" s="43"/>
      <c r="CD396" s="43"/>
    </row>
    <row r="397" spans="1:82" s="3" customFormat="1" ht="15" hidden="1" outlineLevel="1" x14ac:dyDescent="0.25">
      <c r="A397" s="308" t="s">
        <v>227</v>
      </c>
      <c r="B397" s="309"/>
      <c r="C397" s="309"/>
      <c r="D397" s="309"/>
      <c r="E397" s="309"/>
      <c r="F397" s="309"/>
      <c r="G397" s="309"/>
      <c r="H397" s="309"/>
      <c r="I397" s="309"/>
      <c r="J397" s="309"/>
      <c r="K397" s="310"/>
      <c r="L397" s="69">
        <v>6533</v>
      </c>
      <c r="M397" s="69"/>
      <c r="N397" s="69"/>
      <c r="O397" s="69"/>
      <c r="P397" s="70"/>
      <c r="Q397" s="70"/>
      <c r="CA397" s="43"/>
      <c r="CB397" s="2" t="s">
        <v>227</v>
      </c>
      <c r="CC397" s="43"/>
      <c r="CD397" s="43"/>
    </row>
    <row r="398" spans="1:82" s="3" customFormat="1" ht="15" hidden="1" outlineLevel="1" x14ac:dyDescent="0.25">
      <c r="A398" s="308" t="s">
        <v>945</v>
      </c>
      <c r="B398" s="309"/>
      <c r="C398" s="309"/>
      <c r="D398" s="309"/>
      <c r="E398" s="309"/>
      <c r="F398" s="309"/>
      <c r="G398" s="309"/>
      <c r="H398" s="309"/>
      <c r="I398" s="309"/>
      <c r="J398" s="309"/>
      <c r="K398" s="310"/>
      <c r="L398" s="69">
        <v>4442488</v>
      </c>
      <c r="M398" s="69"/>
      <c r="N398" s="69"/>
      <c r="O398" s="69"/>
      <c r="P398" s="70"/>
      <c r="Q398" s="70"/>
      <c r="CA398" s="43"/>
      <c r="CB398" s="2" t="s">
        <v>945</v>
      </c>
      <c r="CC398" s="43"/>
      <c r="CD398" s="43"/>
    </row>
    <row r="399" spans="1:82" s="3" customFormat="1" ht="57" hidden="1" outlineLevel="1" x14ac:dyDescent="0.25">
      <c r="A399" s="308" t="s">
        <v>946</v>
      </c>
      <c r="B399" s="309"/>
      <c r="C399" s="309"/>
      <c r="D399" s="309"/>
      <c r="E399" s="309"/>
      <c r="F399" s="309"/>
      <c r="G399" s="309"/>
      <c r="H399" s="309"/>
      <c r="I399" s="309"/>
      <c r="J399" s="309"/>
      <c r="K399" s="310"/>
      <c r="L399" s="69"/>
      <c r="M399" s="69"/>
      <c r="N399" s="69"/>
      <c r="O399" s="69"/>
      <c r="P399" s="70"/>
      <c r="Q399" s="70"/>
      <c r="CA399" s="43"/>
      <c r="CB399" s="2" t="s">
        <v>946</v>
      </c>
      <c r="CC399" s="43"/>
      <c r="CD399" s="43"/>
    </row>
    <row r="400" spans="1:82" s="3" customFormat="1" ht="15" hidden="1" outlineLevel="1" x14ac:dyDescent="0.25">
      <c r="A400" s="308" t="s">
        <v>226</v>
      </c>
      <c r="B400" s="309"/>
      <c r="C400" s="309"/>
      <c r="D400" s="309"/>
      <c r="E400" s="309"/>
      <c r="F400" s="309"/>
      <c r="G400" s="309"/>
      <c r="H400" s="309"/>
      <c r="I400" s="309"/>
      <c r="J400" s="309"/>
      <c r="K400" s="310"/>
      <c r="L400" s="69">
        <v>22.08</v>
      </c>
      <c r="M400" s="69"/>
      <c r="N400" s="69"/>
      <c r="O400" s="69"/>
      <c r="P400" s="70"/>
      <c r="Q400" s="70"/>
      <c r="CA400" s="43"/>
      <c r="CB400" s="2" t="s">
        <v>226</v>
      </c>
      <c r="CC400" s="43"/>
      <c r="CD400" s="43"/>
    </row>
    <row r="401" spans="1:82" s="3" customFormat="1" ht="15" hidden="1" outlineLevel="1" x14ac:dyDescent="0.25">
      <c r="A401" s="308" t="s">
        <v>227</v>
      </c>
      <c r="B401" s="309"/>
      <c r="C401" s="309"/>
      <c r="D401" s="309"/>
      <c r="E401" s="309"/>
      <c r="F401" s="309"/>
      <c r="G401" s="309"/>
      <c r="H401" s="309"/>
      <c r="I401" s="309"/>
      <c r="J401" s="309"/>
      <c r="K401" s="310"/>
      <c r="L401" s="69">
        <v>195</v>
      </c>
      <c r="M401" s="69"/>
      <c r="N401" s="69"/>
      <c r="O401" s="69"/>
      <c r="P401" s="70"/>
      <c r="Q401" s="70"/>
      <c r="CA401" s="43"/>
      <c r="CB401" s="2" t="s">
        <v>227</v>
      </c>
      <c r="CC401" s="43"/>
      <c r="CD401" s="43"/>
    </row>
    <row r="402" spans="1:82" s="3" customFormat="1" ht="15" hidden="1" outlineLevel="1" x14ac:dyDescent="0.25">
      <c r="A402" s="308" t="s">
        <v>947</v>
      </c>
      <c r="B402" s="309"/>
      <c r="C402" s="309"/>
      <c r="D402" s="309"/>
      <c r="E402" s="309"/>
      <c r="F402" s="309"/>
      <c r="G402" s="309"/>
      <c r="H402" s="309"/>
      <c r="I402" s="309"/>
      <c r="J402" s="309"/>
      <c r="K402" s="310"/>
      <c r="L402" s="69">
        <v>247155</v>
      </c>
      <c r="M402" s="69"/>
      <c r="N402" s="69"/>
      <c r="O402" s="69"/>
      <c r="P402" s="70"/>
      <c r="Q402" s="70"/>
      <c r="CA402" s="43"/>
      <c r="CB402" s="2" t="s">
        <v>947</v>
      </c>
      <c r="CC402" s="43"/>
      <c r="CD402" s="43"/>
    </row>
    <row r="403" spans="1:82" s="3" customFormat="1" ht="79.5" hidden="1" outlineLevel="1" x14ac:dyDescent="0.25">
      <c r="A403" s="308" t="s">
        <v>948</v>
      </c>
      <c r="B403" s="309"/>
      <c r="C403" s="309"/>
      <c r="D403" s="309"/>
      <c r="E403" s="309"/>
      <c r="F403" s="309"/>
      <c r="G403" s="309"/>
      <c r="H403" s="309"/>
      <c r="I403" s="309"/>
      <c r="J403" s="309"/>
      <c r="K403" s="310"/>
      <c r="L403" s="69"/>
      <c r="M403" s="69"/>
      <c r="N403" s="69"/>
      <c r="O403" s="69"/>
      <c r="P403" s="70"/>
      <c r="Q403" s="70"/>
      <c r="CA403" s="43"/>
      <c r="CB403" s="2" t="s">
        <v>948</v>
      </c>
      <c r="CC403" s="43"/>
      <c r="CD403" s="43"/>
    </row>
    <row r="404" spans="1:82" s="3" customFormat="1" ht="15" hidden="1" outlineLevel="1" x14ac:dyDescent="0.25">
      <c r="A404" s="308" t="s">
        <v>226</v>
      </c>
      <c r="B404" s="309"/>
      <c r="C404" s="309"/>
      <c r="D404" s="309"/>
      <c r="E404" s="309"/>
      <c r="F404" s="309"/>
      <c r="G404" s="309"/>
      <c r="H404" s="309"/>
      <c r="I404" s="309"/>
      <c r="J404" s="309"/>
      <c r="K404" s="310"/>
      <c r="L404" s="69">
        <v>1228.95</v>
      </c>
      <c r="M404" s="69"/>
      <c r="N404" s="69"/>
      <c r="O404" s="69"/>
      <c r="P404" s="70"/>
      <c r="Q404" s="70"/>
      <c r="CA404" s="43"/>
      <c r="CB404" s="2" t="s">
        <v>226</v>
      </c>
      <c r="CC404" s="43"/>
      <c r="CD404" s="43"/>
    </row>
    <row r="405" spans="1:82" s="3" customFormat="1" ht="15" hidden="1" outlineLevel="1" x14ac:dyDescent="0.25">
      <c r="A405" s="308" t="s">
        <v>227</v>
      </c>
      <c r="B405" s="309"/>
      <c r="C405" s="309"/>
      <c r="D405" s="309"/>
      <c r="E405" s="309"/>
      <c r="F405" s="309"/>
      <c r="G405" s="309"/>
      <c r="H405" s="309"/>
      <c r="I405" s="309"/>
      <c r="J405" s="309"/>
      <c r="K405" s="310"/>
      <c r="L405" s="69">
        <v>10876</v>
      </c>
      <c r="M405" s="69"/>
      <c r="N405" s="69"/>
      <c r="O405" s="69"/>
      <c r="P405" s="70"/>
      <c r="Q405" s="70"/>
      <c r="CA405" s="43"/>
      <c r="CB405" s="2" t="s">
        <v>227</v>
      </c>
      <c r="CC405" s="43"/>
      <c r="CD405" s="43"/>
    </row>
    <row r="406" spans="1:82" s="3" customFormat="1" ht="15" hidden="1" outlineLevel="1" x14ac:dyDescent="0.25">
      <c r="A406" s="308" t="s">
        <v>949</v>
      </c>
      <c r="B406" s="309"/>
      <c r="C406" s="309"/>
      <c r="D406" s="309"/>
      <c r="E406" s="309"/>
      <c r="F406" s="309"/>
      <c r="G406" s="309"/>
      <c r="H406" s="309"/>
      <c r="I406" s="309"/>
      <c r="J406" s="309"/>
      <c r="K406" s="310"/>
      <c r="L406" s="69">
        <v>21752</v>
      </c>
      <c r="M406" s="69"/>
      <c r="N406" s="69"/>
      <c r="O406" s="69"/>
      <c r="P406" s="70"/>
      <c r="Q406" s="70"/>
      <c r="CA406" s="43"/>
      <c r="CB406" s="2" t="s">
        <v>949</v>
      </c>
      <c r="CC406" s="43"/>
      <c r="CD406" s="43"/>
    </row>
    <row r="407" spans="1:82" s="3" customFormat="1" ht="79.5" hidden="1" outlineLevel="1" x14ac:dyDescent="0.25">
      <c r="A407" s="308" t="s">
        <v>950</v>
      </c>
      <c r="B407" s="309"/>
      <c r="C407" s="309"/>
      <c r="D407" s="309"/>
      <c r="E407" s="309"/>
      <c r="F407" s="309"/>
      <c r="G407" s="309"/>
      <c r="H407" s="309"/>
      <c r="I407" s="309"/>
      <c r="J407" s="309"/>
      <c r="K407" s="310"/>
      <c r="L407" s="69"/>
      <c r="M407" s="69"/>
      <c r="N407" s="69"/>
      <c r="O407" s="69"/>
      <c r="P407" s="70"/>
      <c r="Q407" s="70"/>
      <c r="CA407" s="43"/>
      <c r="CB407" s="2" t="s">
        <v>950</v>
      </c>
      <c r="CC407" s="43"/>
      <c r="CD407" s="43"/>
    </row>
    <row r="408" spans="1:82" s="3" customFormat="1" ht="15" hidden="1" outlineLevel="1" x14ac:dyDescent="0.25">
      <c r="A408" s="308" t="s">
        <v>226</v>
      </c>
      <c r="B408" s="309"/>
      <c r="C408" s="309"/>
      <c r="D408" s="309"/>
      <c r="E408" s="309"/>
      <c r="F408" s="309"/>
      <c r="G408" s="309"/>
      <c r="H408" s="309"/>
      <c r="I408" s="309"/>
      <c r="J408" s="309"/>
      <c r="K408" s="310"/>
      <c r="L408" s="69">
        <v>967.92</v>
      </c>
      <c r="M408" s="69"/>
      <c r="N408" s="69"/>
      <c r="O408" s="69"/>
      <c r="P408" s="70"/>
      <c r="Q408" s="70"/>
      <c r="CA408" s="43"/>
      <c r="CB408" s="2" t="s">
        <v>226</v>
      </c>
      <c r="CC408" s="43"/>
      <c r="CD408" s="43"/>
    </row>
    <row r="409" spans="1:82" s="3" customFormat="1" ht="15" hidden="1" outlineLevel="1" x14ac:dyDescent="0.25">
      <c r="A409" s="308" t="s">
        <v>227</v>
      </c>
      <c r="B409" s="309"/>
      <c r="C409" s="309"/>
      <c r="D409" s="309"/>
      <c r="E409" s="309"/>
      <c r="F409" s="309"/>
      <c r="G409" s="309"/>
      <c r="H409" s="309"/>
      <c r="I409" s="309"/>
      <c r="J409" s="309"/>
      <c r="K409" s="310"/>
      <c r="L409" s="69">
        <v>8566</v>
      </c>
      <c r="M409" s="69"/>
      <c r="N409" s="69"/>
      <c r="O409" s="69"/>
      <c r="P409" s="70"/>
      <c r="Q409" s="70"/>
      <c r="CA409" s="43"/>
      <c r="CB409" s="2" t="s">
        <v>227</v>
      </c>
      <c r="CC409" s="43"/>
      <c r="CD409" s="43"/>
    </row>
    <row r="410" spans="1:82" s="3" customFormat="1" ht="15" hidden="1" outlineLevel="1" x14ac:dyDescent="0.25">
      <c r="A410" s="308" t="s">
        <v>951</v>
      </c>
      <c r="B410" s="309"/>
      <c r="C410" s="309"/>
      <c r="D410" s="309"/>
      <c r="E410" s="309"/>
      <c r="F410" s="309"/>
      <c r="G410" s="309"/>
      <c r="H410" s="309"/>
      <c r="I410" s="309"/>
      <c r="J410" s="309"/>
      <c r="K410" s="310"/>
      <c r="L410" s="69">
        <v>34264</v>
      </c>
      <c r="M410" s="69"/>
      <c r="N410" s="69"/>
      <c r="O410" s="69"/>
      <c r="P410" s="70"/>
      <c r="Q410" s="70"/>
      <c r="CA410" s="43"/>
      <c r="CB410" s="2" t="s">
        <v>951</v>
      </c>
      <c r="CC410" s="43"/>
      <c r="CD410" s="43"/>
    </row>
    <row r="411" spans="1:82" s="3" customFormat="1" ht="68.25" hidden="1" outlineLevel="1" x14ac:dyDescent="0.25">
      <c r="A411" s="308" t="s">
        <v>952</v>
      </c>
      <c r="B411" s="309"/>
      <c r="C411" s="309"/>
      <c r="D411" s="309"/>
      <c r="E411" s="309"/>
      <c r="F411" s="309"/>
      <c r="G411" s="309"/>
      <c r="H411" s="309"/>
      <c r="I411" s="309"/>
      <c r="J411" s="309"/>
      <c r="K411" s="310"/>
      <c r="L411" s="69"/>
      <c r="M411" s="69"/>
      <c r="N411" s="69"/>
      <c r="O411" s="69"/>
      <c r="P411" s="70"/>
      <c r="Q411" s="70"/>
      <c r="CA411" s="43"/>
      <c r="CB411" s="2" t="s">
        <v>952</v>
      </c>
      <c r="CC411" s="43"/>
      <c r="CD411" s="43"/>
    </row>
    <row r="412" spans="1:82" s="3" customFormat="1" ht="15" hidden="1" outlineLevel="1" x14ac:dyDescent="0.25">
      <c r="A412" s="308" t="s">
        <v>226</v>
      </c>
      <c r="B412" s="309"/>
      <c r="C412" s="309"/>
      <c r="D412" s="309"/>
      <c r="E412" s="309"/>
      <c r="F412" s="309"/>
      <c r="G412" s="309"/>
      <c r="H412" s="309"/>
      <c r="I412" s="309"/>
      <c r="J412" s="309"/>
      <c r="K412" s="310"/>
      <c r="L412" s="69">
        <v>1815.62</v>
      </c>
      <c r="M412" s="69"/>
      <c r="N412" s="69"/>
      <c r="O412" s="69"/>
      <c r="P412" s="70"/>
      <c r="Q412" s="70"/>
      <c r="CA412" s="43"/>
      <c r="CB412" s="2" t="s">
        <v>226</v>
      </c>
      <c r="CC412" s="43"/>
      <c r="CD412" s="43"/>
    </row>
    <row r="413" spans="1:82" s="3" customFormat="1" ht="15" hidden="1" outlineLevel="1" x14ac:dyDescent="0.25">
      <c r="A413" s="308" t="s">
        <v>227</v>
      </c>
      <c r="B413" s="309"/>
      <c r="C413" s="309"/>
      <c r="D413" s="309"/>
      <c r="E413" s="309"/>
      <c r="F413" s="309"/>
      <c r="G413" s="309"/>
      <c r="H413" s="309"/>
      <c r="I413" s="309"/>
      <c r="J413" s="309"/>
      <c r="K413" s="310"/>
      <c r="L413" s="69">
        <v>16068</v>
      </c>
      <c r="M413" s="69"/>
      <c r="N413" s="69"/>
      <c r="O413" s="69"/>
      <c r="P413" s="70"/>
      <c r="Q413" s="70"/>
      <c r="CA413" s="43"/>
      <c r="CB413" s="2" t="s">
        <v>227</v>
      </c>
      <c r="CC413" s="43"/>
      <c r="CD413" s="43"/>
    </row>
    <row r="414" spans="1:82" s="3" customFormat="1" ht="15" hidden="1" outlineLevel="1" x14ac:dyDescent="0.25">
      <c r="A414" s="308" t="s">
        <v>953</v>
      </c>
      <c r="B414" s="309"/>
      <c r="C414" s="309"/>
      <c r="D414" s="309"/>
      <c r="E414" s="309"/>
      <c r="F414" s="309"/>
      <c r="G414" s="309"/>
      <c r="H414" s="309"/>
      <c r="I414" s="309"/>
      <c r="J414" s="309"/>
      <c r="K414" s="310"/>
      <c r="L414" s="69">
        <v>32136</v>
      </c>
      <c r="M414" s="69"/>
      <c r="N414" s="69"/>
      <c r="O414" s="69"/>
      <c r="P414" s="70"/>
      <c r="Q414" s="70"/>
      <c r="CA414" s="43"/>
      <c r="CB414" s="2" t="s">
        <v>953</v>
      </c>
      <c r="CC414" s="43"/>
      <c r="CD414" s="43"/>
    </row>
    <row r="415" spans="1:82" s="3" customFormat="1" ht="68.25" hidden="1" outlineLevel="1" x14ac:dyDescent="0.25">
      <c r="A415" s="308" t="s">
        <v>954</v>
      </c>
      <c r="B415" s="309"/>
      <c r="C415" s="309"/>
      <c r="D415" s="309"/>
      <c r="E415" s="309"/>
      <c r="F415" s="309"/>
      <c r="G415" s="309"/>
      <c r="H415" s="309"/>
      <c r="I415" s="309"/>
      <c r="J415" s="309"/>
      <c r="K415" s="310"/>
      <c r="L415" s="69"/>
      <c r="M415" s="69"/>
      <c r="N415" s="69"/>
      <c r="O415" s="69"/>
      <c r="P415" s="70"/>
      <c r="Q415" s="70"/>
      <c r="CA415" s="43"/>
      <c r="CB415" s="2" t="s">
        <v>954</v>
      </c>
      <c r="CC415" s="43"/>
      <c r="CD415" s="43"/>
    </row>
    <row r="416" spans="1:82" s="3" customFormat="1" ht="15" hidden="1" outlineLevel="1" x14ac:dyDescent="0.25">
      <c r="A416" s="308" t="s">
        <v>226</v>
      </c>
      <c r="B416" s="309"/>
      <c r="C416" s="309"/>
      <c r="D416" s="309"/>
      <c r="E416" s="309"/>
      <c r="F416" s="309"/>
      <c r="G416" s="309"/>
      <c r="H416" s="309"/>
      <c r="I416" s="309"/>
      <c r="J416" s="309"/>
      <c r="K416" s="310"/>
      <c r="L416" s="69">
        <v>967.92</v>
      </c>
      <c r="M416" s="69"/>
      <c r="N416" s="69"/>
      <c r="O416" s="69"/>
      <c r="P416" s="70"/>
      <c r="Q416" s="70"/>
      <c r="CA416" s="43"/>
      <c r="CB416" s="2" t="s">
        <v>226</v>
      </c>
      <c r="CC416" s="43"/>
      <c r="CD416" s="43"/>
    </row>
    <row r="417" spans="1:82" s="3" customFormat="1" ht="15" hidden="1" outlineLevel="1" x14ac:dyDescent="0.25">
      <c r="A417" s="308" t="s">
        <v>227</v>
      </c>
      <c r="B417" s="309"/>
      <c r="C417" s="309"/>
      <c r="D417" s="309"/>
      <c r="E417" s="309"/>
      <c r="F417" s="309"/>
      <c r="G417" s="309"/>
      <c r="H417" s="309"/>
      <c r="I417" s="309"/>
      <c r="J417" s="309"/>
      <c r="K417" s="310"/>
      <c r="L417" s="69">
        <v>8566</v>
      </c>
      <c r="M417" s="69"/>
      <c r="N417" s="69"/>
      <c r="O417" s="69"/>
      <c r="P417" s="70"/>
      <c r="Q417" s="70"/>
      <c r="CA417" s="43"/>
      <c r="CB417" s="2" t="s">
        <v>227</v>
      </c>
      <c r="CC417" s="43"/>
      <c r="CD417" s="43"/>
    </row>
    <row r="418" spans="1:82" s="3" customFormat="1" ht="15" hidden="1" outlineLevel="1" x14ac:dyDescent="0.25">
      <c r="A418" s="308" t="s">
        <v>955</v>
      </c>
      <c r="B418" s="309"/>
      <c r="C418" s="309"/>
      <c r="D418" s="309"/>
      <c r="E418" s="309"/>
      <c r="F418" s="309"/>
      <c r="G418" s="309"/>
      <c r="H418" s="309"/>
      <c r="I418" s="309"/>
      <c r="J418" s="309"/>
      <c r="K418" s="310"/>
      <c r="L418" s="69">
        <v>17132</v>
      </c>
      <c r="M418" s="69"/>
      <c r="N418" s="69"/>
      <c r="O418" s="69"/>
      <c r="P418" s="70"/>
      <c r="Q418" s="70"/>
      <c r="CA418" s="43"/>
      <c r="CB418" s="2" t="s">
        <v>955</v>
      </c>
      <c r="CC418" s="43"/>
      <c r="CD418" s="43"/>
    </row>
    <row r="419" spans="1:82" s="3" customFormat="1" ht="34.5" hidden="1" outlineLevel="1" x14ac:dyDescent="0.25">
      <c r="A419" s="308" t="s">
        <v>956</v>
      </c>
      <c r="B419" s="309"/>
      <c r="C419" s="309"/>
      <c r="D419" s="309"/>
      <c r="E419" s="309"/>
      <c r="F419" s="309"/>
      <c r="G419" s="309"/>
      <c r="H419" s="309"/>
      <c r="I419" s="309"/>
      <c r="J419" s="309"/>
      <c r="K419" s="310"/>
      <c r="L419" s="69"/>
      <c r="M419" s="69"/>
      <c r="N419" s="69"/>
      <c r="O419" s="69"/>
      <c r="P419" s="70"/>
      <c r="Q419" s="70"/>
      <c r="CA419" s="43"/>
      <c r="CB419" s="2" t="s">
        <v>956</v>
      </c>
      <c r="CC419" s="43"/>
      <c r="CD419" s="43"/>
    </row>
    <row r="420" spans="1:82" s="3" customFormat="1" ht="15" hidden="1" outlineLevel="1" x14ac:dyDescent="0.25">
      <c r="A420" s="308" t="s">
        <v>226</v>
      </c>
      <c r="B420" s="309"/>
      <c r="C420" s="309"/>
      <c r="D420" s="309"/>
      <c r="E420" s="309"/>
      <c r="F420" s="309"/>
      <c r="G420" s="309"/>
      <c r="H420" s="309"/>
      <c r="I420" s="309"/>
      <c r="J420" s="309"/>
      <c r="K420" s="310"/>
      <c r="L420" s="69">
        <v>1243.05</v>
      </c>
      <c r="M420" s="69"/>
      <c r="N420" s="69"/>
      <c r="O420" s="69"/>
      <c r="P420" s="70"/>
      <c r="Q420" s="70"/>
      <c r="CA420" s="43"/>
      <c r="CB420" s="2" t="s">
        <v>226</v>
      </c>
      <c r="CC420" s="43"/>
      <c r="CD420" s="43"/>
    </row>
    <row r="421" spans="1:82" s="3" customFormat="1" ht="15" hidden="1" outlineLevel="1" x14ac:dyDescent="0.25">
      <c r="A421" s="308" t="s">
        <v>227</v>
      </c>
      <c r="B421" s="309"/>
      <c r="C421" s="309"/>
      <c r="D421" s="309"/>
      <c r="E421" s="309"/>
      <c r="F421" s="309"/>
      <c r="G421" s="309"/>
      <c r="H421" s="309"/>
      <c r="I421" s="309"/>
      <c r="J421" s="309"/>
      <c r="K421" s="310"/>
      <c r="L421" s="69">
        <v>11001</v>
      </c>
      <c r="M421" s="69"/>
      <c r="N421" s="69"/>
      <c r="O421" s="69"/>
      <c r="P421" s="70"/>
      <c r="Q421" s="70"/>
      <c r="CA421" s="43"/>
      <c r="CB421" s="2" t="s">
        <v>227</v>
      </c>
      <c r="CC421" s="43"/>
      <c r="CD421" s="43"/>
    </row>
    <row r="422" spans="1:82" s="3" customFormat="1" ht="15" hidden="1" outlineLevel="1" x14ac:dyDescent="0.25">
      <c r="A422" s="308" t="s">
        <v>957</v>
      </c>
      <c r="B422" s="309"/>
      <c r="C422" s="309"/>
      <c r="D422" s="309"/>
      <c r="E422" s="309"/>
      <c r="F422" s="309"/>
      <c r="G422" s="309"/>
      <c r="H422" s="309"/>
      <c r="I422" s="309"/>
      <c r="J422" s="309"/>
      <c r="K422" s="310"/>
      <c r="L422" s="69">
        <v>198018</v>
      </c>
      <c r="M422" s="69"/>
      <c r="N422" s="69"/>
      <c r="O422" s="69"/>
      <c r="P422" s="70"/>
      <c r="Q422" s="70"/>
      <c r="CA422" s="43"/>
      <c r="CB422" s="2" t="s">
        <v>957</v>
      </c>
      <c r="CC422" s="43"/>
      <c r="CD422" s="43"/>
    </row>
    <row r="423" spans="1:82" s="3" customFormat="1" ht="23.25" hidden="1" outlineLevel="1" x14ac:dyDescent="0.25">
      <c r="A423" s="308" t="s">
        <v>958</v>
      </c>
      <c r="B423" s="309"/>
      <c r="C423" s="309"/>
      <c r="D423" s="309"/>
      <c r="E423" s="309"/>
      <c r="F423" s="309"/>
      <c r="G423" s="309"/>
      <c r="H423" s="309"/>
      <c r="I423" s="309"/>
      <c r="J423" s="309"/>
      <c r="K423" s="310"/>
      <c r="L423" s="69"/>
      <c r="M423" s="69"/>
      <c r="N423" s="69"/>
      <c r="O423" s="69"/>
      <c r="P423" s="70"/>
      <c r="Q423" s="70"/>
      <c r="CA423" s="43"/>
      <c r="CB423" s="2" t="s">
        <v>958</v>
      </c>
      <c r="CC423" s="43"/>
      <c r="CD423" s="43"/>
    </row>
    <row r="424" spans="1:82" s="3" customFormat="1" ht="15" hidden="1" outlineLevel="1" x14ac:dyDescent="0.25">
      <c r="A424" s="308" t="s">
        <v>226</v>
      </c>
      <c r="B424" s="309"/>
      <c r="C424" s="309"/>
      <c r="D424" s="309"/>
      <c r="E424" s="309"/>
      <c r="F424" s="309"/>
      <c r="G424" s="309"/>
      <c r="H424" s="309"/>
      <c r="I424" s="309"/>
      <c r="J424" s="309"/>
      <c r="K424" s="310"/>
      <c r="L424" s="69">
        <v>374.01</v>
      </c>
      <c r="M424" s="69"/>
      <c r="N424" s="69"/>
      <c r="O424" s="69"/>
      <c r="P424" s="70"/>
      <c r="Q424" s="70"/>
      <c r="CA424" s="43"/>
      <c r="CB424" s="2" t="s">
        <v>226</v>
      </c>
      <c r="CC424" s="43"/>
      <c r="CD424" s="43"/>
    </row>
    <row r="425" spans="1:82" s="3" customFormat="1" ht="15" hidden="1" outlineLevel="1" x14ac:dyDescent="0.25">
      <c r="A425" s="308" t="s">
        <v>227</v>
      </c>
      <c r="B425" s="309"/>
      <c r="C425" s="309"/>
      <c r="D425" s="309"/>
      <c r="E425" s="309"/>
      <c r="F425" s="309"/>
      <c r="G425" s="309"/>
      <c r="H425" s="309"/>
      <c r="I425" s="309"/>
      <c r="J425" s="309"/>
      <c r="K425" s="310"/>
      <c r="L425" s="69">
        <v>3310</v>
      </c>
      <c r="M425" s="69"/>
      <c r="N425" s="69"/>
      <c r="O425" s="69"/>
      <c r="P425" s="70"/>
      <c r="Q425" s="70"/>
      <c r="CA425" s="43"/>
      <c r="CB425" s="2" t="s">
        <v>227</v>
      </c>
      <c r="CC425" s="43"/>
      <c r="CD425" s="43"/>
    </row>
    <row r="426" spans="1:82" s="3" customFormat="1" ht="15" hidden="1" outlineLevel="1" x14ac:dyDescent="0.25">
      <c r="A426" s="308" t="s">
        <v>959</v>
      </c>
      <c r="B426" s="309"/>
      <c r="C426" s="309"/>
      <c r="D426" s="309"/>
      <c r="E426" s="309"/>
      <c r="F426" s="309"/>
      <c r="G426" s="309"/>
      <c r="H426" s="309"/>
      <c r="I426" s="309"/>
      <c r="J426" s="309"/>
      <c r="K426" s="310"/>
      <c r="L426" s="69">
        <v>59580</v>
      </c>
      <c r="M426" s="69"/>
      <c r="N426" s="69"/>
      <c r="O426" s="69"/>
      <c r="P426" s="70"/>
      <c r="Q426" s="70"/>
      <c r="CA426" s="43"/>
      <c r="CB426" s="2" t="s">
        <v>959</v>
      </c>
      <c r="CC426" s="43"/>
      <c r="CD426" s="43"/>
    </row>
    <row r="427" spans="1:82" s="3" customFormat="1" ht="34.5" hidden="1" outlineLevel="1" x14ac:dyDescent="0.25">
      <c r="A427" s="308" t="s">
        <v>960</v>
      </c>
      <c r="B427" s="309"/>
      <c r="C427" s="309"/>
      <c r="D427" s="309"/>
      <c r="E427" s="309"/>
      <c r="F427" s="309"/>
      <c r="G427" s="309"/>
      <c r="H427" s="309"/>
      <c r="I427" s="309"/>
      <c r="J427" s="309"/>
      <c r="K427" s="310"/>
      <c r="L427" s="69"/>
      <c r="M427" s="69"/>
      <c r="N427" s="69"/>
      <c r="O427" s="69"/>
      <c r="P427" s="70"/>
      <c r="Q427" s="70"/>
      <c r="CA427" s="43"/>
      <c r="CB427" s="2" t="s">
        <v>960</v>
      </c>
      <c r="CC427" s="43"/>
      <c r="CD427" s="43"/>
    </row>
    <row r="428" spans="1:82" s="3" customFormat="1" ht="15" hidden="1" outlineLevel="1" x14ac:dyDescent="0.25">
      <c r="A428" s="308" t="s">
        <v>226</v>
      </c>
      <c r="B428" s="309"/>
      <c r="C428" s="309"/>
      <c r="D428" s="309"/>
      <c r="E428" s="309"/>
      <c r="F428" s="309"/>
      <c r="G428" s="309"/>
      <c r="H428" s="309"/>
      <c r="I428" s="309"/>
      <c r="J428" s="309"/>
      <c r="K428" s="310"/>
      <c r="L428" s="69">
        <v>1116.32</v>
      </c>
      <c r="M428" s="69"/>
      <c r="N428" s="69"/>
      <c r="O428" s="69"/>
      <c r="P428" s="70"/>
      <c r="Q428" s="70"/>
      <c r="CA428" s="43"/>
      <c r="CB428" s="2" t="s">
        <v>226</v>
      </c>
      <c r="CC428" s="43"/>
      <c r="CD428" s="43"/>
    </row>
    <row r="429" spans="1:82" s="3" customFormat="1" ht="15" hidden="1" outlineLevel="1" x14ac:dyDescent="0.25">
      <c r="A429" s="308" t="s">
        <v>227</v>
      </c>
      <c r="B429" s="309"/>
      <c r="C429" s="309"/>
      <c r="D429" s="309"/>
      <c r="E429" s="309"/>
      <c r="F429" s="309"/>
      <c r="G429" s="309"/>
      <c r="H429" s="309"/>
      <c r="I429" s="309"/>
      <c r="J429" s="309"/>
      <c r="K429" s="310"/>
      <c r="L429" s="69">
        <v>9879</v>
      </c>
      <c r="M429" s="69"/>
      <c r="N429" s="69"/>
      <c r="O429" s="69"/>
      <c r="P429" s="70"/>
      <c r="Q429" s="70"/>
      <c r="CA429" s="43"/>
      <c r="CB429" s="2" t="s">
        <v>227</v>
      </c>
      <c r="CC429" s="43"/>
      <c r="CD429" s="43"/>
    </row>
    <row r="430" spans="1:82" s="3" customFormat="1" ht="15" hidden="1" outlineLevel="1" x14ac:dyDescent="0.25">
      <c r="A430" s="308" t="s">
        <v>961</v>
      </c>
      <c r="B430" s="309"/>
      <c r="C430" s="309"/>
      <c r="D430" s="309"/>
      <c r="E430" s="309"/>
      <c r="F430" s="309"/>
      <c r="G430" s="309"/>
      <c r="H430" s="309"/>
      <c r="I430" s="309"/>
      <c r="J430" s="309"/>
      <c r="K430" s="310"/>
      <c r="L430" s="69">
        <v>177830</v>
      </c>
      <c r="M430" s="69"/>
      <c r="N430" s="69"/>
      <c r="O430" s="69"/>
      <c r="P430" s="70"/>
      <c r="Q430" s="70"/>
      <c r="CA430" s="43"/>
      <c r="CB430" s="2" t="s">
        <v>961</v>
      </c>
      <c r="CC430" s="43"/>
      <c r="CD430" s="43"/>
    </row>
    <row r="431" spans="1:82" s="3" customFormat="1" ht="23.25" hidden="1" outlineLevel="1" x14ac:dyDescent="0.25">
      <c r="A431" s="308" t="s">
        <v>962</v>
      </c>
      <c r="B431" s="309"/>
      <c r="C431" s="309"/>
      <c r="D431" s="309"/>
      <c r="E431" s="309"/>
      <c r="F431" s="309"/>
      <c r="G431" s="309"/>
      <c r="H431" s="309"/>
      <c r="I431" s="309"/>
      <c r="J431" s="309"/>
      <c r="K431" s="310"/>
      <c r="L431" s="69"/>
      <c r="M431" s="69"/>
      <c r="N431" s="69"/>
      <c r="O431" s="69"/>
      <c r="P431" s="70"/>
      <c r="Q431" s="70"/>
      <c r="CA431" s="43"/>
      <c r="CB431" s="2" t="s">
        <v>962</v>
      </c>
      <c r="CC431" s="43"/>
      <c r="CD431" s="43"/>
    </row>
    <row r="432" spans="1:82" s="3" customFormat="1" ht="15" hidden="1" outlineLevel="1" x14ac:dyDescent="0.25">
      <c r="A432" s="308" t="s">
        <v>226</v>
      </c>
      <c r="B432" s="309"/>
      <c r="C432" s="309"/>
      <c r="D432" s="309"/>
      <c r="E432" s="309"/>
      <c r="F432" s="309"/>
      <c r="G432" s="309"/>
      <c r="H432" s="309"/>
      <c r="I432" s="309"/>
      <c r="J432" s="309"/>
      <c r="K432" s="310"/>
      <c r="L432" s="69">
        <v>1396.95</v>
      </c>
      <c r="M432" s="69"/>
      <c r="N432" s="69"/>
      <c r="O432" s="69"/>
      <c r="P432" s="70"/>
      <c r="Q432" s="70"/>
      <c r="CA432" s="43"/>
      <c r="CB432" s="2" t="s">
        <v>226</v>
      </c>
      <c r="CC432" s="43"/>
      <c r="CD432" s="43"/>
    </row>
    <row r="433" spans="1:82" s="3" customFormat="1" ht="15" hidden="1" outlineLevel="1" x14ac:dyDescent="0.25">
      <c r="A433" s="308" t="s">
        <v>227</v>
      </c>
      <c r="B433" s="309"/>
      <c r="C433" s="309"/>
      <c r="D433" s="309"/>
      <c r="E433" s="309"/>
      <c r="F433" s="309"/>
      <c r="G433" s="309"/>
      <c r="H433" s="309"/>
      <c r="I433" s="309"/>
      <c r="J433" s="309"/>
      <c r="K433" s="310"/>
      <c r="L433" s="69">
        <v>12363</v>
      </c>
      <c r="M433" s="69"/>
      <c r="N433" s="69"/>
      <c r="O433" s="69"/>
      <c r="P433" s="70"/>
      <c r="Q433" s="70"/>
      <c r="CA433" s="43"/>
      <c r="CB433" s="2" t="s">
        <v>227</v>
      </c>
      <c r="CC433" s="43"/>
      <c r="CD433" s="43"/>
    </row>
    <row r="434" spans="1:82" s="3" customFormat="1" ht="15" hidden="1" outlineLevel="1" x14ac:dyDescent="0.25">
      <c r="A434" s="308" t="s">
        <v>963</v>
      </c>
      <c r="B434" s="309"/>
      <c r="C434" s="309"/>
      <c r="D434" s="309"/>
      <c r="E434" s="309"/>
      <c r="F434" s="309"/>
      <c r="G434" s="309"/>
      <c r="H434" s="309"/>
      <c r="I434" s="309"/>
      <c r="J434" s="309"/>
      <c r="K434" s="310"/>
      <c r="L434" s="69">
        <v>49452</v>
      </c>
      <c r="M434" s="69"/>
      <c r="N434" s="69"/>
      <c r="O434" s="69"/>
      <c r="P434" s="70"/>
      <c r="Q434" s="70"/>
      <c r="CA434" s="43"/>
      <c r="CB434" s="2" t="s">
        <v>963</v>
      </c>
      <c r="CC434" s="43"/>
      <c r="CD434" s="43"/>
    </row>
    <row r="435" spans="1:82" s="3" customFormat="1" ht="15" hidden="1" outlineLevel="1" x14ac:dyDescent="0.25">
      <c r="A435" s="308" t="s">
        <v>964</v>
      </c>
      <c r="B435" s="309"/>
      <c r="C435" s="309"/>
      <c r="D435" s="309"/>
      <c r="E435" s="309"/>
      <c r="F435" s="309"/>
      <c r="G435" s="309"/>
      <c r="H435" s="309"/>
      <c r="I435" s="309"/>
      <c r="J435" s="309"/>
      <c r="K435" s="310"/>
      <c r="L435" s="69"/>
      <c r="M435" s="69"/>
      <c r="N435" s="69"/>
      <c r="O435" s="69"/>
      <c r="P435" s="70"/>
      <c r="Q435" s="70"/>
      <c r="CA435" s="43"/>
      <c r="CB435" s="2" t="s">
        <v>964</v>
      </c>
      <c r="CC435" s="43"/>
      <c r="CD435" s="43"/>
    </row>
    <row r="436" spans="1:82" s="3" customFormat="1" ht="15" hidden="1" outlineLevel="1" x14ac:dyDescent="0.25">
      <c r="A436" s="308" t="s">
        <v>226</v>
      </c>
      <c r="B436" s="309"/>
      <c r="C436" s="309"/>
      <c r="D436" s="309"/>
      <c r="E436" s="309"/>
      <c r="F436" s="309"/>
      <c r="G436" s="309"/>
      <c r="H436" s="309"/>
      <c r="I436" s="309"/>
      <c r="J436" s="309"/>
      <c r="K436" s="310"/>
      <c r="L436" s="69">
        <v>12606</v>
      </c>
      <c r="M436" s="69"/>
      <c r="N436" s="69"/>
      <c r="O436" s="69"/>
      <c r="P436" s="70"/>
      <c r="Q436" s="70"/>
      <c r="CA436" s="43"/>
      <c r="CB436" s="2" t="s">
        <v>226</v>
      </c>
      <c r="CC436" s="43"/>
      <c r="CD436" s="43"/>
    </row>
    <row r="437" spans="1:82" s="3" customFormat="1" ht="15" hidden="1" outlineLevel="1" x14ac:dyDescent="0.25">
      <c r="A437" s="308" t="s">
        <v>227</v>
      </c>
      <c r="B437" s="309"/>
      <c r="C437" s="309"/>
      <c r="D437" s="309"/>
      <c r="E437" s="309"/>
      <c r="F437" s="309"/>
      <c r="G437" s="309"/>
      <c r="H437" s="309"/>
      <c r="I437" s="309"/>
      <c r="J437" s="309"/>
      <c r="K437" s="310"/>
      <c r="L437" s="69">
        <v>111563</v>
      </c>
      <c r="M437" s="69"/>
      <c r="N437" s="69"/>
      <c r="O437" s="69"/>
      <c r="P437" s="70"/>
      <c r="Q437" s="70"/>
      <c r="CA437" s="43"/>
      <c r="CB437" s="2" t="s">
        <v>227</v>
      </c>
      <c r="CC437" s="43"/>
      <c r="CD437" s="43"/>
    </row>
    <row r="438" spans="1:82" s="3" customFormat="1" ht="15" hidden="1" outlineLevel="1" x14ac:dyDescent="0.25">
      <c r="A438" s="308" t="s">
        <v>965</v>
      </c>
      <c r="B438" s="309"/>
      <c r="C438" s="309"/>
      <c r="D438" s="309"/>
      <c r="E438" s="309"/>
      <c r="F438" s="309"/>
      <c r="G438" s="309"/>
      <c r="H438" s="309"/>
      <c r="I438" s="309"/>
      <c r="J438" s="309"/>
      <c r="K438" s="310"/>
      <c r="L438" s="69">
        <v>591</v>
      </c>
      <c r="M438" s="69"/>
      <c r="N438" s="69"/>
      <c r="O438" s="69"/>
      <c r="P438" s="70"/>
      <c r="Q438" s="70"/>
      <c r="CA438" s="43"/>
      <c r="CB438" s="2" t="s">
        <v>965</v>
      </c>
      <c r="CC438" s="43"/>
      <c r="CD438" s="43"/>
    </row>
    <row r="439" spans="1:82" s="3" customFormat="1" ht="15" hidden="1" outlineLevel="1" x14ac:dyDescent="0.25">
      <c r="A439" s="308" t="s">
        <v>966</v>
      </c>
      <c r="B439" s="309"/>
      <c r="C439" s="309"/>
      <c r="D439" s="309"/>
      <c r="E439" s="309"/>
      <c r="F439" s="309"/>
      <c r="G439" s="309"/>
      <c r="H439" s="309"/>
      <c r="I439" s="309"/>
      <c r="J439" s="309"/>
      <c r="K439" s="310"/>
      <c r="L439" s="69"/>
      <c r="M439" s="69"/>
      <c r="N439" s="69"/>
      <c r="O439" s="69"/>
      <c r="P439" s="70"/>
      <c r="Q439" s="70"/>
      <c r="CA439" s="43"/>
      <c r="CB439" s="2" t="s">
        <v>966</v>
      </c>
      <c r="CC439" s="43"/>
      <c r="CD439" s="43"/>
    </row>
    <row r="440" spans="1:82" s="3" customFormat="1" ht="15" hidden="1" outlineLevel="1" x14ac:dyDescent="0.25">
      <c r="A440" s="308" t="s">
        <v>226</v>
      </c>
      <c r="B440" s="309"/>
      <c r="C440" s="309"/>
      <c r="D440" s="309"/>
      <c r="E440" s="309"/>
      <c r="F440" s="309"/>
      <c r="G440" s="309"/>
      <c r="H440" s="309"/>
      <c r="I440" s="309"/>
      <c r="J440" s="309"/>
      <c r="K440" s="310"/>
      <c r="L440" s="69">
        <v>10127</v>
      </c>
      <c r="M440" s="69"/>
      <c r="N440" s="69"/>
      <c r="O440" s="69"/>
      <c r="P440" s="70"/>
      <c r="Q440" s="70"/>
      <c r="CA440" s="43"/>
      <c r="CB440" s="2" t="s">
        <v>226</v>
      </c>
      <c r="CC440" s="43"/>
      <c r="CD440" s="43"/>
    </row>
    <row r="441" spans="1:82" s="3" customFormat="1" ht="15" hidden="1" outlineLevel="1" x14ac:dyDescent="0.25">
      <c r="A441" s="308" t="s">
        <v>227</v>
      </c>
      <c r="B441" s="309"/>
      <c r="C441" s="309"/>
      <c r="D441" s="309"/>
      <c r="E441" s="309"/>
      <c r="F441" s="309"/>
      <c r="G441" s="309"/>
      <c r="H441" s="309"/>
      <c r="I441" s="309"/>
      <c r="J441" s="309"/>
      <c r="K441" s="310"/>
      <c r="L441" s="69">
        <v>89624</v>
      </c>
      <c r="M441" s="69"/>
      <c r="N441" s="69"/>
      <c r="O441" s="69"/>
      <c r="P441" s="70"/>
      <c r="Q441" s="70"/>
      <c r="CA441" s="43"/>
      <c r="CB441" s="2" t="s">
        <v>227</v>
      </c>
      <c r="CC441" s="43"/>
      <c r="CD441" s="43"/>
    </row>
    <row r="442" spans="1:82" s="3" customFormat="1" ht="15" hidden="1" outlineLevel="1" x14ac:dyDescent="0.25">
      <c r="A442" s="308" t="s">
        <v>967</v>
      </c>
      <c r="B442" s="309"/>
      <c r="C442" s="309"/>
      <c r="D442" s="309"/>
      <c r="E442" s="309"/>
      <c r="F442" s="309"/>
      <c r="G442" s="309"/>
      <c r="H442" s="309"/>
      <c r="I442" s="309"/>
      <c r="J442" s="309"/>
      <c r="K442" s="310"/>
      <c r="L442" s="69">
        <v>143</v>
      </c>
      <c r="M442" s="69"/>
      <c r="N442" s="69"/>
      <c r="O442" s="69"/>
      <c r="P442" s="70"/>
      <c r="Q442" s="70"/>
      <c r="CA442" s="43"/>
      <c r="CB442" s="2" t="s">
        <v>967</v>
      </c>
      <c r="CC442" s="43"/>
      <c r="CD442" s="43"/>
    </row>
    <row r="443" spans="1:82" s="3" customFormat="1" ht="15" hidden="1" outlineLevel="1" x14ac:dyDescent="0.25">
      <c r="A443" s="308" t="s">
        <v>968</v>
      </c>
      <c r="B443" s="309"/>
      <c r="C443" s="309"/>
      <c r="D443" s="309"/>
      <c r="E443" s="309"/>
      <c r="F443" s="309"/>
      <c r="G443" s="309"/>
      <c r="H443" s="309"/>
      <c r="I443" s="309"/>
      <c r="J443" s="309"/>
      <c r="K443" s="310"/>
      <c r="L443" s="69"/>
      <c r="M443" s="69"/>
      <c r="N443" s="69"/>
      <c r="O443" s="69"/>
      <c r="P443" s="70"/>
      <c r="Q443" s="70"/>
      <c r="CA443" s="43"/>
      <c r="CB443" s="2" t="s">
        <v>968</v>
      </c>
      <c r="CC443" s="43"/>
      <c r="CD443" s="43"/>
    </row>
    <row r="444" spans="1:82" s="3" customFormat="1" ht="15" hidden="1" outlineLevel="1" x14ac:dyDescent="0.25">
      <c r="A444" s="308" t="s">
        <v>226</v>
      </c>
      <c r="B444" s="309"/>
      <c r="C444" s="309"/>
      <c r="D444" s="309"/>
      <c r="E444" s="309"/>
      <c r="F444" s="309"/>
      <c r="G444" s="309"/>
      <c r="H444" s="309"/>
      <c r="I444" s="309"/>
      <c r="J444" s="309"/>
      <c r="K444" s="310"/>
      <c r="L444" s="69">
        <v>5636.21</v>
      </c>
      <c r="M444" s="69"/>
      <c r="N444" s="69"/>
      <c r="O444" s="69"/>
      <c r="P444" s="70"/>
      <c r="Q444" s="70"/>
      <c r="CA444" s="43"/>
      <c r="CB444" s="2" t="s">
        <v>226</v>
      </c>
      <c r="CC444" s="43"/>
      <c r="CD444" s="43"/>
    </row>
    <row r="445" spans="1:82" s="3" customFormat="1" ht="15" hidden="1" outlineLevel="1" x14ac:dyDescent="0.25">
      <c r="A445" s="308" t="s">
        <v>227</v>
      </c>
      <c r="B445" s="309"/>
      <c r="C445" s="309"/>
      <c r="D445" s="309"/>
      <c r="E445" s="309"/>
      <c r="F445" s="309"/>
      <c r="G445" s="309"/>
      <c r="H445" s="309"/>
      <c r="I445" s="309"/>
      <c r="J445" s="309"/>
      <c r="K445" s="310"/>
      <c r="L445" s="69">
        <v>49880</v>
      </c>
      <c r="M445" s="69"/>
      <c r="N445" s="69"/>
      <c r="O445" s="69"/>
      <c r="P445" s="70"/>
      <c r="Q445" s="70"/>
      <c r="CA445" s="43"/>
      <c r="CB445" s="2" t="s">
        <v>227</v>
      </c>
      <c r="CC445" s="43"/>
      <c r="CD445" s="43"/>
    </row>
    <row r="446" spans="1:82" s="3" customFormat="1" ht="15" hidden="1" outlineLevel="1" x14ac:dyDescent="0.25">
      <c r="A446" s="308" t="s">
        <v>969</v>
      </c>
      <c r="B446" s="309"/>
      <c r="C446" s="309"/>
      <c r="D446" s="309"/>
      <c r="E446" s="309"/>
      <c r="F446" s="309"/>
      <c r="G446" s="309"/>
      <c r="H446" s="309"/>
      <c r="I446" s="309"/>
      <c r="J446" s="309"/>
      <c r="K446" s="310"/>
      <c r="L446" s="69">
        <v>7133</v>
      </c>
      <c r="M446" s="69"/>
      <c r="N446" s="69"/>
      <c r="O446" s="69"/>
      <c r="P446" s="70"/>
      <c r="Q446" s="70"/>
      <c r="CA446" s="43"/>
      <c r="CB446" s="2" t="s">
        <v>969</v>
      </c>
      <c r="CC446" s="43"/>
      <c r="CD446" s="43"/>
    </row>
    <row r="447" spans="1:82" s="3" customFormat="1" ht="23.25" hidden="1" outlineLevel="1" x14ac:dyDescent="0.25">
      <c r="A447" s="308" t="s">
        <v>970</v>
      </c>
      <c r="B447" s="309"/>
      <c r="C447" s="309"/>
      <c r="D447" s="309"/>
      <c r="E447" s="309"/>
      <c r="F447" s="309"/>
      <c r="G447" s="309"/>
      <c r="H447" s="309"/>
      <c r="I447" s="309"/>
      <c r="J447" s="309"/>
      <c r="K447" s="310"/>
      <c r="L447" s="69"/>
      <c r="M447" s="69"/>
      <c r="N447" s="69"/>
      <c r="O447" s="69"/>
      <c r="P447" s="70"/>
      <c r="Q447" s="70"/>
      <c r="CA447" s="43"/>
      <c r="CB447" s="2" t="s">
        <v>970</v>
      </c>
      <c r="CC447" s="43"/>
      <c r="CD447" s="43"/>
    </row>
    <row r="448" spans="1:82" s="3" customFormat="1" ht="15" hidden="1" outlineLevel="1" x14ac:dyDescent="0.25">
      <c r="A448" s="308" t="s">
        <v>226</v>
      </c>
      <c r="B448" s="309"/>
      <c r="C448" s="309"/>
      <c r="D448" s="309"/>
      <c r="E448" s="309"/>
      <c r="F448" s="309"/>
      <c r="G448" s="309"/>
      <c r="H448" s="309"/>
      <c r="I448" s="309"/>
      <c r="J448" s="309"/>
      <c r="K448" s="310"/>
      <c r="L448" s="69">
        <v>4.47</v>
      </c>
      <c r="M448" s="69"/>
      <c r="N448" s="69"/>
      <c r="O448" s="69"/>
      <c r="P448" s="70"/>
      <c r="Q448" s="70"/>
      <c r="CA448" s="43"/>
      <c r="CB448" s="2" t="s">
        <v>226</v>
      </c>
      <c r="CC448" s="43"/>
      <c r="CD448" s="43"/>
    </row>
    <row r="449" spans="1:82" s="3" customFormat="1" ht="15" hidden="1" outlineLevel="1" x14ac:dyDescent="0.25">
      <c r="A449" s="308" t="s">
        <v>227</v>
      </c>
      <c r="B449" s="309"/>
      <c r="C449" s="309"/>
      <c r="D449" s="309"/>
      <c r="E449" s="309"/>
      <c r="F449" s="309"/>
      <c r="G449" s="309"/>
      <c r="H449" s="309"/>
      <c r="I449" s="309"/>
      <c r="J449" s="309"/>
      <c r="K449" s="310"/>
      <c r="L449" s="69">
        <v>40</v>
      </c>
      <c r="M449" s="69"/>
      <c r="N449" s="69"/>
      <c r="O449" s="69"/>
      <c r="P449" s="70"/>
      <c r="Q449" s="70"/>
      <c r="CA449" s="43"/>
      <c r="CB449" s="2" t="s">
        <v>227</v>
      </c>
      <c r="CC449" s="43"/>
      <c r="CD449" s="43"/>
    </row>
    <row r="450" spans="1:82" s="3" customFormat="1" ht="15" hidden="1" outlineLevel="1" x14ac:dyDescent="0.25">
      <c r="A450" s="308" t="s">
        <v>971</v>
      </c>
      <c r="B450" s="309"/>
      <c r="C450" s="309"/>
      <c r="D450" s="309"/>
      <c r="E450" s="309"/>
      <c r="F450" s="309"/>
      <c r="G450" s="309"/>
      <c r="H450" s="309"/>
      <c r="I450" s="309"/>
      <c r="J450" s="309"/>
      <c r="K450" s="310"/>
      <c r="L450" s="69">
        <v>309</v>
      </c>
      <c r="M450" s="69"/>
      <c r="N450" s="69"/>
      <c r="O450" s="69"/>
      <c r="P450" s="70"/>
      <c r="Q450" s="70"/>
      <c r="CA450" s="43"/>
      <c r="CB450" s="2" t="s">
        <v>971</v>
      </c>
      <c r="CC450" s="43"/>
      <c r="CD450" s="43"/>
    </row>
    <row r="451" spans="1:82" s="3" customFormat="1" ht="15" collapsed="1" x14ac:dyDescent="0.25">
      <c r="A451" s="308" t="s">
        <v>206</v>
      </c>
      <c r="B451" s="309"/>
      <c r="C451" s="309"/>
      <c r="D451" s="309"/>
      <c r="E451" s="309"/>
      <c r="F451" s="309"/>
      <c r="G451" s="309"/>
      <c r="H451" s="309"/>
      <c r="I451" s="309"/>
      <c r="J451" s="309"/>
      <c r="K451" s="310"/>
      <c r="L451" s="69">
        <v>21849771</v>
      </c>
      <c r="M451" s="69"/>
      <c r="N451" s="69"/>
      <c r="O451" s="69"/>
      <c r="P451" s="70"/>
      <c r="Q451" s="70"/>
      <c r="CA451" s="43"/>
      <c r="CB451" s="2" t="s">
        <v>206</v>
      </c>
      <c r="CC451" s="43"/>
      <c r="CD451" s="43"/>
    </row>
    <row r="452" spans="1:82" s="3" customFormat="1" ht="15" x14ac:dyDescent="0.25">
      <c r="A452" s="305" t="s">
        <v>972</v>
      </c>
      <c r="B452" s="306"/>
      <c r="C452" s="306"/>
      <c r="D452" s="306"/>
      <c r="E452" s="306"/>
      <c r="F452" s="306"/>
      <c r="G452" s="306"/>
      <c r="H452" s="306"/>
      <c r="I452" s="306"/>
      <c r="J452" s="306"/>
      <c r="K452" s="307"/>
      <c r="L452" s="39"/>
      <c r="M452" s="39"/>
      <c r="N452" s="39"/>
      <c r="O452" s="39"/>
      <c r="P452" s="68"/>
      <c r="Q452" s="68"/>
      <c r="CA452" s="43" t="s">
        <v>972</v>
      </c>
      <c r="CC452" s="43"/>
      <c r="CD452" s="43"/>
    </row>
    <row r="453" spans="1:82" s="3" customFormat="1" ht="45.75" hidden="1" x14ac:dyDescent="0.25">
      <c r="A453" s="308" t="s">
        <v>973</v>
      </c>
      <c r="B453" s="309"/>
      <c r="C453" s="309"/>
      <c r="D453" s="309"/>
      <c r="E453" s="309"/>
      <c r="F453" s="309"/>
      <c r="G453" s="309"/>
      <c r="H453" s="309"/>
      <c r="I453" s="309"/>
      <c r="J453" s="309"/>
      <c r="K453" s="310"/>
      <c r="L453" s="69"/>
      <c r="M453" s="69"/>
      <c r="N453" s="69"/>
      <c r="O453" s="69"/>
      <c r="P453" s="70"/>
      <c r="Q453" s="70"/>
      <c r="CA453" s="43"/>
      <c r="CB453" s="2" t="s">
        <v>973</v>
      </c>
      <c r="CC453" s="43"/>
      <c r="CD453" s="43"/>
    </row>
    <row r="454" spans="1:82" s="3" customFormat="1" ht="15" hidden="1" x14ac:dyDescent="0.25">
      <c r="A454" s="308" t="s">
        <v>226</v>
      </c>
      <c r="B454" s="309"/>
      <c r="C454" s="309"/>
      <c r="D454" s="309"/>
      <c r="E454" s="309"/>
      <c r="F454" s="309"/>
      <c r="G454" s="309"/>
      <c r="H454" s="309"/>
      <c r="I454" s="309"/>
      <c r="J454" s="309"/>
      <c r="K454" s="310"/>
      <c r="L454" s="69">
        <v>3849.55</v>
      </c>
      <c r="M454" s="69"/>
      <c r="N454" s="69"/>
      <c r="O454" s="69"/>
      <c r="P454" s="70"/>
      <c r="Q454" s="70"/>
      <c r="CA454" s="43"/>
      <c r="CB454" s="2" t="s">
        <v>226</v>
      </c>
      <c r="CC454" s="43"/>
      <c r="CD454" s="43"/>
    </row>
    <row r="455" spans="1:82" s="3" customFormat="1" ht="15" hidden="1" x14ac:dyDescent="0.25">
      <c r="A455" s="308" t="s">
        <v>974</v>
      </c>
      <c r="B455" s="309"/>
      <c r="C455" s="309"/>
      <c r="D455" s="309"/>
      <c r="E455" s="309"/>
      <c r="F455" s="309"/>
      <c r="G455" s="309"/>
      <c r="H455" s="309"/>
      <c r="I455" s="309"/>
      <c r="J455" s="309"/>
      <c r="K455" s="310"/>
      <c r="L455" s="69">
        <v>23983</v>
      </c>
      <c r="M455" s="69"/>
      <c r="N455" s="69"/>
      <c r="O455" s="69"/>
      <c r="P455" s="70"/>
      <c r="Q455" s="70"/>
      <c r="CA455" s="43"/>
      <c r="CB455" s="2" t="s">
        <v>974</v>
      </c>
      <c r="CC455" s="43"/>
      <c r="CD455" s="43"/>
    </row>
    <row r="456" spans="1:82" s="3" customFormat="1" ht="15" x14ac:dyDescent="0.25">
      <c r="A456" s="308" t="s">
        <v>975</v>
      </c>
      <c r="B456" s="309"/>
      <c r="C456" s="309"/>
      <c r="D456" s="309"/>
      <c r="E456" s="309"/>
      <c r="F456" s="309"/>
      <c r="G456" s="309"/>
      <c r="H456" s="309"/>
      <c r="I456" s="309"/>
      <c r="J456" s="309"/>
      <c r="K456" s="310"/>
      <c r="L456" s="69">
        <v>143896</v>
      </c>
      <c r="M456" s="69"/>
      <c r="N456" s="69"/>
      <c r="O456" s="69"/>
      <c r="P456" s="70"/>
      <c r="Q456" s="70"/>
      <c r="CA456" s="43"/>
      <c r="CB456" s="2" t="s">
        <v>975</v>
      </c>
      <c r="CC456" s="43"/>
      <c r="CD456" s="43"/>
    </row>
    <row r="457" spans="1:82" s="3" customFormat="1" ht="53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82" s="16" customFormat="1" ht="12.75" customHeight="1" x14ac:dyDescent="0.2">
      <c r="A458" s="315" t="s">
        <v>263</v>
      </c>
      <c r="B458" s="315"/>
      <c r="C458" s="315"/>
      <c r="D458" s="315"/>
      <c r="E458" s="315"/>
      <c r="F458" s="315"/>
      <c r="G458" s="315"/>
      <c r="H458" s="315"/>
      <c r="I458" s="315"/>
      <c r="J458" s="315"/>
      <c r="K458" s="315"/>
      <c r="L458" s="315"/>
      <c r="M458" s="315"/>
      <c r="N458" s="315"/>
      <c r="O458" s="315"/>
      <c r="P458" s="315"/>
      <c r="Q458" s="315"/>
      <c r="R458" s="72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</row>
    <row r="459" spans="1:82" s="16" customFormat="1" ht="12.75" customHeight="1" x14ac:dyDescent="0.2">
      <c r="A459" s="316" t="s">
        <v>264</v>
      </c>
      <c r="B459" s="316"/>
      <c r="C459" s="316"/>
      <c r="D459" s="316"/>
      <c r="E459" s="316"/>
      <c r="F459" s="316"/>
      <c r="G459" s="316"/>
      <c r="H459" s="316"/>
      <c r="I459" s="316"/>
      <c r="J459" s="316"/>
      <c r="K459" s="316"/>
      <c r="L459" s="316"/>
      <c r="M459" s="316"/>
      <c r="N459" s="316"/>
      <c r="O459" s="316"/>
      <c r="P459" s="316"/>
      <c r="Q459" s="316"/>
      <c r="R459" s="73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</row>
    <row r="460" spans="1:82" s="16" customFormat="1" ht="13.5" customHeight="1" x14ac:dyDescent="0.25">
      <c r="A460" s="14"/>
      <c r="B460" s="14"/>
      <c r="C460" s="14"/>
      <c r="D460" s="14"/>
      <c r="E460" s="14"/>
      <c r="F460" s="14"/>
      <c r="G460" s="14"/>
      <c r="H460" s="74"/>
      <c r="I460" s="10"/>
      <c r="J460" s="10"/>
      <c r="K460" s="10"/>
      <c r="L460" s="10"/>
      <c r="M460" s="14"/>
      <c r="N460" s="14"/>
      <c r="O460" s="14"/>
      <c r="P460" s="14"/>
      <c r="Q460" s="14"/>
      <c r="R460" s="3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</row>
    <row r="461" spans="1:82" s="16" customFormat="1" ht="12.75" customHeight="1" x14ac:dyDescent="0.2">
      <c r="A461" s="315" t="s">
        <v>1137</v>
      </c>
      <c r="B461" s="315"/>
      <c r="C461" s="315"/>
      <c r="D461" s="315"/>
      <c r="E461" s="315"/>
      <c r="F461" s="315"/>
      <c r="G461" s="315"/>
      <c r="H461" s="315"/>
      <c r="I461" s="315"/>
      <c r="J461" s="315"/>
      <c r="K461" s="315"/>
      <c r="L461" s="315"/>
      <c r="M461" s="315"/>
      <c r="N461" s="315"/>
      <c r="O461" s="315"/>
      <c r="P461" s="315"/>
      <c r="Q461" s="315"/>
      <c r="R461" s="72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</row>
    <row r="462" spans="1:82" s="16" customFormat="1" ht="12.75" customHeight="1" x14ac:dyDescent="0.2">
      <c r="A462" s="316" t="s">
        <v>264</v>
      </c>
      <c r="B462" s="316"/>
      <c r="C462" s="316"/>
      <c r="D462" s="316"/>
      <c r="E462" s="316"/>
      <c r="F462" s="316"/>
      <c r="G462" s="316"/>
      <c r="H462" s="316"/>
      <c r="I462" s="316"/>
      <c r="J462" s="316"/>
      <c r="K462" s="316"/>
      <c r="L462" s="316"/>
      <c r="M462" s="316"/>
      <c r="N462" s="316"/>
      <c r="O462" s="316"/>
      <c r="P462" s="316"/>
      <c r="Q462" s="316"/>
      <c r="R462" s="73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</row>
    <row r="463" spans="1:82" s="16" customFormat="1" ht="13.5" customHeight="1" x14ac:dyDescent="0.25">
      <c r="A463" s="14"/>
      <c r="B463" s="14"/>
      <c r="C463" s="14"/>
      <c r="D463" s="14"/>
      <c r="E463" s="14"/>
      <c r="F463" s="14"/>
      <c r="G463" s="14"/>
      <c r="H463" s="74"/>
      <c r="I463" s="10"/>
      <c r="J463" s="10"/>
      <c r="K463" s="10"/>
      <c r="L463" s="10"/>
      <c r="M463" s="14"/>
      <c r="N463" s="14"/>
      <c r="O463" s="14"/>
      <c r="P463" s="14"/>
      <c r="Q463" s="14"/>
      <c r="R463" s="3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</row>
    <row r="464" spans="1:82" s="16" customFormat="1" ht="12.75" customHeight="1" x14ac:dyDescent="0.2">
      <c r="A464" s="315" t="s">
        <v>566</v>
      </c>
      <c r="B464" s="315"/>
      <c r="C464" s="315"/>
      <c r="D464" s="315"/>
      <c r="E464" s="315"/>
      <c r="F464" s="315"/>
      <c r="G464" s="315"/>
      <c r="H464" s="315"/>
      <c r="I464" s="315"/>
      <c r="J464" s="315"/>
      <c r="K464" s="315"/>
      <c r="L464" s="315"/>
      <c r="M464" s="315"/>
      <c r="N464" s="315"/>
      <c r="O464" s="315"/>
      <c r="P464" s="315"/>
      <c r="Q464" s="315"/>
      <c r="R464" s="72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</row>
    <row r="465" spans="1:82" s="16" customFormat="1" ht="12.75" customHeight="1" x14ac:dyDescent="0.2">
      <c r="A465" s="316" t="s">
        <v>264</v>
      </c>
      <c r="B465" s="316"/>
      <c r="C465" s="316"/>
      <c r="D465" s="316"/>
      <c r="E465" s="316"/>
      <c r="F465" s="316"/>
      <c r="G465" s="316"/>
      <c r="H465" s="316"/>
      <c r="I465" s="316"/>
      <c r="J465" s="316"/>
      <c r="K465" s="316"/>
      <c r="L465" s="316"/>
      <c r="M465" s="316"/>
      <c r="N465" s="316"/>
      <c r="O465" s="316"/>
      <c r="P465" s="316"/>
      <c r="Q465" s="316"/>
      <c r="R465" s="73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</row>
    <row r="466" spans="1:82" s="16" customFormat="1" ht="13.5" customHeight="1" x14ac:dyDescent="0.25">
      <c r="A466" s="14"/>
      <c r="B466" s="14"/>
      <c r="C466" s="14"/>
      <c r="D466" s="14"/>
      <c r="E466" s="14"/>
      <c r="F466" s="14"/>
      <c r="G466" s="14"/>
      <c r="H466" s="74"/>
      <c r="I466" s="10"/>
      <c r="J466" s="10"/>
      <c r="K466" s="10"/>
      <c r="L466" s="10"/>
      <c r="M466" s="14"/>
      <c r="N466" s="14"/>
      <c r="O466" s="14"/>
      <c r="P466" s="14"/>
      <c r="Q466" s="14"/>
      <c r="R466" s="3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</row>
    <row r="467" spans="1:82" s="3" customFormat="1" ht="15" x14ac:dyDescent="0.25">
      <c r="A467" s="4"/>
      <c r="B467" s="4"/>
      <c r="C467" s="4"/>
      <c r="D467" s="4"/>
      <c r="E467" s="4"/>
      <c r="F467" s="4"/>
      <c r="G467" s="4"/>
      <c r="H467" s="14"/>
      <c r="I467" s="75"/>
      <c r="J467" s="75"/>
      <c r="K467" s="75"/>
      <c r="L467" s="75"/>
      <c r="M467" s="4"/>
      <c r="N467" s="4"/>
      <c r="O467" s="4"/>
      <c r="P467" s="4"/>
      <c r="Q467" s="4"/>
    </row>
  </sheetData>
  <mergeCells count="356">
    <mergeCell ref="A464:Q464"/>
    <mergeCell ref="A465:Q465"/>
    <mergeCell ref="A456:K456"/>
    <mergeCell ref="A458:Q458"/>
    <mergeCell ref="A459:Q459"/>
    <mergeCell ref="A461:Q461"/>
    <mergeCell ref="A462:Q462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39:K339"/>
    <mergeCell ref="A340:K340"/>
    <mergeCell ref="A341:K341"/>
    <mergeCell ref="A344:K344"/>
    <mergeCell ref="A345:K345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C275:E275"/>
    <mergeCell ref="C276:Q276"/>
    <mergeCell ref="C277:E277"/>
    <mergeCell ref="C279:Q279"/>
    <mergeCell ref="C280:Q280"/>
    <mergeCell ref="C265:E265"/>
    <mergeCell ref="C267:Q267"/>
    <mergeCell ref="C268:E268"/>
    <mergeCell ref="C270:Q270"/>
    <mergeCell ref="C271:Q271"/>
    <mergeCell ref="C253:Q253"/>
    <mergeCell ref="C254:Q254"/>
    <mergeCell ref="C258:E258"/>
    <mergeCell ref="C260:Q260"/>
    <mergeCell ref="C261:Q261"/>
    <mergeCell ref="C246:Q246"/>
    <mergeCell ref="C247:E247"/>
    <mergeCell ref="C249:Q249"/>
    <mergeCell ref="A250:Q250"/>
    <mergeCell ref="C251:E251"/>
    <mergeCell ref="C236:Q236"/>
    <mergeCell ref="C237:Q237"/>
    <mergeCell ref="C241:E241"/>
    <mergeCell ref="C243:Q243"/>
    <mergeCell ref="C244:E244"/>
    <mergeCell ref="C227:Q227"/>
    <mergeCell ref="C231:E231"/>
    <mergeCell ref="C232:Q232"/>
    <mergeCell ref="A233:Q233"/>
    <mergeCell ref="C234:E234"/>
    <mergeCell ref="C221:E221"/>
    <mergeCell ref="C222:Q222"/>
    <mergeCell ref="C223:E223"/>
    <mergeCell ref="C225:Q225"/>
    <mergeCell ref="C226:Q226"/>
    <mergeCell ref="C213:E213"/>
    <mergeCell ref="C214:Q214"/>
    <mergeCell ref="C215:Q215"/>
    <mergeCell ref="C219:E219"/>
    <mergeCell ref="C220:Q220"/>
    <mergeCell ref="C203:E203"/>
    <mergeCell ref="C205:Q205"/>
    <mergeCell ref="C206:Q206"/>
    <mergeCell ref="C210:E210"/>
    <mergeCell ref="C212:Q212"/>
    <mergeCell ref="C196:E196"/>
    <mergeCell ref="C198:Q198"/>
    <mergeCell ref="C199:E199"/>
    <mergeCell ref="C201:Q201"/>
    <mergeCell ref="A202:Q202"/>
    <mergeCell ref="C187:Q187"/>
    <mergeCell ref="C188:E188"/>
    <mergeCell ref="C190:Q190"/>
    <mergeCell ref="C191:Q191"/>
    <mergeCell ref="C192:Q192"/>
    <mergeCell ref="C180:E180"/>
    <mergeCell ref="C182:Q182"/>
    <mergeCell ref="C183:E183"/>
    <mergeCell ref="C185:Q185"/>
    <mergeCell ref="C186:E186"/>
    <mergeCell ref="C170:Q170"/>
    <mergeCell ref="C174:E174"/>
    <mergeCell ref="C176:Q176"/>
    <mergeCell ref="C177:E177"/>
    <mergeCell ref="C179:Q179"/>
    <mergeCell ref="C164:E164"/>
    <mergeCell ref="C165:Q165"/>
    <mergeCell ref="A166:Q166"/>
    <mergeCell ref="C167:E167"/>
    <mergeCell ref="C169:Q169"/>
    <mergeCell ref="C156:Q156"/>
    <mergeCell ref="C157:E157"/>
    <mergeCell ref="C158:Q158"/>
    <mergeCell ref="C159:Q159"/>
    <mergeCell ref="C160:Q160"/>
    <mergeCell ref="C148:Q148"/>
    <mergeCell ref="C149:E149"/>
    <mergeCell ref="C150:Q150"/>
    <mergeCell ref="C151:Q151"/>
    <mergeCell ref="C155:E155"/>
    <mergeCell ref="C140:Q140"/>
    <mergeCell ref="C141:E141"/>
    <mergeCell ref="C142:Q142"/>
    <mergeCell ref="C143:Q143"/>
    <mergeCell ref="C147:E147"/>
    <mergeCell ref="C132:Q132"/>
    <mergeCell ref="C133:E133"/>
    <mergeCell ref="C134:Q134"/>
    <mergeCell ref="C135:Q135"/>
    <mergeCell ref="C139:E139"/>
    <mergeCell ref="A124:Q124"/>
    <mergeCell ref="C125:E125"/>
    <mergeCell ref="C126:Q126"/>
    <mergeCell ref="C127:Q127"/>
    <mergeCell ref="C131:E131"/>
    <mergeCell ref="C116:E116"/>
    <mergeCell ref="C117:Q117"/>
    <mergeCell ref="C118:Q118"/>
    <mergeCell ref="C122:E122"/>
    <mergeCell ref="C123:Q123"/>
    <mergeCell ref="C110:Q110"/>
    <mergeCell ref="C111:E111"/>
    <mergeCell ref="C113:Q113"/>
    <mergeCell ref="C114:E114"/>
    <mergeCell ref="C115:Q115"/>
    <mergeCell ref="C98:Q98"/>
    <mergeCell ref="C102:E102"/>
    <mergeCell ref="C104:Q104"/>
    <mergeCell ref="C105:Q105"/>
    <mergeCell ref="C109:E109"/>
    <mergeCell ref="C88:E88"/>
    <mergeCell ref="C90:Q90"/>
    <mergeCell ref="C91:Q91"/>
    <mergeCell ref="C95:E95"/>
    <mergeCell ref="C97:Q97"/>
    <mergeCell ref="C79:Q79"/>
    <mergeCell ref="C80:Q80"/>
    <mergeCell ref="C81:Q81"/>
    <mergeCell ref="C85:E85"/>
    <mergeCell ref="C87:Q87"/>
    <mergeCell ref="C69:E69"/>
    <mergeCell ref="C71:Q71"/>
    <mergeCell ref="C72:Q72"/>
    <mergeCell ref="C73:Q73"/>
    <mergeCell ref="C77:E77"/>
    <mergeCell ref="C60:Q60"/>
    <mergeCell ref="C61:Q61"/>
    <mergeCell ref="C62:Q62"/>
    <mergeCell ref="C66:E66"/>
    <mergeCell ref="C68:Q68"/>
    <mergeCell ref="C50:Q50"/>
    <mergeCell ref="C51:Q51"/>
    <mergeCell ref="C55:E55"/>
    <mergeCell ref="C57:Q57"/>
    <mergeCell ref="C58:E58"/>
    <mergeCell ref="C40:E40"/>
    <mergeCell ref="C42:Q42"/>
    <mergeCell ref="C43:Q43"/>
    <mergeCell ref="C44:Q44"/>
    <mergeCell ref="C48:E48"/>
    <mergeCell ref="C32:Q32"/>
    <mergeCell ref="C33:Q33"/>
    <mergeCell ref="C37:E37"/>
    <mergeCell ref="C38:Q38"/>
    <mergeCell ref="A39:Q39"/>
    <mergeCell ref="O26:O27"/>
    <mergeCell ref="C28:E28"/>
    <mergeCell ref="A29:Q29"/>
    <mergeCell ref="A30:Q30"/>
    <mergeCell ref="C31:E31"/>
    <mergeCell ref="A14:Q14"/>
    <mergeCell ref="C15:G15"/>
    <mergeCell ref="F22:Q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P25:Q26"/>
    <mergeCell ref="J26:J27"/>
    <mergeCell ref="L26:L27"/>
    <mergeCell ref="M26:M27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5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12AC-E531-46AB-8180-612A687487B9}">
  <sheetPr>
    <pageSetUpPr fitToPage="1"/>
  </sheetPr>
  <dimension ref="A1:CK202"/>
  <sheetViews>
    <sheetView view="pageBreakPreview" zoomScaleNormal="100" zoomScaleSheetLayoutView="100" workbookViewId="0">
      <selection activeCell="A2" sqref="A2:R2"/>
    </sheetView>
  </sheetViews>
  <sheetFormatPr defaultColWidth="9.140625" defaultRowHeight="11.25" customHeight="1" outlineLevelRow="1" x14ac:dyDescent="0.2"/>
  <cols>
    <col min="1" max="1" width="9" style="141" customWidth="1"/>
    <col min="2" max="2" width="20.140625" style="141" customWidth="1"/>
    <col min="3" max="4" width="10.42578125" style="141" customWidth="1"/>
    <col min="5" max="5" width="13.28515625" style="141" customWidth="1"/>
    <col min="6" max="6" width="8.5703125" style="141" customWidth="1"/>
    <col min="7" max="7" width="7.85546875" style="141" customWidth="1"/>
    <col min="8" max="8" width="12" style="141" customWidth="1"/>
    <col min="9" max="11" width="9.28515625" style="141" customWidth="1"/>
    <col min="12" max="12" width="12" style="141" customWidth="1"/>
    <col min="13" max="13" width="12.140625" style="141" customWidth="1"/>
    <col min="14" max="16" width="9.28515625" style="141" customWidth="1"/>
    <col min="17" max="17" width="8.42578125" style="141" customWidth="1"/>
    <col min="18" max="18" width="10.7109375" style="141" customWidth="1"/>
    <col min="19" max="54" width="190.7109375" style="112" hidden="1" customWidth="1"/>
    <col min="55" max="59" width="50.5703125" style="112" hidden="1" customWidth="1"/>
    <col min="60" max="72" width="127.42578125" style="112" hidden="1" customWidth="1"/>
    <col min="73" max="74" width="190.7109375" style="112" hidden="1" customWidth="1"/>
    <col min="75" max="75" width="34.140625" style="112" hidden="1" customWidth="1"/>
    <col min="76" max="79" width="161.5703125" style="112" hidden="1" customWidth="1"/>
    <col min="80" max="83" width="131.5703125" style="112" hidden="1" customWidth="1"/>
    <col min="84" max="16384" width="9.140625" style="141"/>
  </cols>
  <sheetData>
    <row r="1" spans="1:72" s="81" customFormat="1" ht="15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  <c r="O1" s="79"/>
      <c r="P1" s="79"/>
      <c r="Q1" s="79"/>
      <c r="R1" s="79"/>
    </row>
    <row r="2" spans="1:72" s="81" customFormat="1" ht="15" x14ac:dyDescent="0.25">
      <c r="A2" s="361" t="s">
        <v>4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82" t="s">
        <v>4</v>
      </c>
      <c r="T2" s="82" t="s">
        <v>2</v>
      </c>
      <c r="U2" s="82" t="s">
        <v>2</v>
      </c>
      <c r="V2" s="82" t="s">
        <v>2</v>
      </c>
      <c r="W2" s="82" t="s">
        <v>2</v>
      </c>
      <c r="X2" s="82" t="s">
        <v>2</v>
      </c>
      <c r="Y2" s="82" t="s">
        <v>2</v>
      </c>
      <c r="Z2" s="82" t="s">
        <v>2</v>
      </c>
      <c r="AA2" s="82" t="s">
        <v>2</v>
      </c>
      <c r="AB2" s="82" t="s">
        <v>2</v>
      </c>
      <c r="AC2" s="82" t="s">
        <v>2</v>
      </c>
      <c r="AD2" s="82" t="s">
        <v>2</v>
      </c>
      <c r="AE2" s="82" t="s">
        <v>2</v>
      </c>
      <c r="AF2" s="82" t="s">
        <v>2</v>
      </c>
      <c r="AG2" s="82" t="s">
        <v>2</v>
      </c>
      <c r="AH2" s="82" t="s">
        <v>2</v>
      </c>
      <c r="AI2" s="82" t="s">
        <v>2</v>
      </c>
      <c r="AJ2" s="82" t="s">
        <v>2</v>
      </c>
    </row>
    <row r="3" spans="1:72" s="81" customFormat="1" ht="15" x14ac:dyDescent="0.25">
      <c r="A3" s="333" t="s">
        <v>5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</row>
    <row r="4" spans="1:72" s="81" customFormat="1" ht="15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72" s="81" customFormat="1" ht="28.5" customHeight="1" x14ac:dyDescent="0.25">
      <c r="A5" s="334" t="s">
        <v>976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</row>
    <row r="6" spans="1:72" s="81" customFormat="1" ht="21" customHeight="1" x14ac:dyDescent="0.25">
      <c r="A6" s="335" t="s">
        <v>7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</row>
    <row r="7" spans="1:72" s="81" customFormat="1" ht="15" x14ac:dyDescent="0.25">
      <c r="A7" s="332" t="s">
        <v>8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AK7" s="82" t="s">
        <v>8</v>
      </c>
      <c r="AL7" s="82" t="s">
        <v>2</v>
      </c>
      <c r="AM7" s="82" t="s">
        <v>2</v>
      </c>
      <c r="AN7" s="82" t="s">
        <v>2</v>
      </c>
      <c r="AO7" s="82" t="s">
        <v>2</v>
      </c>
      <c r="AP7" s="82" t="s">
        <v>2</v>
      </c>
      <c r="AQ7" s="82" t="s">
        <v>2</v>
      </c>
      <c r="AR7" s="82" t="s">
        <v>2</v>
      </c>
      <c r="AS7" s="82" t="s">
        <v>2</v>
      </c>
      <c r="AT7" s="82" t="s">
        <v>2</v>
      </c>
      <c r="AU7" s="82" t="s">
        <v>2</v>
      </c>
      <c r="AV7" s="82" t="s">
        <v>2</v>
      </c>
      <c r="AW7" s="82" t="s">
        <v>2</v>
      </c>
      <c r="AX7" s="82" t="s">
        <v>2</v>
      </c>
      <c r="AY7" s="82" t="s">
        <v>2</v>
      </c>
      <c r="AZ7" s="82" t="s">
        <v>2</v>
      </c>
      <c r="BA7" s="82" t="s">
        <v>2</v>
      </c>
      <c r="BB7" s="82" t="s">
        <v>2</v>
      </c>
    </row>
    <row r="8" spans="1:72" s="81" customFormat="1" ht="15.75" customHeight="1" x14ac:dyDescent="0.25">
      <c r="A8" s="333" t="s">
        <v>9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</row>
    <row r="9" spans="1:72" s="81" customFormat="1" ht="23.25" x14ac:dyDescent="0.25">
      <c r="A9" s="79"/>
      <c r="B9" s="84" t="s">
        <v>10</v>
      </c>
      <c r="C9" s="336" t="s">
        <v>977</v>
      </c>
      <c r="D9" s="336"/>
      <c r="E9" s="336"/>
      <c r="F9" s="336"/>
      <c r="G9" s="336"/>
      <c r="H9" s="85"/>
      <c r="I9" s="85"/>
      <c r="J9" s="85"/>
      <c r="K9" s="85"/>
      <c r="L9" s="85"/>
      <c r="M9" s="85"/>
      <c r="N9" s="85"/>
      <c r="O9" s="85"/>
      <c r="P9" s="79"/>
      <c r="Q9" s="79"/>
      <c r="R9" s="79"/>
      <c r="BC9" s="86" t="s">
        <v>977</v>
      </c>
      <c r="BD9" s="86" t="s">
        <v>2</v>
      </c>
      <c r="BE9" s="86" t="s">
        <v>2</v>
      </c>
      <c r="BF9" s="86" t="s">
        <v>2</v>
      </c>
      <c r="BG9" s="86" t="s">
        <v>2</v>
      </c>
    </row>
    <row r="10" spans="1:72" s="81" customFormat="1" ht="12.75" customHeight="1" x14ac:dyDescent="0.25">
      <c r="B10" s="87" t="s">
        <v>12</v>
      </c>
      <c r="C10" s="87"/>
      <c r="D10" s="88"/>
      <c r="E10" s="89">
        <f>M147/1000</f>
        <v>1893.31</v>
      </c>
      <c r="F10" s="90" t="s">
        <v>13</v>
      </c>
      <c r="H10" s="87"/>
      <c r="I10" s="87"/>
      <c r="J10" s="87"/>
      <c r="K10" s="87"/>
      <c r="L10" s="87"/>
      <c r="M10" s="91"/>
      <c r="N10" s="91"/>
      <c r="O10" s="87"/>
    </row>
    <row r="11" spans="1:72" s="81" customFormat="1" ht="12.75" hidden="1" customHeight="1" x14ac:dyDescent="0.25">
      <c r="B11" s="87" t="s">
        <v>14</v>
      </c>
      <c r="D11" s="88"/>
      <c r="E11" s="89">
        <v>1443.18</v>
      </c>
      <c r="F11" s="90" t="s">
        <v>13</v>
      </c>
      <c r="H11" s="87"/>
      <c r="I11" s="87"/>
      <c r="J11" s="87"/>
      <c r="K11" s="87"/>
      <c r="L11" s="87"/>
      <c r="M11" s="91"/>
      <c r="N11" s="91"/>
      <c r="O11" s="87"/>
    </row>
    <row r="12" spans="1:72" s="81" customFormat="1" ht="12.75" hidden="1" customHeight="1" x14ac:dyDescent="0.25">
      <c r="B12" s="87" t="s">
        <v>15</v>
      </c>
      <c r="C12" s="87"/>
      <c r="D12" s="88"/>
      <c r="E12" s="89">
        <v>233.26</v>
      </c>
      <c r="F12" s="90" t="s">
        <v>13</v>
      </c>
      <c r="H12" s="87"/>
      <c r="J12" s="87"/>
      <c r="K12" s="87"/>
      <c r="L12" s="87"/>
      <c r="M12" s="92"/>
      <c r="N12" s="80"/>
      <c r="O12" s="93"/>
    </row>
    <row r="13" spans="1:72" s="81" customFormat="1" ht="12.75" customHeight="1" x14ac:dyDescent="0.25">
      <c r="B13" s="87" t="s">
        <v>16</v>
      </c>
      <c r="C13" s="87"/>
      <c r="D13" s="94"/>
      <c r="E13" s="89">
        <v>315.3</v>
      </c>
      <c r="F13" s="90" t="s">
        <v>17</v>
      </c>
      <c r="H13" s="87"/>
      <c r="J13" s="87"/>
      <c r="K13" s="87"/>
      <c r="L13" s="87"/>
      <c r="M13" s="95"/>
      <c r="N13" s="95"/>
      <c r="O13" s="90"/>
    </row>
    <row r="14" spans="1:72" s="81" customFormat="1" ht="12.75" customHeight="1" x14ac:dyDescent="0.25">
      <c r="B14" s="87" t="s">
        <v>978</v>
      </c>
      <c r="C14" s="87"/>
      <c r="D14" s="94"/>
      <c r="E14" s="89">
        <v>189.69</v>
      </c>
      <c r="F14" s="90" t="s">
        <v>17</v>
      </c>
      <c r="H14" s="87"/>
      <c r="J14" s="87"/>
      <c r="K14" s="87"/>
      <c r="L14" s="87"/>
      <c r="M14" s="95"/>
      <c r="N14" s="95"/>
      <c r="O14" s="90"/>
    </row>
    <row r="15" spans="1:72" s="81" customFormat="1" ht="12.75" customHeight="1" x14ac:dyDescent="0.25">
      <c r="B15" s="87" t="s">
        <v>979</v>
      </c>
      <c r="C15" s="87"/>
      <c r="D15" s="88"/>
      <c r="E15" s="89">
        <v>187220</v>
      </c>
      <c r="F15" s="90" t="s">
        <v>13</v>
      </c>
      <c r="H15" s="87"/>
      <c r="J15" s="87"/>
      <c r="K15" s="87"/>
      <c r="L15" s="87"/>
      <c r="M15" s="95"/>
      <c r="N15" s="95"/>
      <c r="O15" s="90"/>
    </row>
    <row r="16" spans="1:72" s="81" customFormat="1" ht="15" x14ac:dyDescent="0.25">
      <c r="B16" s="87" t="s">
        <v>18</v>
      </c>
      <c r="C16" s="87"/>
      <c r="E16" s="92"/>
      <c r="F16" s="358" t="s">
        <v>1146</v>
      </c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BH16" s="86" t="s">
        <v>19</v>
      </c>
      <c r="BI16" s="86" t="s">
        <v>2</v>
      </c>
      <c r="BJ16" s="86" t="s">
        <v>2</v>
      </c>
      <c r="BK16" s="86" t="s">
        <v>2</v>
      </c>
      <c r="BL16" s="86" t="s">
        <v>2</v>
      </c>
      <c r="BM16" s="86" t="s">
        <v>2</v>
      </c>
      <c r="BN16" s="86" t="s">
        <v>2</v>
      </c>
      <c r="BO16" s="86" t="s">
        <v>2</v>
      </c>
      <c r="BP16" s="86" t="s">
        <v>2</v>
      </c>
      <c r="BQ16" s="86" t="s">
        <v>2</v>
      </c>
      <c r="BR16" s="86" t="s">
        <v>2</v>
      </c>
      <c r="BS16" s="86" t="s">
        <v>2</v>
      </c>
      <c r="BT16" s="86" t="s">
        <v>2</v>
      </c>
    </row>
    <row r="17" spans="1:78" s="81" customFormat="1" ht="12.75" customHeight="1" x14ac:dyDescent="0.25">
      <c r="A17" s="87"/>
      <c r="B17" s="87"/>
      <c r="D17" s="92"/>
      <c r="E17" s="93"/>
      <c r="F17" s="96"/>
      <c r="G17" s="97"/>
      <c r="H17" s="87"/>
      <c r="I17" s="87"/>
      <c r="J17" s="87"/>
      <c r="K17" s="87"/>
      <c r="L17" s="338"/>
      <c r="M17" s="338"/>
      <c r="N17" s="87"/>
    </row>
    <row r="18" spans="1:78" s="81" customFormat="1" ht="15" x14ac:dyDescent="0.25">
      <c r="A18" s="98"/>
    </row>
    <row r="19" spans="1:78" s="81" customFormat="1" ht="28.5" customHeight="1" x14ac:dyDescent="0.25">
      <c r="A19" s="329" t="s">
        <v>20</v>
      </c>
      <c r="B19" s="329" t="s">
        <v>21</v>
      </c>
      <c r="C19" s="329" t="s">
        <v>22</v>
      </c>
      <c r="D19" s="329"/>
      <c r="E19" s="329"/>
      <c r="F19" s="329" t="s">
        <v>980</v>
      </c>
      <c r="G19" s="329" t="s">
        <v>24</v>
      </c>
      <c r="H19" s="329" t="s">
        <v>981</v>
      </c>
      <c r="I19" s="329"/>
      <c r="J19" s="329"/>
      <c r="K19" s="329"/>
      <c r="L19" s="329" t="s">
        <v>982</v>
      </c>
      <c r="M19" s="329"/>
      <c r="N19" s="329"/>
      <c r="O19" s="329"/>
      <c r="P19" s="329"/>
      <c r="Q19" s="329" t="s">
        <v>983</v>
      </c>
      <c r="R19" s="329" t="s">
        <v>984</v>
      </c>
    </row>
    <row r="20" spans="1:78" s="81" customFormat="1" ht="30" customHeight="1" x14ac:dyDescent="0.25">
      <c r="A20" s="329"/>
      <c r="B20" s="329"/>
      <c r="C20" s="329"/>
      <c r="D20" s="329"/>
      <c r="E20" s="329"/>
      <c r="F20" s="329"/>
      <c r="G20" s="329"/>
      <c r="H20" s="329" t="s">
        <v>29</v>
      </c>
      <c r="I20" s="329" t="s">
        <v>985</v>
      </c>
      <c r="J20" s="329"/>
      <c r="K20" s="329"/>
      <c r="L20" s="329" t="s">
        <v>986</v>
      </c>
      <c r="M20" s="329" t="s">
        <v>29</v>
      </c>
      <c r="N20" s="330" t="s">
        <v>985</v>
      </c>
      <c r="O20" s="330"/>
      <c r="P20" s="330"/>
      <c r="Q20" s="330"/>
      <c r="R20" s="330"/>
    </row>
    <row r="21" spans="1:78" s="81" customFormat="1" ht="22.5" customHeight="1" x14ac:dyDescent="0.25">
      <c r="A21" s="329"/>
      <c r="B21" s="329"/>
      <c r="C21" s="329"/>
      <c r="D21" s="329"/>
      <c r="E21" s="329"/>
      <c r="F21" s="329"/>
      <c r="G21" s="329"/>
      <c r="H21" s="329"/>
      <c r="I21" s="99" t="s">
        <v>987</v>
      </c>
      <c r="J21" s="99" t="s">
        <v>988</v>
      </c>
      <c r="K21" s="99" t="s">
        <v>989</v>
      </c>
      <c r="L21" s="329"/>
      <c r="M21" s="329"/>
      <c r="N21" s="99" t="s">
        <v>987</v>
      </c>
      <c r="O21" s="99" t="s">
        <v>988</v>
      </c>
      <c r="P21" s="99" t="s">
        <v>989</v>
      </c>
      <c r="Q21" s="330"/>
      <c r="R21" s="330"/>
    </row>
    <row r="22" spans="1:78" s="81" customFormat="1" ht="15" x14ac:dyDescent="0.25">
      <c r="A22" s="100">
        <v>1</v>
      </c>
      <c r="B22" s="100">
        <v>2</v>
      </c>
      <c r="C22" s="330">
        <v>3</v>
      </c>
      <c r="D22" s="330"/>
      <c r="E22" s="330"/>
      <c r="F22" s="100">
        <v>4</v>
      </c>
      <c r="G22" s="100">
        <v>5</v>
      </c>
      <c r="H22" s="100">
        <v>6</v>
      </c>
      <c r="I22" s="100">
        <v>7</v>
      </c>
      <c r="J22" s="100">
        <v>8</v>
      </c>
      <c r="K22" s="100">
        <v>9</v>
      </c>
      <c r="L22" s="100">
        <v>10</v>
      </c>
      <c r="M22" s="100">
        <v>11</v>
      </c>
      <c r="N22" s="100">
        <v>12</v>
      </c>
      <c r="O22" s="100">
        <v>13</v>
      </c>
      <c r="P22" s="100">
        <v>14</v>
      </c>
      <c r="Q22" s="100">
        <v>15</v>
      </c>
      <c r="R22" s="100">
        <v>16</v>
      </c>
    </row>
    <row r="23" spans="1:78" s="81" customFormat="1" ht="15" x14ac:dyDescent="0.25">
      <c r="A23" s="331" t="s">
        <v>37</v>
      </c>
      <c r="B23" s="331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BU23" s="101" t="s">
        <v>37</v>
      </c>
    </row>
    <row r="24" spans="1:78" s="81" customFormat="1" ht="15" x14ac:dyDescent="0.25">
      <c r="A24" s="328" t="s">
        <v>990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BU24" s="101"/>
      <c r="BV24" s="102" t="s">
        <v>990</v>
      </c>
    </row>
    <row r="25" spans="1:78" s="81" customFormat="1" ht="15" x14ac:dyDescent="0.25">
      <c r="A25" s="328" t="s">
        <v>38</v>
      </c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BU25" s="101"/>
      <c r="BV25" s="102" t="s">
        <v>38</v>
      </c>
    </row>
    <row r="26" spans="1:78" s="81" customFormat="1" ht="45.75" x14ac:dyDescent="0.25">
      <c r="A26" s="103" t="s">
        <v>39</v>
      </c>
      <c r="B26" s="104" t="s">
        <v>991</v>
      </c>
      <c r="C26" s="327" t="s">
        <v>668</v>
      </c>
      <c r="D26" s="327"/>
      <c r="E26" s="327"/>
      <c r="F26" s="103" t="s">
        <v>42</v>
      </c>
      <c r="G26" s="105">
        <v>2.11</v>
      </c>
      <c r="H26" s="106">
        <v>331.86</v>
      </c>
      <c r="I26" s="107">
        <v>218.8</v>
      </c>
      <c r="J26" s="107">
        <v>83.54</v>
      </c>
      <c r="K26" s="107">
        <v>5.77</v>
      </c>
      <c r="L26" s="108"/>
      <c r="M26" s="109">
        <v>22670</v>
      </c>
      <c r="N26" s="109">
        <v>19713</v>
      </c>
      <c r="O26" s="109">
        <v>2406</v>
      </c>
      <c r="P26" s="110">
        <v>520</v>
      </c>
      <c r="Q26" s="111">
        <v>23.276</v>
      </c>
      <c r="R26" s="107">
        <v>49.11</v>
      </c>
      <c r="BU26" s="101"/>
      <c r="BV26" s="102"/>
      <c r="BW26" s="112" t="s">
        <v>668</v>
      </c>
    </row>
    <row r="27" spans="1:78" s="81" customFormat="1" ht="15" x14ac:dyDescent="0.25">
      <c r="A27" s="113"/>
      <c r="B27" s="114"/>
      <c r="C27" s="323" t="s">
        <v>992</v>
      </c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4"/>
      <c r="BU27" s="101"/>
      <c r="BV27" s="102"/>
      <c r="BX27" s="112" t="s">
        <v>992</v>
      </c>
    </row>
    <row r="28" spans="1:78" s="81" customFormat="1" ht="57" x14ac:dyDescent="0.25">
      <c r="A28" s="115"/>
      <c r="B28" s="116" t="s">
        <v>50</v>
      </c>
      <c r="C28" s="325" t="s">
        <v>51</v>
      </c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6"/>
      <c r="BU28" s="101"/>
      <c r="BV28" s="102"/>
      <c r="BY28" s="112" t="s">
        <v>51</v>
      </c>
    </row>
    <row r="29" spans="1:78" s="81" customFormat="1" ht="15" x14ac:dyDescent="0.25">
      <c r="A29" s="115"/>
      <c r="B29" s="117" t="s">
        <v>39</v>
      </c>
      <c r="C29" s="325" t="s">
        <v>993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6"/>
      <c r="BU29" s="101"/>
      <c r="BV29" s="102"/>
      <c r="BZ29" s="112" t="s">
        <v>993</v>
      </c>
    </row>
    <row r="30" spans="1:78" s="81" customFormat="1" ht="15" x14ac:dyDescent="0.25">
      <c r="A30" s="118"/>
      <c r="B30" s="119"/>
      <c r="C30" s="119"/>
      <c r="D30" s="119"/>
      <c r="E30" s="120" t="s">
        <v>994</v>
      </c>
      <c r="F30" s="121"/>
      <c r="G30" s="122"/>
      <c r="H30" s="88"/>
      <c r="I30" s="88"/>
      <c r="J30" s="88"/>
      <c r="K30" s="88"/>
      <c r="L30" s="123"/>
      <c r="M30" s="124">
        <v>19626</v>
      </c>
      <c r="N30" s="125"/>
      <c r="O30" s="125"/>
      <c r="P30" s="125"/>
      <c r="Q30" s="88"/>
      <c r="R30" s="126"/>
      <c r="BU30" s="101"/>
      <c r="BV30" s="102"/>
    </row>
    <row r="31" spans="1:78" s="81" customFormat="1" ht="15" x14ac:dyDescent="0.25">
      <c r="A31" s="118"/>
      <c r="B31" s="119"/>
      <c r="C31" s="119"/>
      <c r="D31" s="119"/>
      <c r="E31" s="120" t="s">
        <v>995</v>
      </c>
      <c r="F31" s="121"/>
      <c r="G31" s="122"/>
      <c r="H31" s="88"/>
      <c r="I31" s="88"/>
      <c r="J31" s="88"/>
      <c r="K31" s="88"/>
      <c r="L31" s="123"/>
      <c r="M31" s="124">
        <v>10319</v>
      </c>
      <c r="N31" s="125"/>
      <c r="O31" s="125"/>
      <c r="P31" s="125"/>
      <c r="Q31" s="88"/>
      <c r="R31" s="126"/>
      <c r="BU31" s="101"/>
      <c r="BV31" s="102"/>
    </row>
    <row r="32" spans="1:78" s="81" customFormat="1" ht="15" x14ac:dyDescent="0.25">
      <c r="A32" s="118"/>
      <c r="B32" s="119"/>
      <c r="C32" s="119"/>
      <c r="D32" s="119"/>
      <c r="E32" s="120" t="s">
        <v>55</v>
      </c>
      <c r="F32" s="121"/>
      <c r="G32" s="122"/>
      <c r="H32" s="88"/>
      <c r="I32" s="88"/>
      <c r="J32" s="88"/>
      <c r="K32" s="88"/>
      <c r="L32" s="123"/>
      <c r="M32" s="124">
        <v>52615</v>
      </c>
      <c r="N32" s="125"/>
      <c r="O32" s="125"/>
      <c r="P32" s="125"/>
      <c r="Q32" s="88"/>
      <c r="R32" s="126"/>
      <c r="BU32" s="101"/>
      <c r="BV32" s="102"/>
    </row>
    <row r="33" spans="1:79" s="81" customFormat="1" ht="33.75" x14ac:dyDescent="0.25">
      <c r="A33" s="103" t="s">
        <v>56</v>
      </c>
      <c r="B33" s="104" t="s">
        <v>996</v>
      </c>
      <c r="C33" s="327" t="s">
        <v>997</v>
      </c>
      <c r="D33" s="327"/>
      <c r="E33" s="327"/>
      <c r="F33" s="103" t="s">
        <v>151</v>
      </c>
      <c r="G33" s="105">
        <v>215.22</v>
      </c>
      <c r="H33" s="106" t="s">
        <v>998</v>
      </c>
      <c r="I33" s="108"/>
      <c r="J33" s="108"/>
      <c r="K33" s="108"/>
      <c r="L33" s="108"/>
      <c r="M33" s="109">
        <v>253572</v>
      </c>
      <c r="N33" s="108"/>
      <c r="O33" s="108"/>
      <c r="P33" s="108"/>
      <c r="Q33" s="110">
        <v>0</v>
      </c>
      <c r="R33" s="110">
        <v>0</v>
      </c>
      <c r="BU33" s="101"/>
      <c r="BV33" s="102"/>
      <c r="BW33" s="112" t="s">
        <v>997</v>
      </c>
    </row>
    <row r="34" spans="1:79" s="81" customFormat="1" ht="15" x14ac:dyDescent="0.25">
      <c r="A34" s="113"/>
      <c r="B34" s="114"/>
      <c r="C34" s="323" t="s">
        <v>999</v>
      </c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4"/>
      <c r="BU34" s="101"/>
      <c r="BV34" s="102"/>
      <c r="BX34" s="112" t="s">
        <v>999</v>
      </c>
    </row>
    <row r="35" spans="1:79" s="81" customFormat="1" ht="15" x14ac:dyDescent="0.25">
      <c r="A35" s="115"/>
      <c r="B35" s="114"/>
      <c r="C35" s="323" t="s">
        <v>1000</v>
      </c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4"/>
      <c r="BU35" s="101"/>
      <c r="BV35" s="102"/>
      <c r="CA35" s="112" t="s">
        <v>1000</v>
      </c>
    </row>
    <row r="36" spans="1:79" s="81" customFormat="1" ht="15" x14ac:dyDescent="0.25">
      <c r="A36" s="115"/>
      <c r="B36" s="117" t="s">
        <v>39</v>
      </c>
      <c r="C36" s="325" t="s">
        <v>993</v>
      </c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6"/>
      <c r="BU36" s="101"/>
      <c r="BV36" s="102"/>
      <c r="BZ36" s="112" t="s">
        <v>993</v>
      </c>
    </row>
    <row r="37" spans="1:79" s="81" customFormat="1" ht="45.75" x14ac:dyDescent="0.25">
      <c r="A37" s="103" t="s">
        <v>289</v>
      </c>
      <c r="B37" s="104" t="s">
        <v>1001</v>
      </c>
      <c r="C37" s="327" t="s">
        <v>1002</v>
      </c>
      <c r="D37" s="327"/>
      <c r="E37" s="327"/>
      <c r="F37" s="103" t="s">
        <v>42</v>
      </c>
      <c r="G37" s="127">
        <v>1.1000000000000001</v>
      </c>
      <c r="H37" s="106">
        <v>391.15</v>
      </c>
      <c r="I37" s="107">
        <v>268.08999999999997</v>
      </c>
      <c r="J37" s="107">
        <v>92.69</v>
      </c>
      <c r="K37" s="107">
        <v>5.77</v>
      </c>
      <c r="L37" s="108"/>
      <c r="M37" s="109">
        <v>14279</v>
      </c>
      <c r="N37" s="109">
        <v>12592</v>
      </c>
      <c r="O37" s="109">
        <v>1392</v>
      </c>
      <c r="P37" s="110">
        <v>271</v>
      </c>
      <c r="Q37" s="107">
        <v>28.52</v>
      </c>
      <c r="R37" s="107">
        <v>31.37</v>
      </c>
      <c r="BU37" s="101"/>
      <c r="BV37" s="102"/>
      <c r="BW37" s="112" t="s">
        <v>1002</v>
      </c>
    </row>
    <row r="38" spans="1:79" s="81" customFormat="1" ht="15" x14ac:dyDescent="0.25">
      <c r="A38" s="113"/>
      <c r="B38" s="114"/>
      <c r="C38" s="323" t="s">
        <v>1003</v>
      </c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4"/>
      <c r="BU38" s="101"/>
      <c r="BV38" s="102"/>
      <c r="BX38" s="112" t="s">
        <v>1003</v>
      </c>
    </row>
    <row r="39" spans="1:79" s="81" customFormat="1" ht="57" x14ac:dyDescent="0.25">
      <c r="A39" s="115"/>
      <c r="B39" s="116" t="s">
        <v>50</v>
      </c>
      <c r="C39" s="325" t="s">
        <v>51</v>
      </c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6"/>
      <c r="BU39" s="101"/>
      <c r="BV39" s="102"/>
      <c r="BY39" s="112" t="s">
        <v>51</v>
      </c>
    </row>
    <row r="40" spans="1:79" s="81" customFormat="1" ht="15" x14ac:dyDescent="0.25">
      <c r="A40" s="115"/>
      <c r="B40" s="117" t="s">
        <v>39</v>
      </c>
      <c r="C40" s="325" t="s">
        <v>993</v>
      </c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6"/>
      <c r="BU40" s="101"/>
      <c r="BV40" s="102"/>
      <c r="BZ40" s="112" t="s">
        <v>993</v>
      </c>
    </row>
    <row r="41" spans="1:79" s="81" customFormat="1" ht="15" x14ac:dyDescent="0.25">
      <c r="A41" s="118"/>
      <c r="B41" s="119"/>
      <c r="C41" s="119"/>
      <c r="D41" s="119"/>
      <c r="E41" s="120" t="s">
        <v>1004</v>
      </c>
      <c r="F41" s="121"/>
      <c r="G41" s="122"/>
      <c r="H41" s="88"/>
      <c r="I41" s="88"/>
      <c r="J41" s="88"/>
      <c r="K41" s="88"/>
      <c r="L41" s="123"/>
      <c r="M41" s="124">
        <v>12477</v>
      </c>
      <c r="N41" s="125"/>
      <c r="O41" s="125"/>
      <c r="P41" s="125"/>
      <c r="Q41" s="88"/>
      <c r="R41" s="126"/>
      <c r="BU41" s="101"/>
      <c r="BV41" s="102"/>
    </row>
    <row r="42" spans="1:79" s="81" customFormat="1" ht="15" x14ac:dyDescent="0.25">
      <c r="A42" s="118"/>
      <c r="B42" s="119"/>
      <c r="C42" s="119"/>
      <c r="D42" s="119"/>
      <c r="E42" s="120" t="s">
        <v>1005</v>
      </c>
      <c r="F42" s="121"/>
      <c r="G42" s="122"/>
      <c r="H42" s="88"/>
      <c r="I42" s="88"/>
      <c r="J42" s="88"/>
      <c r="K42" s="88"/>
      <c r="L42" s="123"/>
      <c r="M42" s="124">
        <v>6560</v>
      </c>
      <c r="N42" s="125"/>
      <c r="O42" s="125"/>
      <c r="P42" s="125"/>
      <c r="Q42" s="88"/>
      <c r="R42" s="126"/>
      <c r="BU42" s="101"/>
      <c r="BV42" s="102"/>
    </row>
    <row r="43" spans="1:79" s="81" customFormat="1" ht="15" x14ac:dyDescent="0.25">
      <c r="A43" s="118"/>
      <c r="B43" s="119"/>
      <c r="C43" s="119"/>
      <c r="D43" s="119"/>
      <c r="E43" s="120" t="s">
        <v>55</v>
      </c>
      <c r="F43" s="121"/>
      <c r="G43" s="122"/>
      <c r="H43" s="88"/>
      <c r="I43" s="88"/>
      <c r="J43" s="88"/>
      <c r="K43" s="88"/>
      <c r="L43" s="123"/>
      <c r="M43" s="124">
        <v>33316</v>
      </c>
      <c r="N43" s="125"/>
      <c r="O43" s="125"/>
      <c r="P43" s="125"/>
      <c r="Q43" s="88"/>
      <c r="R43" s="126"/>
      <c r="BU43" s="101"/>
      <c r="BV43" s="102"/>
    </row>
    <row r="44" spans="1:79" s="81" customFormat="1" ht="33.75" x14ac:dyDescent="0.25">
      <c r="A44" s="103" t="s">
        <v>1006</v>
      </c>
      <c r="B44" s="104" t="s">
        <v>996</v>
      </c>
      <c r="C44" s="327" t="s">
        <v>1007</v>
      </c>
      <c r="D44" s="327"/>
      <c r="E44" s="327"/>
      <c r="F44" s="103" t="s">
        <v>151</v>
      </c>
      <c r="G44" s="127">
        <v>112.2</v>
      </c>
      <c r="H44" s="106" t="s">
        <v>1008</v>
      </c>
      <c r="I44" s="108"/>
      <c r="J44" s="108"/>
      <c r="K44" s="108"/>
      <c r="L44" s="108"/>
      <c r="M44" s="109">
        <v>237638</v>
      </c>
      <c r="N44" s="108"/>
      <c r="O44" s="108"/>
      <c r="P44" s="108"/>
      <c r="Q44" s="110">
        <v>0</v>
      </c>
      <c r="R44" s="110">
        <v>0</v>
      </c>
      <c r="BU44" s="101"/>
      <c r="BV44" s="102"/>
      <c r="BW44" s="112" t="s">
        <v>1007</v>
      </c>
    </row>
    <row r="45" spans="1:79" s="81" customFormat="1" ht="15" x14ac:dyDescent="0.25">
      <c r="A45" s="113"/>
      <c r="B45" s="114"/>
      <c r="C45" s="323" t="s">
        <v>1009</v>
      </c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4"/>
      <c r="BU45" s="101"/>
      <c r="BV45" s="102"/>
      <c r="BX45" s="112" t="s">
        <v>1009</v>
      </c>
    </row>
    <row r="46" spans="1:79" s="81" customFormat="1" ht="15" x14ac:dyDescent="0.25">
      <c r="A46" s="115"/>
      <c r="B46" s="114"/>
      <c r="C46" s="323" t="s">
        <v>1010</v>
      </c>
      <c r="D46" s="323"/>
      <c r="E46" s="323"/>
      <c r="F46" s="323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324"/>
      <c r="BU46" s="101"/>
      <c r="BV46" s="102"/>
      <c r="CA46" s="112" t="s">
        <v>1010</v>
      </c>
    </row>
    <row r="47" spans="1:79" s="81" customFormat="1" ht="15" x14ac:dyDescent="0.25">
      <c r="A47" s="115"/>
      <c r="B47" s="117" t="s">
        <v>39</v>
      </c>
      <c r="C47" s="325" t="s">
        <v>993</v>
      </c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6"/>
      <c r="BU47" s="101"/>
      <c r="BV47" s="102"/>
      <c r="BZ47" s="112" t="s">
        <v>993</v>
      </c>
    </row>
    <row r="48" spans="1:79" s="81" customFormat="1" ht="45" x14ac:dyDescent="0.25">
      <c r="A48" s="103" t="s">
        <v>306</v>
      </c>
      <c r="B48" s="104" t="s">
        <v>1011</v>
      </c>
      <c r="C48" s="327" t="s">
        <v>41</v>
      </c>
      <c r="D48" s="327"/>
      <c r="E48" s="327"/>
      <c r="F48" s="103" t="s">
        <v>42</v>
      </c>
      <c r="G48" s="127">
        <v>1.5</v>
      </c>
      <c r="H48" s="106">
        <v>845.65</v>
      </c>
      <c r="I48" s="107">
        <v>170.36</v>
      </c>
      <c r="J48" s="107">
        <v>634.77</v>
      </c>
      <c r="K48" s="107">
        <v>164.85</v>
      </c>
      <c r="L48" s="108"/>
      <c r="M48" s="109">
        <v>24446</v>
      </c>
      <c r="N48" s="109">
        <v>10912</v>
      </c>
      <c r="O48" s="109">
        <v>12997</v>
      </c>
      <c r="P48" s="109">
        <v>10559</v>
      </c>
      <c r="Q48" s="111">
        <v>18.123999999999999</v>
      </c>
      <c r="R48" s="107">
        <v>27.19</v>
      </c>
      <c r="BU48" s="101"/>
      <c r="BV48" s="102"/>
      <c r="BW48" s="112" t="s">
        <v>41</v>
      </c>
    </row>
    <row r="49" spans="1:79" s="81" customFormat="1" ht="15" x14ac:dyDescent="0.25">
      <c r="A49" s="113"/>
      <c r="B49" s="114"/>
      <c r="C49" s="323" t="s">
        <v>1012</v>
      </c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4"/>
      <c r="BU49" s="101"/>
      <c r="BV49" s="102"/>
      <c r="BX49" s="112" t="s">
        <v>1012</v>
      </c>
    </row>
    <row r="50" spans="1:79" s="81" customFormat="1" ht="57" x14ac:dyDescent="0.25">
      <c r="A50" s="115"/>
      <c r="B50" s="116" t="s">
        <v>50</v>
      </c>
      <c r="C50" s="325" t="s">
        <v>51</v>
      </c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6"/>
      <c r="BU50" s="101"/>
      <c r="BV50" s="102"/>
      <c r="BY50" s="112" t="s">
        <v>51</v>
      </c>
    </row>
    <row r="51" spans="1:79" s="81" customFormat="1" ht="15" x14ac:dyDescent="0.25">
      <c r="A51" s="115"/>
      <c r="B51" s="117" t="s">
        <v>39</v>
      </c>
      <c r="C51" s="325" t="s">
        <v>993</v>
      </c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6"/>
      <c r="BU51" s="101"/>
      <c r="BV51" s="102"/>
      <c r="BZ51" s="112" t="s">
        <v>993</v>
      </c>
    </row>
    <row r="52" spans="1:79" s="81" customFormat="1" ht="15" x14ac:dyDescent="0.25">
      <c r="A52" s="118"/>
      <c r="B52" s="119"/>
      <c r="C52" s="119"/>
      <c r="D52" s="119"/>
      <c r="E52" s="120" t="s">
        <v>1013</v>
      </c>
      <c r="F52" s="121"/>
      <c r="G52" s="122"/>
      <c r="H52" s="88"/>
      <c r="I52" s="88"/>
      <c r="J52" s="88"/>
      <c r="K52" s="88"/>
      <c r="L52" s="123"/>
      <c r="M52" s="124">
        <v>20827</v>
      </c>
      <c r="N52" s="125"/>
      <c r="O52" s="125"/>
      <c r="P52" s="125"/>
      <c r="Q52" s="88"/>
      <c r="R52" s="126"/>
      <c r="BU52" s="101"/>
      <c r="BV52" s="102"/>
    </row>
    <row r="53" spans="1:79" s="81" customFormat="1" ht="15" x14ac:dyDescent="0.25">
      <c r="A53" s="118"/>
      <c r="B53" s="119"/>
      <c r="C53" s="119"/>
      <c r="D53" s="119"/>
      <c r="E53" s="120" t="s">
        <v>1014</v>
      </c>
      <c r="F53" s="121"/>
      <c r="G53" s="122"/>
      <c r="H53" s="88"/>
      <c r="I53" s="88"/>
      <c r="J53" s="88"/>
      <c r="K53" s="88"/>
      <c r="L53" s="123"/>
      <c r="M53" s="124">
        <v>10950</v>
      </c>
      <c r="N53" s="125"/>
      <c r="O53" s="125"/>
      <c r="P53" s="125"/>
      <c r="Q53" s="88"/>
      <c r="R53" s="126"/>
      <c r="BU53" s="101"/>
      <c r="BV53" s="102"/>
    </row>
    <row r="54" spans="1:79" s="81" customFormat="1" ht="15" x14ac:dyDescent="0.25">
      <c r="A54" s="118"/>
      <c r="B54" s="119"/>
      <c r="C54" s="119"/>
      <c r="D54" s="119"/>
      <c r="E54" s="120" t="s">
        <v>55</v>
      </c>
      <c r="F54" s="121"/>
      <c r="G54" s="122"/>
      <c r="H54" s="88"/>
      <c r="I54" s="88"/>
      <c r="J54" s="88"/>
      <c r="K54" s="88"/>
      <c r="L54" s="123"/>
      <c r="M54" s="124">
        <v>56223</v>
      </c>
      <c r="N54" s="125"/>
      <c r="O54" s="125"/>
      <c r="P54" s="125"/>
      <c r="Q54" s="88"/>
      <c r="R54" s="126"/>
      <c r="BU54" s="101"/>
      <c r="BV54" s="102"/>
    </row>
    <row r="55" spans="1:79" s="81" customFormat="1" ht="45" x14ac:dyDescent="0.25">
      <c r="A55" s="103" t="s">
        <v>79</v>
      </c>
      <c r="B55" s="104" t="s">
        <v>1015</v>
      </c>
      <c r="C55" s="327" t="s">
        <v>687</v>
      </c>
      <c r="D55" s="327"/>
      <c r="E55" s="327"/>
      <c r="F55" s="103" t="s">
        <v>42</v>
      </c>
      <c r="G55" s="105">
        <v>0.05</v>
      </c>
      <c r="H55" s="106">
        <v>197.46</v>
      </c>
      <c r="I55" s="107">
        <v>107.24</v>
      </c>
      <c r="J55" s="107">
        <v>53.19</v>
      </c>
      <c r="K55" s="107">
        <v>5.77</v>
      </c>
      <c r="L55" s="108"/>
      <c r="M55" s="110">
        <v>282</v>
      </c>
      <c r="N55" s="110">
        <v>229</v>
      </c>
      <c r="O55" s="110">
        <v>36</v>
      </c>
      <c r="P55" s="110">
        <v>12</v>
      </c>
      <c r="Q55" s="111">
        <v>11.407999999999999</v>
      </c>
      <c r="R55" s="107">
        <v>0.56999999999999995</v>
      </c>
      <c r="BU55" s="101"/>
      <c r="BV55" s="102"/>
      <c r="BW55" s="112" t="s">
        <v>687</v>
      </c>
    </row>
    <row r="56" spans="1:79" s="81" customFormat="1" ht="15" x14ac:dyDescent="0.25">
      <c r="A56" s="113"/>
      <c r="B56" s="114"/>
      <c r="C56" s="323" t="s">
        <v>1016</v>
      </c>
      <c r="D56" s="323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4"/>
      <c r="BU56" s="101"/>
      <c r="BV56" s="102"/>
      <c r="BX56" s="112" t="s">
        <v>1016</v>
      </c>
    </row>
    <row r="57" spans="1:79" s="81" customFormat="1" ht="57" x14ac:dyDescent="0.25">
      <c r="A57" s="115"/>
      <c r="B57" s="116" t="s">
        <v>50</v>
      </c>
      <c r="C57" s="325" t="s">
        <v>51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6"/>
      <c r="BU57" s="101"/>
      <c r="BV57" s="102"/>
      <c r="BY57" s="112" t="s">
        <v>51</v>
      </c>
    </row>
    <row r="58" spans="1:79" s="81" customFormat="1" ht="15" x14ac:dyDescent="0.25">
      <c r="A58" s="115"/>
      <c r="B58" s="117" t="s">
        <v>39</v>
      </c>
      <c r="C58" s="325" t="s">
        <v>993</v>
      </c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6"/>
      <c r="BU58" s="101"/>
      <c r="BV58" s="102"/>
      <c r="BZ58" s="112" t="s">
        <v>993</v>
      </c>
    </row>
    <row r="59" spans="1:79" s="81" customFormat="1" ht="15" x14ac:dyDescent="0.25">
      <c r="A59" s="118"/>
      <c r="B59" s="119"/>
      <c r="C59" s="119"/>
      <c r="D59" s="119"/>
      <c r="E59" s="120" t="s">
        <v>1017</v>
      </c>
      <c r="F59" s="121"/>
      <c r="G59" s="122"/>
      <c r="H59" s="88"/>
      <c r="I59" s="88"/>
      <c r="J59" s="88"/>
      <c r="K59" s="88"/>
      <c r="L59" s="123"/>
      <c r="M59" s="128">
        <v>234</v>
      </c>
      <c r="N59" s="125"/>
      <c r="O59" s="125"/>
      <c r="P59" s="125"/>
      <c r="Q59" s="88"/>
      <c r="R59" s="126"/>
      <c r="BU59" s="101"/>
      <c r="BV59" s="102"/>
    </row>
    <row r="60" spans="1:79" s="81" customFormat="1" ht="15" x14ac:dyDescent="0.25">
      <c r="A60" s="118"/>
      <c r="B60" s="119"/>
      <c r="C60" s="119"/>
      <c r="D60" s="119"/>
      <c r="E60" s="120" t="s">
        <v>1018</v>
      </c>
      <c r="F60" s="121"/>
      <c r="G60" s="122"/>
      <c r="H60" s="88"/>
      <c r="I60" s="88"/>
      <c r="J60" s="88"/>
      <c r="K60" s="88"/>
      <c r="L60" s="123"/>
      <c r="M60" s="128">
        <v>123</v>
      </c>
      <c r="N60" s="125"/>
      <c r="O60" s="125"/>
      <c r="P60" s="125"/>
      <c r="Q60" s="88"/>
      <c r="R60" s="126"/>
      <c r="BU60" s="101"/>
      <c r="BV60" s="102"/>
    </row>
    <row r="61" spans="1:79" s="81" customFormat="1" ht="15" x14ac:dyDescent="0.25">
      <c r="A61" s="118"/>
      <c r="B61" s="119"/>
      <c r="C61" s="119"/>
      <c r="D61" s="119"/>
      <c r="E61" s="120" t="s">
        <v>55</v>
      </c>
      <c r="F61" s="121"/>
      <c r="G61" s="122"/>
      <c r="H61" s="88"/>
      <c r="I61" s="88"/>
      <c r="J61" s="88"/>
      <c r="K61" s="88"/>
      <c r="L61" s="123"/>
      <c r="M61" s="128">
        <v>639</v>
      </c>
      <c r="N61" s="125"/>
      <c r="O61" s="125"/>
      <c r="P61" s="125"/>
      <c r="Q61" s="88"/>
      <c r="R61" s="126"/>
      <c r="BU61" s="101"/>
      <c r="BV61" s="102"/>
    </row>
    <row r="62" spans="1:79" s="81" customFormat="1" ht="33.75" x14ac:dyDescent="0.25">
      <c r="A62" s="103" t="s">
        <v>88</v>
      </c>
      <c r="B62" s="104" t="s">
        <v>1019</v>
      </c>
      <c r="C62" s="327" t="s">
        <v>1020</v>
      </c>
      <c r="D62" s="327"/>
      <c r="E62" s="327"/>
      <c r="F62" s="103" t="s">
        <v>151</v>
      </c>
      <c r="G62" s="127">
        <v>158.1</v>
      </c>
      <c r="H62" s="106" t="s">
        <v>1021</v>
      </c>
      <c r="I62" s="108"/>
      <c r="J62" s="108"/>
      <c r="K62" s="108"/>
      <c r="L62" s="108"/>
      <c r="M62" s="109">
        <v>32853</v>
      </c>
      <c r="N62" s="108"/>
      <c r="O62" s="108"/>
      <c r="P62" s="108"/>
      <c r="Q62" s="110">
        <v>0</v>
      </c>
      <c r="R62" s="110">
        <v>0</v>
      </c>
      <c r="BU62" s="101"/>
      <c r="BV62" s="102"/>
      <c r="BW62" s="112" t="s">
        <v>1020</v>
      </c>
    </row>
    <row r="63" spans="1:79" s="81" customFormat="1" ht="15" x14ac:dyDescent="0.25">
      <c r="A63" s="113"/>
      <c r="B63" s="114"/>
      <c r="C63" s="323" t="s">
        <v>1022</v>
      </c>
      <c r="D63" s="323"/>
      <c r="E63" s="323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324"/>
      <c r="BU63" s="101"/>
      <c r="BV63" s="102"/>
      <c r="BX63" s="112" t="s">
        <v>1022</v>
      </c>
    </row>
    <row r="64" spans="1:79" s="81" customFormat="1" ht="15" x14ac:dyDescent="0.25">
      <c r="A64" s="115"/>
      <c r="B64" s="114"/>
      <c r="C64" s="323" t="s">
        <v>1023</v>
      </c>
      <c r="D64" s="323"/>
      <c r="E64" s="323"/>
      <c r="F64" s="323"/>
      <c r="G64" s="323"/>
      <c r="H64" s="323"/>
      <c r="I64" s="323"/>
      <c r="J64" s="323"/>
      <c r="K64" s="323"/>
      <c r="L64" s="323"/>
      <c r="M64" s="323"/>
      <c r="N64" s="323"/>
      <c r="O64" s="323"/>
      <c r="P64" s="323"/>
      <c r="Q64" s="323"/>
      <c r="R64" s="324"/>
      <c r="BU64" s="101"/>
      <c r="BV64" s="102"/>
      <c r="CA64" s="112" t="s">
        <v>1023</v>
      </c>
    </row>
    <row r="65" spans="1:79" s="81" customFormat="1" ht="15" x14ac:dyDescent="0.25">
      <c r="A65" s="115"/>
      <c r="B65" s="117" t="s">
        <v>39</v>
      </c>
      <c r="C65" s="325" t="s">
        <v>993</v>
      </c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6"/>
      <c r="BU65" s="101"/>
      <c r="BV65" s="102"/>
      <c r="BZ65" s="112" t="s">
        <v>993</v>
      </c>
    </row>
    <row r="66" spans="1:79" s="81" customFormat="1" ht="15" x14ac:dyDescent="0.25">
      <c r="A66" s="328" t="s">
        <v>65</v>
      </c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BU66" s="101"/>
      <c r="BV66" s="102" t="s">
        <v>65</v>
      </c>
    </row>
    <row r="67" spans="1:79" s="81" customFormat="1" ht="45" x14ac:dyDescent="0.25">
      <c r="A67" s="103" t="s">
        <v>328</v>
      </c>
      <c r="B67" s="104" t="s">
        <v>1024</v>
      </c>
      <c r="C67" s="327" t="s">
        <v>81</v>
      </c>
      <c r="D67" s="327"/>
      <c r="E67" s="327"/>
      <c r="F67" s="103" t="s">
        <v>42</v>
      </c>
      <c r="G67" s="105">
        <v>0.04</v>
      </c>
      <c r="H67" s="106">
        <v>609.32000000000005</v>
      </c>
      <c r="I67" s="107">
        <v>92.53</v>
      </c>
      <c r="J67" s="107">
        <v>109.26</v>
      </c>
      <c r="K67" s="107">
        <v>26.83</v>
      </c>
      <c r="L67" s="108"/>
      <c r="M67" s="110">
        <v>362</v>
      </c>
      <c r="N67" s="110">
        <v>158</v>
      </c>
      <c r="O67" s="110">
        <v>60</v>
      </c>
      <c r="P67" s="110">
        <v>46</v>
      </c>
      <c r="Q67" s="111">
        <v>9.8439999999999994</v>
      </c>
      <c r="R67" s="107">
        <v>0.39</v>
      </c>
      <c r="BU67" s="101"/>
      <c r="BV67" s="102"/>
      <c r="BW67" s="112" t="s">
        <v>81</v>
      </c>
    </row>
    <row r="68" spans="1:79" s="81" customFormat="1" ht="15" x14ac:dyDescent="0.25">
      <c r="A68" s="113"/>
      <c r="B68" s="114"/>
      <c r="C68" s="323" t="s">
        <v>1025</v>
      </c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4"/>
      <c r="BU68" s="101"/>
      <c r="BV68" s="102"/>
      <c r="BX68" s="112" t="s">
        <v>1025</v>
      </c>
    </row>
    <row r="69" spans="1:79" s="81" customFormat="1" ht="57" x14ac:dyDescent="0.25">
      <c r="A69" s="115"/>
      <c r="B69" s="116" t="s">
        <v>50</v>
      </c>
      <c r="C69" s="325" t="s">
        <v>51</v>
      </c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6"/>
      <c r="BU69" s="101"/>
      <c r="BV69" s="102"/>
      <c r="BY69" s="112" t="s">
        <v>51</v>
      </c>
    </row>
    <row r="70" spans="1:79" s="81" customFormat="1" ht="15" x14ac:dyDescent="0.25">
      <c r="A70" s="115"/>
      <c r="B70" s="117" t="s">
        <v>39</v>
      </c>
      <c r="C70" s="325" t="s">
        <v>993</v>
      </c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6"/>
      <c r="BU70" s="101"/>
      <c r="BV70" s="102"/>
      <c r="BZ70" s="112" t="s">
        <v>993</v>
      </c>
    </row>
    <row r="71" spans="1:79" s="81" customFormat="1" ht="15" x14ac:dyDescent="0.25">
      <c r="A71" s="118"/>
      <c r="B71" s="119"/>
      <c r="C71" s="119"/>
      <c r="D71" s="119"/>
      <c r="E71" s="120" t="s">
        <v>1026</v>
      </c>
      <c r="F71" s="121"/>
      <c r="G71" s="122"/>
      <c r="H71" s="88"/>
      <c r="I71" s="88"/>
      <c r="J71" s="88"/>
      <c r="K71" s="88"/>
      <c r="L71" s="123"/>
      <c r="M71" s="128">
        <v>198</v>
      </c>
      <c r="N71" s="125"/>
      <c r="O71" s="125"/>
      <c r="P71" s="125"/>
      <c r="Q71" s="88"/>
      <c r="R71" s="126"/>
      <c r="BU71" s="101"/>
      <c r="BV71" s="102"/>
    </row>
    <row r="72" spans="1:79" s="81" customFormat="1" ht="15" x14ac:dyDescent="0.25">
      <c r="A72" s="118"/>
      <c r="B72" s="119"/>
      <c r="C72" s="119"/>
      <c r="D72" s="119"/>
      <c r="E72" s="120" t="s">
        <v>1027</v>
      </c>
      <c r="F72" s="121"/>
      <c r="G72" s="122"/>
      <c r="H72" s="88"/>
      <c r="I72" s="88"/>
      <c r="J72" s="88"/>
      <c r="K72" s="88"/>
      <c r="L72" s="123"/>
      <c r="M72" s="128">
        <v>104</v>
      </c>
      <c r="N72" s="125"/>
      <c r="O72" s="125"/>
      <c r="P72" s="125"/>
      <c r="Q72" s="88"/>
      <c r="R72" s="126"/>
      <c r="BU72" s="101"/>
      <c r="BV72" s="102"/>
    </row>
    <row r="73" spans="1:79" s="81" customFormat="1" ht="15" x14ac:dyDescent="0.25">
      <c r="A73" s="118"/>
      <c r="B73" s="119"/>
      <c r="C73" s="119"/>
      <c r="D73" s="119"/>
      <c r="E73" s="120" t="s">
        <v>55</v>
      </c>
      <c r="F73" s="121"/>
      <c r="G73" s="122"/>
      <c r="H73" s="88"/>
      <c r="I73" s="88"/>
      <c r="J73" s="88"/>
      <c r="K73" s="88"/>
      <c r="L73" s="123"/>
      <c r="M73" s="128">
        <v>664</v>
      </c>
      <c r="N73" s="125"/>
      <c r="O73" s="125"/>
      <c r="P73" s="125"/>
      <c r="Q73" s="88"/>
      <c r="R73" s="126"/>
      <c r="BU73" s="101"/>
      <c r="BV73" s="102"/>
    </row>
    <row r="74" spans="1:79" s="81" customFormat="1" ht="34.5" x14ac:dyDescent="0.25">
      <c r="A74" s="103" t="s">
        <v>95</v>
      </c>
      <c r="B74" s="104" t="s">
        <v>1028</v>
      </c>
      <c r="C74" s="327" t="s">
        <v>1029</v>
      </c>
      <c r="D74" s="327"/>
      <c r="E74" s="327"/>
      <c r="F74" s="103" t="s">
        <v>69</v>
      </c>
      <c r="G74" s="129">
        <v>2</v>
      </c>
      <c r="H74" s="106" t="s">
        <v>1030</v>
      </c>
      <c r="I74" s="108"/>
      <c r="J74" s="108"/>
      <c r="K74" s="108"/>
      <c r="L74" s="108"/>
      <c r="M74" s="109">
        <v>6520</v>
      </c>
      <c r="N74" s="108"/>
      <c r="O74" s="108"/>
      <c r="P74" s="108"/>
      <c r="Q74" s="110">
        <v>0</v>
      </c>
      <c r="R74" s="110">
        <v>0</v>
      </c>
      <c r="BU74" s="101"/>
      <c r="BV74" s="102"/>
      <c r="BW74" s="112" t="s">
        <v>1029</v>
      </c>
    </row>
    <row r="75" spans="1:79" s="81" customFormat="1" ht="15" x14ac:dyDescent="0.25">
      <c r="A75" s="115"/>
      <c r="B75" s="114"/>
      <c r="C75" s="323" t="s">
        <v>1031</v>
      </c>
      <c r="D75" s="323"/>
      <c r="E75" s="323"/>
      <c r="F75" s="323"/>
      <c r="G75" s="323"/>
      <c r="H75" s="323"/>
      <c r="I75" s="323"/>
      <c r="J75" s="323"/>
      <c r="K75" s="323"/>
      <c r="L75" s="323"/>
      <c r="M75" s="323"/>
      <c r="N75" s="323"/>
      <c r="O75" s="323"/>
      <c r="P75" s="323"/>
      <c r="Q75" s="323"/>
      <c r="R75" s="324"/>
      <c r="BU75" s="101"/>
      <c r="BV75" s="102"/>
      <c r="CA75" s="112" t="s">
        <v>1031</v>
      </c>
    </row>
    <row r="76" spans="1:79" s="81" customFormat="1" ht="15" x14ac:dyDescent="0.25">
      <c r="A76" s="115"/>
      <c r="B76" s="117" t="s">
        <v>39</v>
      </c>
      <c r="C76" s="325" t="s">
        <v>993</v>
      </c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6"/>
      <c r="BU76" s="101"/>
      <c r="BV76" s="102"/>
      <c r="BZ76" s="112" t="s">
        <v>993</v>
      </c>
    </row>
    <row r="77" spans="1:79" s="81" customFormat="1" ht="45" x14ac:dyDescent="0.25">
      <c r="A77" s="103" t="s">
        <v>100</v>
      </c>
      <c r="B77" s="104" t="s">
        <v>1032</v>
      </c>
      <c r="C77" s="327" t="s">
        <v>1033</v>
      </c>
      <c r="D77" s="327"/>
      <c r="E77" s="327"/>
      <c r="F77" s="103" t="s">
        <v>42</v>
      </c>
      <c r="G77" s="105">
        <v>0.05</v>
      </c>
      <c r="H77" s="106">
        <v>1071.58</v>
      </c>
      <c r="I77" s="107">
        <v>300.08</v>
      </c>
      <c r="J77" s="107">
        <v>170.88</v>
      </c>
      <c r="K77" s="107">
        <v>5.2</v>
      </c>
      <c r="L77" s="108"/>
      <c r="M77" s="109">
        <v>1023</v>
      </c>
      <c r="N77" s="110">
        <v>641</v>
      </c>
      <c r="O77" s="110">
        <v>117</v>
      </c>
      <c r="P77" s="110">
        <v>11</v>
      </c>
      <c r="Q77" s="111">
        <v>31.923999999999999</v>
      </c>
      <c r="R77" s="130">
        <v>1.6</v>
      </c>
      <c r="BU77" s="101"/>
      <c r="BV77" s="102"/>
      <c r="BW77" s="112" t="s">
        <v>1033</v>
      </c>
    </row>
    <row r="78" spans="1:79" s="81" customFormat="1" ht="15" x14ac:dyDescent="0.25">
      <c r="A78" s="113"/>
      <c r="B78" s="114"/>
      <c r="C78" s="323" t="s">
        <v>1016</v>
      </c>
      <c r="D78" s="323"/>
      <c r="E78" s="323"/>
      <c r="F78" s="323"/>
      <c r="G78" s="323"/>
      <c r="H78" s="323"/>
      <c r="I78" s="323"/>
      <c r="J78" s="323"/>
      <c r="K78" s="323"/>
      <c r="L78" s="323"/>
      <c r="M78" s="323"/>
      <c r="N78" s="323"/>
      <c r="O78" s="323"/>
      <c r="P78" s="323"/>
      <c r="Q78" s="323"/>
      <c r="R78" s="324"/>
      <c r="BU78" s="101"/>
      <c r="BV78" s="102"/>
      <c r="BX78" s="112" t="s">
        <v>1016</v>
      </c>
    </row>
    <row r="79" spans="1:79" s="81" customFormat="1" ht="57" x14ac:dyDescent="0.25">
      <c r="A79" s="115"/>
      <c r="B79" s="116" t="s">
        <v>50</v>
      </c>
      <c r="C79" s="325" t="s">
        <v>51</v>
      </c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6"/>
      <c r="BU79" s="101"/>
      <c r="BV79" s="102"/>
      <c r="BY79" s="112" t="s">
        <v>51</v>
      </c>
    </row>
    <row r="80" spans="1:79" s="81" customFormat="1" ht="15" x14ac:dyDescent="0.25">
      <c r="A80" s="115"/>
      <c r="B80" s="117" t="s">
        <v>39</v>
      </c>
      <c r="C80" s="325" t="s">
        <v>993</v>
      </c>
      <c r="D80" s="325"/>
      <c r="E80" s="325"/>
      <c r="F80" s="325"/>
      <c r="G80" s="325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326"/>
      <c r="BU80" s="101"/>
      <c r="BV80" s="102"/>
      <c r="BZ80" s="112" t="s">
        <v>993</v>
      </c>
    </row>
    <row r="81" spans="1:78" s="81" customFormat="1" ht="15" x14ac:dyDescent="0.25">
      <c r="A81" s="118"/>
      <c r="B81" s="119"/>
      <c r="C81" s="119"/>
      <c r="D81" s="119"/>
      <c r="E81" s="120" t="s">
        <v>1034</v>
      </c>
      <c r="F81" s="121"/>
      <c r="G81" s="122"/>
      <c r="H81" s="88"/>
      <c r="I81" s="88"/>
      <c r="J81" s="88"/>
      <c r="K81" s="88"/>
      <c r="L81" s="123"/>
      <c r="M81" s="128">
        <v>632</v>
      </c>
      <c r="N81" s="125"/>
      <c r="O81" s="125"/>
      <c r="P81" s="125"/>
      <c r="Q81" s="88"/>
      <c r="R81" s="126"/>
      <c r="BU81" s="101"/>
      <c r="BV81" s="102"/>
    </row>
    <row r="82" spans="1:78" s="81" customFormat="1" ht="15" x14ac:dyDescent="0.25">
      <c r="A82" s="118"/>
      <c r="B82" s="119"/>
      <c r="C82" s="119"/>
      <c r="D82" s="119"/>
      <c r="E82" s="120" t="s">
        <v>1035</v>
      </c>
      <c r="F82" s="121"/>
      <c r="G82" s="122"/>
      <c r="H82" s="88"/>
      <c r="I82" s="88"/>
      <c r="J82" s="88"/>
      <c r="K82" s="88"/>
      <c r="L82" s="123"/>
      <c r="M82" s="128">
        <v>333</v>
      </c>
      <c r="N82" s="125"/>
      <c r="O82" s="125"/>
      <c r="P82" s="125"/>
      <c r="Q82" s="88"/>
      <c r="R82" s="126"/>
      <c r="BU82" s="101"/>
      <c r="BV82" s="102"/>
    </row>
    <row r="83" spans="1:78" s="81" customFormat="1" ht="15" x14ac:dyDescent="0.25">
      <c r="A83" s="118"/>
      <c r="B83" s="119"/>
      <c r="C83" s="119"/>
      <c r="D83" s="119"/>
      <c r="E83" s="120" t="s">
        <v>55</v>
      </c>
      <c r="F83" s="121"/>
      <c r="G83" s="122"/>
      <c r="H83" s="88"/>
      <c r="I83" s="88"/>
      <c r="J83" s="88"/>
      <c r="K83" s="88"/>
      <c r="L83" s="123"/>
      <c r="M83" s="124">
        <v>1988</v>
      </c>
      <c r="N83" s="125"/>
      <c r="O83" s="125"/>
      <c r="P83" s="125"/>
      <c r="Q83" s="88"/>
      <c r="R83" s="126"/>
      <c r="BU83" s="101"/>
      <c r="BV83" s="102"/>
    </row>
    <row r="84" spans="1:78" s="81" customFormat="1" ht="45.75" x14ac:dyDescent="0.25">
      <c r="A84" s="103" t="s">
        <v>109</v>
      </c>
      <c r="B84" s="104" t="s">
        <v>1036</v>
      </c>
      <c r="C84" s="327" t="s">
        <v>1037</v>
      </c>
      <c r="D84" s="327"/>
      <c r="E84" s="327"/>
      <c r="F84" s="103" t="s">
        <v>151</v>
      </c>
      <c r="G84" s="105">
        <v>5.15</v>
      </c>
      <c r="H84" s="106">
        <v>10.65</v>
      </c>
      <c r="I84" s="108"/>
      <c r="J84" s="108"/>
      <c r="K84" s="108"/>
      <c r="L84" s="108"/>
      <c r="M84" s="110">
        <v>485</v>
      </c>
      <c r="N84" s="108"/>
      <c r="O84" s="108"/>
      <c r="P84" s="108"/>
      <c r="Q84" s="110">
        <v>0</v>
      </c>
      <c r="R84" s="110">
        <v>0</v>
      </c>
      <c r="BU84" s="101"/>
      <c r="BV84" s="102"/>
      <c r="BW84" s="112" t="s">
        <v>1037</v>
      </c>
    </row>
    <row r="85" spans="1:78" s="81" customFormat="1" ht="15" x14ac:dyDescent="0.25">
      <c r="A85" s="113"/>
      <c r="B85" s="114"/>
      <c r="C85" s="323" t="s">
        <v>1038</v>
      </c>
      <c r="D85" s="323"/>
      <c r="E85" s="323"/>
      <c r="F85" s="323"/>
      <c r="G85" s="323"/>
      <c r="H85" s="323"/>
      <c r="I85" s="323"/>
      <c r="J85" s="323"/>
      <c r="K85" s="323"/>
      <c r="L85" s="323"/>
      <c r="M85" s="323"/>
      <c r="N85" s="323"/>
      <c r="O85" s="323"/>
      <c r="P85" s="323"/>
      <c r="Q85" s="323"/>
      <c r="R85" s="324"/>
      <c r="BU85" s="101"/>
      <c r="BV85" s="102"/>
      <c r="BX85" s="112" t="s">
        <v>1038</v>
      </c>
    </row>
    <row r="86" spans="1:78" s="81" customFormat="1" ht="15" x14ac:dyDescent="0.25">
      <c r="A86" s="115"/>
      <c r="B86" s="117" t="s">
        <v>39</v>
      </c>
      <c r="C86" s="325" t="s">
        <v>993</v>
      </c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/>
      <c r="O86" s="325"/>
      <c r="P86" s="325"/>
      <c r="Q86" s="325"/>
      <c r="R86" s="326"/>
      <c r="BU86" s="101"/>
      <c r="BV86" s="102"/>
      <c r="BZ86" s="112" t="s">
        <v>993</v>
      </c>
    </row>
    <row r="87" spans="1:78" s="81" customFormat="1" ht="45" x14ac:dyDescent="0.25">
      <c r="A87" s="103" t="s">
        <v>1039</v>
      </c>
      <c r="B87" s="104" t="s">
        <v>1040</v>
      </c>
      <c r="C87" s="327" t="s">
        <v>1041</v>
      </c>
      <c r="D87" s="327"/>
      <c r="E87" s="327"/>
      <c r="F87" s="103" t="s">
        <v>63</v>
      </c>
      <c r="G87" s="105">
        <v>0.05</v>
      </c>
      <c r="H87" s="106">
        <v>73.5</v>
      </c>
      <c r="I87" s="108"/>
      <c r="J87" s="108"/>
      <c r="K87" s="108"/>
      <c r="L87" s="108"/>
      <c r="M87" s="110">
        <v>33</v>
      </c>
      <c r="N87" s="108"/>
      <c r="O87" s="108"/>
      <c r="P87" s="108"/>
      <c r="Q87" s="110">
        <v>0</v>
      </c>
      <c r="R87" s="110">
        <v>0</v>
      </c>
      <c r="BU87" s="101"/>
      <c r="BV87" s="102"/>
      <c r="BW87" s="112" t="s">
        <v>1041</v>
      </c>
    </row>
    <row r="88" spans="1:78" s="81" customFormat="1" ht="15" x14ac:dyDescent="0.25">
      <c r="A88" s="113"/>
      <c r="B88" s="114"/>
      <c r="C88" s="323" t="s">
        <v>1016</v>
      </c>
      <c r="D88" s="323"/>
      <c r="E88" s="323"/>
      <c r="F88" s="323"/>
      <c r="G88" s="323"/>
      <c r="H88" s="323"/>
      <c r="I88" s="323"/>
      <c r="J88" s="323"/>
      <c r="K88" s="323"/>
      <c r="L88" s="323"/>
      <c r="M88" s="323"/>
      <c r="N88" s="323"/>
      <c r="O88" s="323"/>
      <c r="P88" s="323"/>
      <c r="Q88" s="323"/>
      <c r="R88" s="324"/>
      <c r="BU88" s="101"/>
      <c r="BV88" s="102"/>
      <c r="BX88" s="112" t="s">
        <v>1016</v>
      </c>
    </row>
    <row r="89" spans="1:78" s="81" customFormat="1" ht="15" x14ac:dyDescent="0.25">
      <c r="A89" s="115"/>
      <c r="B89" s="117" t="s">
        <v>39</v>
      </c>
      <c r="C89" s="325" t="s">
        <v>993</v>
      </c>
      <c r="D89" s="325"/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25"/>
      <c r="P89" s="325"/>
      <c r="Q89" s="325"/>
      <c r="R89" s="326"/>
      <c r="BU89" s="101"/>
      <c r="BV89" s="102"/>
      <c r="BZ89" s="112" t="s">
        <v>993</v>
      </c>
    </row>
    <row r="90" spans="1:78" s="81" customFormat="1" ht="45" x14ac:dyDescent="0.25">
      <c r="A90" s="103" t="s">
        <v>120</v>
      </c>
      <c r="B90" s="104" t="s">
        <v>1042</v>
      </c>
      <c r="C90" s="327" t="s">
        <v>1043</v>
      </c>
      <c r="D90" s="327"/>
      <c r="E90" s="327"/>
      <c r="F90" s="103" t="s">
        <v>63</v>
      </c>
      <c r="G90" s="129">
        <v>5</v>
      </c>
      <c r="H90" s="106">
        <v>14.46</v>
      </c>
      <c r="I90" s="108"/>
      <c r="J90" s="108"/>
      <c r="K90" s="108"/>
      <c r="L90" s="108"/>
      <c r="M90" s="110">
        <v>640</v>
      </c>
      <c r="N90" s="108"/>
      <c r="O90" s="108"/>
      <c r="P90" s="108"/>
      <c r="Q90" s="110">
        <v>0</v>
      </c>
      <c r="R90" s="110">
        <v>0</v>
      </c>
      <c r="BU90" s="101"/>
      <c r="BV90" s="102"/>
      <c r="BW90" s="112" t="s">
        <v>1043</v>
      </c>
    </row>
    <row r="91" spans="1:78" s="81" customFormat="1" ht="15" x14ac:dyDescent="0.25">
      <c r="A91" s="113"/>
      <c r="B91" s="114"/>
      <c r="C91" s="323" t="s">
        <v>1044</v>
      </c>
      <c r="D91" s="323"/>
      <c r="E91" s="323"/>
      <c r="F91" s="323"/>
      <c r="G91" s="323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4"/>
      <c r="BU91" s="101"/>
      <c r="BV91" s="102"/>
      <c r="BX91" s="112" t="s">
        <v>1044</v>
      </c>
    </row>
    <row r="92" spans="1:78" s="81" customFormat="1" ht="15" x14ac:dyDescent="0.25">
      <c r="A92" s="115"/>
      <c r="B92" s="117" t="s">
        <v>39</v>
      </c>
      <c r="C92" s="325" t="s">
        <v>993</v>
      </c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5"/>
      <c r="R92" s="326"/>
      <c r="BU92" s="101"/>
      <c r="BV92" s="102"/>
      <c r="BZ92" s="112" t="s">
        <v>993</v>
      </c>
    </row>
    <row r="93" spans="1:78" s="81" customFormat="1" ht="45" x14ac:dyDescent="0.25">
      <c r="A93" s="103" t="s">
        <v>370</v>
      </c>
      <c r="B93" s="104" t="s">
        <v>1045</v>
      </c>
      <c r="C93" s="327" t="s">
        <v>1046</v>
      </c>
      <c r="D93" s="327"/>
      <c r="E93" s="327"/>
      <c r="F93" s="103" t="s">
        <v>69</v>
      </c>
      <c r="G93" s="129">
        <v>8</v>
      </c>
      <c r="H93" s="106">
        <v>1138.6400000000001</v>
      </c>
      <c r="I93" s="107">
        <v>82.8</v>
      </c>
      <c r="J93" s="106">
        <v>1052.3499999999999</v>
      </c>
      <c r="K93" s="107">
        <v>99.66</v>
      </c>
      <c r="L93" s="108"/>
      <c r="M93" s="109">
        <v>143449</v>
      </c>
      <c r="N93" s="109">
        <v>28284</v>
      </c>
      <c r="O93" s="109">
        <v>114917</v>
      </c>
      <c r="P93" s="109">
        <v>34044</v>
      </c>
      <c r="Q93" s="111">
        <v>8.8089999999999993</v>
      </c>
      <c r="R93" s="107">
        <v>70.47</v>
      </c>
      <c r="BU93" s="101"/>
      <c r="BV93" s="102"/>
      <c r="BW93" s="112" t="s">
        <v>1046</v>
      </c>
    </row>
    <row r="94" spans="1:78" s="81" customFormat="1" ht="57" x14ac:dyDescent="0.25">
      <c r="A94" s="115"/>
      <c r="B94" s="116" t="s">
        <v>50</v>
      </c>
      <c r="C94" s="325" t="s">
        <v>51</v>
      </c>
      <c r="D94" s="325"/>
      <c r="E94" s="325"/>
      <c r="F94" s="325"/>
      <c r="G94" s="325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326"/>
      <c r="BU94" s="101"/>
      <c r="BV94" s="102"/>
      <c r="BY94" s="112" t="s">
        <v>51</v>
      </c>
    </row>
    <row r="95" spans="1:78" s="81" customFormat="1" ht="15" x14ac:dyDescent="0.25">
      <c r="A95" s="115"/>
      <c r="B95" s="117" t="s">
        <v>39</v>
      </c>
      <c r="C95" s="325" t="s">
        <v>993</v>
      </c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5"/>
      <c r="R95" s="326"/>
      <c r="BU95" s="101"/>
      <c r="BV95" s="102"/>
      <c r="BZ95" s="112" t="s">
        <v>993</v>
      </c>
    </row>
    <row r="96" spans="1:78" s="81" customFormat="1" ht="15" x14ac:dyDescent="0.25">
      <c r="A96" s="118"/>
      <c r="B96" s="119"/>
      <c r="C96" s="119"/>
      <c r="D96" s="119"/>
      <c r="E96" s="120" t="s">
        <v>1047</v>
      </c>
      <c r="F96" s="121"/>
      <c r="G96" s="122"/>
      <c r="H96" s="88"/>
      <c r="I96" s="88"/>
      <c r="J96" s="88"/>
      <c r="K96" s="88"/>
      <c r="L96" s="123"/>
      <c r="M96" s="124">
        <v>60458</v>
      </c>
      <c r="N96" s="125"/>
      <c r="O96" s="125"/>
      <c r="P96" s="125"/>
      <c r="Q96" s="88"/>
      <c r="R96" s="126"/>
      <c r="BU96" s="101"/>
      <c r="BV96" s="102"/>
    </row>
    <row r="97" spans="1:80" s="81" customFormat="1" ht="15" x14ac:dyDescent="0.25">
      <c r="A97" s="118"/>
      <c r="B97" s="119"/>
      <c r="C97" s="119"/>
      <c r="D97" s="119"/>
      <c r="E97" s="120" t="s">
        <v>1048</v>
      </c>
      <c r="F97" s="121"/>
      <c r="G97" s="122"/>
      <c r="H97" s="88"/>
      <c r="I97" s="88"/>
      <c r="J97" s="88"/>
      <c r="K97" s="88"/>
      <c r="L97" s="123"/>
      <c r="M97" s="124">
        <v>31787</v>
      </c>
      <c r="N97" s="125"/>
      <c r="O97" s="125"/>
      <c r="P97" s="125"/>
      <c r="Q97" s="88"/>
      <c r="R97" s="126"/>
      <c r="BU97" s="101"/>
      <c r="BV97" s="102"/>
    </row>
    <row r="98" spans="1:80" s="81" customFormat="1" ht="15" x14ac:dyDescent="0.25">
      <c r="A98" s="118"/>
      <c r="B98" s="119"/>
      <c r="C98" s="119"/>
      <c r="D98" s="119"/>
      <c r="E98" s="120" t="s">
        <v>55</v>
      </c>
      <c r="F98" s="121"/>
      <c r="G98" s="122"/>
      <c r="H98" s="88"/>
      <c r="I98" s="88"/>
      <c r="J98" s="88"/>
      <c r="K98" s="88"/>
      <c r="L98" s="123"/>
      <c r="M98" s="124">
        <v>235694</v>
      </c>
      <c r="N98" s="125"/>
      <c r="O98" s="125"/>
      <c r="P98" s="125"/>
      <c r="Q98" s="88"/>
      <c r="R98" s="126"/>
      <c r="BU98" s="101"/>
      <c r="BV98" s="102"/>
    </row>
    <row r="99" spans="1:80" s="81" customFormat="1" ht="45" x14ac:dyDescent="0.25">
      <c r="A99" s="103" t="s">
        <v>127</v>
      </c>
      <c r="B99" s="104" t="s">
        <v>1049</v>
      </c>
      <c r="C99" s="327" t="s">
        <v>68</v>
      </c>
      <c r="D99" s="327"/>
      <c r="E99" s="327"/>
      <c r="F99" s="103" t="s">
        <v>69</v>
      </c>
      <c r="G99" s="129">
        <v>22</v>
      </c>
      <c r="H99" s="106">
        <v>748.61</v>
      </c>
      <c r="I99" s="107">
        <v>57.51</v>
      </c>
      <c r="J99" s="107">
        <v>688.05</v>
      </c>
      <c r="K99" s="107">
        <v>65.19</v>
      </c>
      <c r="L99" s="108"/>
      <c r="M99" s="109">
        <v>261240</v>
      </c>
      <c r="N99" s="109">
        <v>54026</v>
      </c>
      <c r="O99" s="109">
        <v>206620</v>
      </c>
      <c r="P99" s="109">
        <v>61243</v>
      </c>
      <c r="Q99" s="111">
        <v>6.1180000000000003</v>
      </c>
      <c r="R99" s="130">
        <v>134.6</v>
      </c>
      <c r="BU99" s="101"/>
      <c r="BV99" s="102"/>
      <c r="BW99" s="112" t="s">
        <v>68</v>
      </c>
    </row>
    <row r="100" spans="1:80" s="81" customFormat="1" ht="57" x14ac:dyDescent="0.25">
      <c r="A100" s="115"/>
      <c r="B100" s="116" t="s">
        <v>50</v>
      </c>
      <c r="C100" s="325" t="s">
        <v>51</v>
      </c>
      <c r="D100" s="325"/>
      <c r="E100" s="325"/>
      <c r="F100" s="325"/>
      <c r="G100" s="325"/>
      <c r="H100" s="325"/>
      <c r="I100" s="325"/>
      <c r="J100" s="325"/>
      <c r="K100" s="325"/>
      <c r="L100" s="325"/>
      <c r="M100" s="325"/>
      <c r="N100" s="325"/>
      <c r="O100" s="325"/>
      <c r="P100" s="325"/>
      <c r="Q100" s="325"/>
      <c r="R100" s="326"/>
      <c r="BU100" s="101"/>
      <c r="BV100" s="102"/>
      <c r="BY100" s="112" t="s">
        <v>51</v>
      </c>
    </row>
    <row r="101" spans="1:80" s="81" customFormat="1" ht="15" x14ac:dyDescent="0.25">
      <c r="A101" s="115"/>
      <c r="B101" s="117" t="s">
        <v>39</v>
      </c>
      <c r="C101" s="325" t="s">
        <v>993</v>
      </c>
      <c r="D101" s="325"/>
      <c r="E101" s="325"/>
      <c r="F101" s="325"/>
      <c r="G101" s="325"/>
      <c r="H101" s="325"/>
      <c r="I101" s="325"/>
      <c r="J101" s="325"/>
      <c r="K101" s="325"/>
      <c r="L101" s="325"/>
      <c r="M101" s="325"/>
      <c r="N101" s="325"/>
      <c r="O101" s="325"/>
      <c r="P101" s="325"/>
      <c r="Q101" s="325"/>
      <c r="R101" s="326"/>
      <c r="BU101" s="101"/>
      <c r="BV101" s="102"/>
      <c r="BZ101" s="112" t="s">
        <v>993</v>
      </c>
    </row>
    <row r="102" spans="1:80" s="81" customFormat="1" ht="15" x14ac:dyDescent="0.25">
      <c r="A102" s="118"/>
      <c r="B102" s="119"/>
      <c r="C102" s="119"/>
      <c r="D102" s="119"/>
      <c r="E102" s="120" t="s">
        <v>1050</v>
      </c>
      <c r="F102" s="121"/>
      <c r="G102" s="122"/>
      <c r="H102" s="88"/>
      <c r="I102" s="88"/>
      <c r="J102" s="88"/>
      <c r="K102" s="88"/>
      <c r="L102" s="123"/>
      <c r="M102" s="124">
        <v>111811</v>
      </c>
      <c r="N102" s="125"/>
      <c r="O102" s="125"/>
      <c r="P102" s="125"/>
      <c r="Q102" s="88"/>
      <c r="R102" s="126"/>
      <c r="BU102" s="101"/>
      <c r="BV102" s="102"/>
    </row>
    <row r="103" spans="1:80" s="81" customFormat="1" ht="15" x14ac:dyDescent="0.25">
      <c r="A103" s="118"/>
      <c r="B103" s="119"/>
      <c r="C103" s="119"/>
      <c r="D103" s="119"/>
      <c r="E103" s="120" t="s">
        <v>1051</v>
      </c>
      <c r="F103" s="121"/>
      <c r="G103" s="122"/>
      <c r="H103" s="88"/>
      <c r="I103" s="88"/>
      <c r="J103" s="88"/>
      <c r="K103" s="88"/>
      <c r="L103" s="123"/>
      <c r="M103" s="124">
        <v>58787</v>
      </c>
      <c r="N103" s="125"/>
      <c r="O103" s="125"/>
      <c r="P103" s="125"/>
      <c r="Q103" s="88"/>
      <c r="R103" s="126"/>
      <c r="BU103" s="101"/>
      <c r="BV103" s="102"/>
    </row>
    <row r="104" spans="1:80" s="81" customFormat="1" ht="15" x14ac:dyDescent="0.25">
      <c r="A104" s="118"/>
      <c r="B104" s="119"/>
      <c r="C104" s="119"/>
      <c r="D104" s="119"/>
      <c r="E104" s="120" t="s">
        <v>55</v>
      </c>
      <c r="F104" s="121"/>
      <c r="G104" s="122"/>
      <c r="H104" s="88"/>
      <c r="I104" s="88"/>
      <c r="J104" s="88"/>
      <c r="K104" s="88"/>
      <c r="L104" s="123"/>
      <c r="M104" s="124">
        <v>431838</v>
      </c>
      <c r="N104" s="125"/>
      <c r="O104" s="125"/>
      <c r="P104" s="125"/>
      <c r="Q104" s="88"/>
      <c r="R104" s="126"/>
      <c r="BU104" s="101"/>
      <c r="BV104" s="102"/>
    </row>
    <row r="105" spans="1:80" s="81" customFormat="1" ht="57" x14ac:dyDescent="0.25">
      <c r="A105" s="103" t="s">
        <v>136</v>
      </c>
      <c r="B105" s="104" t="s">
        <v>1052</v>
      </c>
      <c r="C105" s="327" t="s">
        <v>1053</v>
      </c>
      <c r="D105" s="327"/>
      <c r="E105" s="327"/>
      <c r="F105" s="103" t="s">
        <v>69</v>
      </c>
      <c r="G105" s="129">
        <v>8</v>
      </c>
      <c r="H105" s="106" t="s">
        <v>1054</v>
      </c>
      <c r="I105" s="108"/>
      <c r="J105" s="108"/>
      <c r="K105" s="108"/>
      <c r="L105" s="108"/>
      <c r="M105" s="109">
        <v>38587</v>
      </c>
      <c r="N105" s="108"/>
      <c r="O105" s="108"/>
      <c r="P105" s="108"/>
      <c r="Q105" s="110">
        <v>0</v>
      </c>
      <c r="R105" s="110">
        <v>0</v>
      </c>
      <c r="BU105" s="101"/>
      <c r="BV105" s="102"/>
      <c r="BW105" s="112" t="s">
        <v>1053</v>
      </c>
    </row>
    <row r="106" spans="1:80" s="81" customFormat="1" ht="15" x14ac:dyDescent="0.25">
      <c r="A106" s="115"/>
      <c r="B106" s="114"/>
      <c r="C106" s="323" t="s">
        <v>1055</v>
      </c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4"/>
      <c r="BU106" s="101"/>
      <c r="BV106" s="102"/>
      <c r="CA106" s="112" t="s">
        <v>1055</v>
      </c>
    </row>
    <row r="107" spans="1:80" s="81" customFormat="1" ht="15" x14ac:dyDescent="0.25">
      <c r="A107" s="115"/>
      <c r="B107" s="117" t="s">
        <v>39</v>
      </c>
      <c r="C107" s="325" t="s">
        <v>993</v>
      </c>
      <c r="D107" s="325"/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6"/>
      <c r="BU107" s="101"/>
      <c r="BV107" s="102"/>
      <c r="BZ107" s="112" t="s">
        <v>993</v>
      </c>
    </row>
    <row r="108" spans="1:80" s="81" customFormat="1" ht="45.75" x14ac:dyDescent="0.25">
      <c r="A108" s="103" t="s">
        <v>1056</v>
      </c>
      <c r="B108" s="104" t="s">
        <v>1057</v>
      </c>
      <c r="C108" s="327" t="s">
        <v>1058</v>
      </c>
      <c r="D108" s="327"/>
      <c r="E108" s="327"/>
      <c r="F108" s="103" t="s">
        <v>69</v>
      </c>
      <c r="G108" s="129">
        <v>22</v>
      </c>
      <c r="H108" s="106" t="s">
        <v>1059</v>
      </c>
      <c r="I108" s="108"/>
      <c r="J108" s="108"/>
      <c r="K108" s="108"/>
      <c r="L108" s="108"/>
      <c r="M108" s="109">
        <v>59872</v>
      </c>
      <c r="N108" s="108"/>
      <c r="O108" s="108"/>
      <c r="P108" s="108"/>
      <c r="Q108" s="110">
        <v>0</v>
      </c>
      <c r="R108" s="110">
        <v>0</v>
      </c>
      <c r="BU108" s="101"/>
      <c r="BV108" s="102"/>
      <c r="BW108" s="112" t="s">
        <v>1058</v>
      </c>
    </row>
    <row r="109" spans="1:80" s="81" customFormat="1" ht="15" x14ac:dyDescent="0.25">
      <c r="A109" s="115"/>
      <c r="B109" s="114"/>
      <c r="C109" s="323" t="s">
        <v>1060</v>
      </c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4"/>
      <c r="BU109" s="101"/>
      <c r="BV109" s="102"/>
      <c r="CA109" s="112" t="s">
        <v>1060</v>
      </c>
    </row>
    <row r="110" spans="1:80" s="81" customFormat="1" ht="15" x14ac:dyDescent="0.25">
      <c r="A110" s="115"/>
      <c r="B110" s="117" t="s">
        <v>39</v>
      </c>
      <c r="C110" s="325" t="s">
        <v>993</v>
      </c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6"/>
      <c r="BU110" s="101"/>
      <c r="BV110" s="102"/>
      <c r="BZ110" s="112" t="s">
        <v>993</v>
      </c>
    </row>
    <row r="111" spans="1:80" s="81" customFormat="1" ht="15" x14ac:dyDescent="0.25">
      <c r="A111" s="321" t="s">
        <v>191</v>
      </c>
      <c r="B111" s="321"/>
      <c r="C111" s="321"/>
      <c r="D111" s="321"/>
      <c r="E111" s="321"/>
      <c r="F111" s="321"/>
      <c r="G111" s="321"/>
      <c r="H111" s="321"/>
      <c r="I111" s="321"/>
      <c r="J111" s="321"/>
      <c r="K111" s="321"/>
      <c r="L111" s="321"/>
      <c r="M111" s="131">
        <v>1097951</v>
      </c>
      <c r="N111" s="131">
        <v>126555</v>
      </c>
      <c r="O111" s="131">
        <v>338545</v>
      </c>
      <c r="P111" s="131">
        <v>106706</v>
      </c>
      <c r="Q111" s="132"/>
      <c r="R111" s="133">
        <v>315.3</v>
      </c>
      <c r="CB111" s="134" t="s">
        <v>191</v>
      </c>
    </row>
    <row r="112" spans="1:80" s="81" customFormat="1" ht="15" x14ac:dyDescent="0.25">
      <c r="A112" s="321" t="s">
        <v>193</v>
      </c>
      <c r="B112" s="321"/>
      <c r="C112" s="321"/>
      <c r="D112" s="321"/>
      <c r="E112" s="321"/>
      <c r="F112" s="321"/>
      <c r="G112" s="321"/>
      <c r="H112" s="321"/>
      <c r="I112" s="321"/>
      <c r="J112" s="321"/>
      <c r="K112" s="321"/>
      <c r="L112" s="321"/>
      <c r="M112" s="131">
        <v>226263</v>
      </c>
      <c r="N112" s="135"/>
      <c r="O112" s="135"/>
      <c r="P112" s="135"/>
      <c r="Q112" s="132"/>
      <c r="R112" s="132"/>
      <c r="CB112" s="134" t="s">
        <v>193</v>
      </c>
    </row>
    <row r="113" spans="1:81" s="81" customFormat="1" ht="15" hidden="1" outlineLevel="1" x14ac:dyDescent="0.25">
      <c r="A113" s="320" t="s">
        <v>194</v>
      </c>
      <c r="B113" s="320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108"/>
      <c r="N113" s="108"/>
      <c r="O113" s="108"/>
      <c r="P113" s="108"/>
      <c r="Q113" s="136"/>
      <c r="R113" s="136"/>
      <c r="CB113" s="134"/>
      <c r="CC113" s="112" t="s">
        <v>194</v>
      </c>
    </row>
    <row r="114" spans="1:81" s="81" customFormat="1" ht="15" hidden="1" outlineLevel="1" x14ac:dyDescent="0.25">
      <c r="A114" s="320" t="s">
        <v>1061</v>
      </c>
      <c r="B114" s="320"/>
      <c r="C114" s="320"/>
      <c r="D114" s="320"/>
      <c r="E114" s="320"/>
      <c r="F114" s="320"/>
      <c r="G114" s="320"/>
      <c r="H114" s="320"/>
      <c r="I114" s="320"/>
      <c r="J114" s="320"/>
      <c r="K114" s="320"/>
      <c r="L114" s="320"/>
      <c r="M114" s="109">
        <v>226263</v>
      </c>
      <c r="N114" s="108"/>
      <c r="O114" s="108"/>
      <c r="P114" s="108"/>
      <c r="Q114" s="136"/>
      <c r="R114" s="136"/>
      <c r="CB114" s="134"/>
      <c r="CC114" s="112" t="s">
        <v>1061</v>
      </c>
    </row>
    <row r="115" spans="1:81" s="81" customFormat="1" ht="15" collapsed="1" x14ac:dyDescent="0.25">
      <c r="A115" s="321" t="s">
        <v>196</v>
      </c>
      <c r="B115" s="321"/>
      <c r="C115" s="321"/>
      <c r="D115" s="321"/>
      <c r="E115" s="321"/>
      <c r="F115" s="321"/>
      <c r="G115" s="321"/>
      <c r="H115" s="321"/>
      <c r="I115" s="321"/>
      <c r="J115" s="321"/>
      <c r="K115" s="321"/>
      <c r="L115" s="321"/>
      <c r="M115" s="131">
        <v>118963</v>
      </c>
      <c r="N115" s="135"/>
      <c r="O115" s="135"/>
      <c r="P115" s="135"/>
      <c r="Q115" s="132"/>
      <c r="R115" s="132"/>
      <c r="CB115" s="134" t="s">
        <v>196</v>
      </c>
    </row>
    <row r="116" spans="1:81" s="81" customFormat="1" ht="15" hidden="1" outlineLevel="1" x14ac:dyDescent="0.25">
      <c r="A116" s="320" t="s">
        <v>194</v>
      </c>
      <c r="B116" s="320"/>
      <c r="C116" s="320"/>
      <c r="D116" s="320"/>
      <c r="E116" s="320"/>
      <c r="F116" s="320"/>
      <c r="G116" s="320"/>
      <c r="H116" s="320"/>
      <c r="I116" s="320"/>
      <c r="J116" s="320"/>
      <c r="K116" s="320"/>
      <c r="L116" s="320"/>
      <c r="M116" s="108"/>
      <c r="N116" s="108"/>
      <c r="O116" s="108"/>
      <c r="P116" s="108"/>
      <c r="Q116" s="136"/>
      <c r="R116" s="136"/>
      <c r="CB116" s="134"/>
      <c r="CC116" s="112" t="s">
        <v>194</v>
      </c>
    </row>
    <row r="117" spans="1:81" s="81" customFormat="1" ht="15" hidden="1" outlineLevel="1" x14ac:dyDescent="0.25">
      <c r="A117" s="320" t="s">
        <v>1062</v>
      </c>
      <c r="B117" s="320"/>
      <c r="C117" s="320"/>
      <c r="D117" s="320"/>
      <c r="E117" s="320"/>
      <c r="F117" s="320"/>
      <c r="G117" s="320"/>
      <c r="H117" s="320"/>
      <c r="I117" s="320"/>
      <c r="J117" s="320"/>
      <c r="K117" s="320"/>
      <c r="L117" s="320"/>
      <c r="M117" s="109">
        <v>118963</v>
      </c>
      <c r="N117" s="108"/>
      <c r="O117" s="108"/>
      <c r="P117" s="108"/>
      <c r="Q117" s="136"/>
      <c r="R117" s="136"/>
      <c r="CB117" s="134"/>
      <c r="CC117" s="112" t="s">
        <v>1062</v>
      </c>
    </row>
    <row r="118" spans="1:81" s="81" customFormat="1" ht="15" collapsed="1" x14ac:dyDescent="0.25">
      <c r="A118" s="321" t="s">
        <v>198</v>
      </c>
      <c r="B118" s="321"/>
      <c r="C118" s="321"/>
      <c r="D118" s="321"/>
      <c r="E118" s="321"/>
      <c r="F118" s="321"/>
      <c r="G118" s="321"/>
      <c r="H118" s="321"/>
      <c r="I118" s="321"/>
      <c r="J118" s="321"/>
      <c r="K118" s="321"/>
      <c r="L118" s="321"/>
      <c r="M118" s="135"/>
      <c r="N118" s="135"/>
      <c r="O118" s="135"/>
      <c r="P118" s="135"/>
      <c r="Q118" s="132"/>
      <c r="R118" s="132"/>
      <c r="CB118" s="134" t="s">
        <v>198</v>
      </c>
    </row>
    <row r="119" spans="1:81" s="81" customFormat="1" ht="15" hidden="1" outlineLevel="1" x14ac:dyDescent="0.25">
      <c r="A119" s="320" t="s">
        <v>199</v>
      </c>
      <c r="B119" s="320"/>
      <c r="C119" s="320"/>
      <c r="D119" s="320"/>
      <c r="E119" s="320"/>
      <c r="F119" s="320"/>
      <c r="G119" s="320"/>
      <c r="H119" s="320"/>
      <c r="I119" s="320"/>
      <c r="J119" s="320"/>
      <c r="K119" s="320"/>
      <c r="L119" s="320"/>
      <c r="M119" s="108"/>
      <c r="N119" s="108"/>
      <c r="O119" s="108"/>
      <c r="P119" s="108"/>
      <c r="Q119" s="136"/>
      <c r="R119" s="136"/>
      <c r="CB119" s="134"/>
      <c r="CC119" s="112" t="s">
        <v>199</v>
      </c>
    </row>
    <row r="120" spans="1:81" s="81" customFormat="1" ht="15" hidden="1" outlineLevel="1" x14ac:dyDescent="0.25">
      <c r="A120" s="320" t="s">
        <v>1063</v>
      </c>
      <c r="B120" s="320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109">
        <v>467751</v>
      </c>
      <c r="N120" s="109">
        <v>126555</v>
      </c>
      <c r="O120" s="109">
        <v>338545</v>
      </c>
      <c r="P120" s="109">
        <v>106706</v>
      </c>
      <c r="Q120" s="136"/>
      <c r="R120" s="137">
        <v>315.3</v>
      </c>
      <c r="CB120" s="134"/>
      <c r="CC120" s="112" t="s">
        <v>1063</v>
      </c>
    </row>
    <row r="121" spans="1:81" s="81" customFormat="1" ht="15" hidden="1" outlineLevel="1" x14ac:dyDescent="0.25">
      <c r="A121" s="320" t="s">
        <v>1064</v>
      </c>
      <c r="B121" s="320"/>
      <c r="C121" s="320"/>
      <c r="D121" s="320"/>
      <c r="E121" s="320"/>
      <c r="F121" s="320"/>
      <c r="G121" s="320"/>
      <c r="H121" s="320"/>
      <c r="I121" s="320"/>
      <c r="J121" s="320"/>
      <c r="K121" s="320"/>
      <c r="L121" s="320"/>
      <c r="M121" s="109">
        <v>226263</v>
      </c>
      <c r="N121" s="108"/>
      <c r="O121" s="108"/>
      <c r="P121" s="108"/>
      <c r="Q121" s="136"/>
      <c r="R121" s="136"/>
      <c r="CB121" s="134"/>
      <c r="CC121" s="112" t="s">
        <v>1064</v>
      </c>
    </row>
    <row r="122" spans="1:81" s="81" customFormat="1" ht="15" hidden="1" outlineLevel="1" x14ac:dyDescent="0.25">
      <c r="A122" s="320" t="s">
        <v>1065</v>
      </c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109">
        <v>118963</v>
      </c>
      <c r="N122" s="108"/>
      <c r="O122" s="108"/>
      <c r="P122" s="108"/>
      <c r="Q122" s="136"/>
      <c r="R122" s="136"/>
      <c r="CB122" s="134"/>
      <c r="CC122" s="112" t="s">
        <v>1065</v>
      </c>
    </row>
    <row r="123" spans="1:81" s="81" customFormat="1" ht="15" hidden="1" outlineLevel="1" x14ac:dyDescent="0.25">
      <c r="A123" s="320" t="s">
        <v>203</v>
      </c>
      <c r="B123" s="320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109">
        <v>812977</v>
      </c>
      <c r="N123" s="108"/>
      <c r="O123" s="108"/>
      <c r="P123" s="108"/>
      <c r="Q123" s="136"/>
      <c r="R123" s="137">
        <v>315.3</v>
      </c>
      <c r="CB123" s="134"/>
      <c r="CC123" s="112" t="s">
        <v>203</v>
      </c>
    </row>
    <row r="124" spans="1:81" s="81" customFormat="1" ht="15" hidden="1" outlineLevel="1" x14ac:dyDescent="0.25">
      <c r="A124" s="320" t="s">
        <v>204</v>
      </c>
      <c r="B124" s="320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108"/>
      <c r="N124" s="108"/>
      <c r="O124" s="108"/>
      <c r="P124" s="108"/>
      <c r="Q124" s="136"/>
      <c r="R124" s="136"/>
      <c r="CB124" s="134"/>
      <c r="CC124" s="112" t="s">
        <v>204</v>
      </c>
    </row>
    <row r="125" spans="1:81" s="81" customFormat="1" ht="15" hidden="1" outlineLevel="1" x14ac:dyDescent="0.25">
      <c r="A125" s="320" t="s">
        <v>1066</v>
      </c>
      <c r="B125" s="320"/>
      <c r="C125" s="320"/>
      <c r="D125" s="320"/>
      <c r="E125" s="320"/>
      <c r="F125" s="320"/>
      <c r="G125" s="320"/>
      <c r="H125" s="320"/>
      <c r="I125" s="320"/>
      <c r="J125" s="320"/>
      <c r="K125" s="320"/>
      <c r="L125" s="320"/>
      <c r="M125" s="109">
        <v>630200</v>
      </c>
      <c r="N125" s="108"/>
      <c r="O125" s="108"/>
      <c r="P125" s="108"/>
      <c r="Q125" s="136"/>
      <c r="R125" s="136"/>
      <c r="CB125" s="134"/>
      <c r="CC125" s="112" t="s">
        <v>1066</v>
      </c>
    </row>
    <row r="126" spans="1:81" s="81" customFormat="1" ht="15" collapsed="1" x14ac:dyDescent="0.25">
      <c r="A126" s="320" t="s">
        <v>206</v>
      </c>
      <c r="B126" s="320"/>
      <c r="C126" s="320"/>
      <c r="D126" s="320"/>
      <c r="E126" s="320"/>
      <c r="F126" s="320"/>
      <c r="G126" s="320"/>
      <c r="H126" s="320"/>
      <c r="I126" s="320"/>
      <c r="J126" s="320"/>
      <c r="K126" s="320"/>
      <c r="L126" s="320"/>
      <c r="M126" s="109">
        <v>1443177</v>
      </c>
      <c r="N126" s="108"/>
      <c r="O126" s="108"/>
      <c r="P126" s="108"/>
      <c r="Q126" s="136"/>
      <c r="R126" s="137">
        <v>315.3</v>
      </c>
      <c r="CB126" s="134"/>
      <c r="CC126" s="112" t="s">
        <v>206</v>
      </c>
    </row>
    <row r="127" spans="1:81" s="81" customFormat="1" ht="15" x14ac:dyDescent="0.25">
      <c r="A127" s="320" t="s">
        <v>207</v>
      </c>
      <c r="B127" s="320"/>
      <c r="C127" s="320"/>
      <c r="D127" s="320"/>
      <c r="E127" s="320"/>
      <c r="F127" s="320"/>
      <c r="G127" s="320"/>
      <c r="H127" s="320"/>
      <c r="I127" s="320"/>
      <c r="J127" s="320"/>
      <c r="K127" s="320"/>
      <c r="L127" s="320"/>
      <c r="M127" s="108"/>
      <c r="N127" s="108"/>
      <c r="O127" s="108"/>
      <c r="P127" s="108"/>
      <c r="Q127" s="136"/>
      <c r="R127" s="136"/>
      <c r="CB127" s="134"/>
      <c r="CC127" s="112" t="s">
        <v>207</v>
      </c>
    </row>
    <row r="128" spans="1:81" s="81" customFormat="1" ht="15" x14ac:dyDescent="0.25">
      <c r="A128" s="320" t="s">
        <v>208</v>
      </c>
      <c r="B128" s="320"/>
      <c r="C128" s="320"/>
      <c r="D128" s="320"/>
      <c r="E128" s="320"/>
      <c r="F128" s="320"/>
      <c r="G128" s="320"/>
      <c r="H128" s="320"/>
      <c r="I128" s="320"/>
      <c r="J128" s="320"/>
      <c r="K128" s="320"/>
      <c r="L128" s="320"/>
      <c r="M128" s="109">
        <v>126555</v>
      </c>
      <c r="N128" s="108"/>
      <c r="O128" s="108"/>
      <c r="P128" s="108"/>
      <c r="Q128" s="136"/>
      <c r="R128" s="136"/>
      <c r="CB128" s="134"/>
      <c r="CC128" s="112" t="s">
        <v>208</v>
      </c>
    </row>
    <row r="129" spans="1:89" s="81" customFormat="1" ht="15" x14ac:dyDescent="0.25">
      <c r="A129" s="320" t="s">
        <v>209</v>
      </c>
      <c r="B129" s="320"/>
      <c r="C129" s="320"/>
      <c r="D129" s="320"/>
      <c r="E129" s="320"/>
      <c r="F129" s="320"/>
      <c r="G129" s="320"/>
      <c r="H129" s="320"/>
      <c r="I129" s="320"/>
      <c r="J129" s="320"/>
      <c r="K129" s="320"/>
      <c r="L129" s="320"/>
      <c r="M129" s="109">
        <v>632851</v>
      </c>
      <c r="N129" s="108"/>
      <c r="O129" s="108"/>
      <c r="P129" s="108"/>
      <c r="Q129" s="136"/>
      <c r="R129" s="136"/>
      <c r="CB129" s="134"/>
      <c r="CC129" s="112" t="s">
        <v>209</v>
      </c>
    </row>
    <row r="130" spans="1:89" s="81" customFormat="1" ht="15" x14ac:dyDescent="0.25">
      <c r="A130" s="320" t="s">
        <v>210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20"/>
      <c r="L130" s="320"/>
      <c r="M130" s="109">
        <v>338545</v>
      </c>
      <c r="N130" s="108"/>
      <c r="O130" s="108"/>
      <c r="P130" s="108"/>
      <c r="Q130" s="136"/>
      <c r="R130" s="136"/>
      <c r="CB130" s="134"/>
      <c r="CC130" s="112" t="s">
        <v>210</v>
      </c>
    </row>
    <row r="131" spans="1:89" s="81" customFormat="1" ht="15" x14ac:dyDescent="0.25">
      <c r="A131" s="320" t="s">
        <v>211</v>
      </c>
      <c r="B131" s="320"/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  <c r="M131" s="109">
        <v>106706</v>
      </c>
      <c r="N131" s="108"/>
      <c r="O131" s="108"/>
      <c r="P131" s="108"/>
      <c r="Q131" s="136"/>
      <c r="R131" s="136"/>
      <c r="CB131" s="134"/>
      <c r="CC131" s="112" t="s">
        <v>211</v>
      </c>
    </row>
    <row r="132" spans="1:89" s="81" customFormat="1" ht="15" x14ac:dyDescent="0.25">
      <c r="A132" s="320" t="s">
        <v>212</v>
      </c>
      <c r="B132" s="320"/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  <c r="M132" s="109">
        <v>226263</v>
      </c>
      <c r="N132" s="108"/>
      <c r="O132" s="108"/>
      <c r="P132" s="108"/>
      <c r="Q132" s="136"/>
      <c r="R132" s="136"/>
      <c r="CB132" s="134"/>
      <c r="CC132" s="112" t="s">
        <v>212</v>
      </c>
    </row>
    <row r="133" spans="1:89" s="81" customFormat="1" ht="15" x14ac:dyDescent="0.25">
      <c r="A133" s="320" t="s">
        <v>213</v>
      </c>
      <c r="B133" s="320"/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  <c r="M133" s="109">
        <v>118963</v>
      </c>
      <c r="N133" s="108"/>
      <c r="O133" s="108"/>
      <c r="P133" s="108"/>
      <c r="Q133" s="136"/>
      <c r="R133" s="136"/>
      <c r="CB133" s="134"/>
      <c r="CC133" s="112" t="s">
        <v>213</v>
      </c>
    </row>
    <row r="134" spans="1:89" s="81" customFormat="1" ht="15" x14ac:dyDescent="0.25">
      <c r="A134" s="320" t="s">
        <v>214</v>
      </c>
      <c r="B134" s="320"/>
      <c r="C134" s="320"/>
      <c r="D134" s="320"/>
      <c r="E134" s="320"/>
      <c r="F134" s="320"/>
      <c r="G134" s="320"/>
      <c r="H134" s="320"/>
      <c r="I134" s="320"/>
      <c r="J134" s="320"/>
      <c r="K134" s="320"/>
      <c r="L134" s="320"/>
      <c r="M134" s="109">
        <v>75045</v>
      </c>
      <c r="N134" s="108"/>
      <c r="O134" s="108"/>
      <c r="P134" s="108"/>
      <c r="Q134" s="136"/>
      <c r="R134" s="136"/>
      <c r="CB134" s="134"/>
      <c r="CC134" s="112" t="s">
        <v>214</v>
      </c>
    </row>
    <row r="135" spans="1:89" s="81" customFormat="1" ht="15" x14ac:dyDescent="0.25">
      <c r="A135" s="321" t="s">
        <v>206</v>
      </c>
      <c r="B135" s="321"/>
      <c r="C135" s="321"/>
      <c r="D135" s="321"/>
      <c r="E135" s="321"/>
      <c r="F135" s="321"/>
      <c r="G135" s="321"/>
      <c r="H135" s="321"/>
      <c r="I135" s="321"/>
      <c r="J135" s="321"/>
      <c r="K135" s="321"/>
      <c r="L135" s="321"/>
      <c r="M135" s="131">
        <v>1518222</v>
      </c>
      <c r="N135" s="135"/>
      <c r="O135" s="135"/>
      <c r="P135" s="135"/>
      <c r="Q135" s="132"/>
      <c r="R135" s="132"/>
      <c r="CB135" s="134"/>
      <c r="CD135" s="134" t="s">
        <v>206</v>
      </c>
    </row>
    <row r="136" spans="1:89" s="81" customFormat="1" ht="15" x14ac:dyDescent="0.25">
      <c r="A136" s="320" t="s">
        <v>215</v>
      </c>
      <c r="B136" s="320"/>
      <c r="C136" s="320"/>
      <c r="D136" s="320"/>
      <c r="E136" s="320"/>
      <c r="F136" s="320"/>
      <c r="G136" s="320"/>
      <c r="H136" s="320"/>
      <c r="I136" s="320"/>
      <c r="J136" s="320"/>
      <c r="K136" s="320"/>
      <c r="L136" s="320"/>
      <c r="M136" s="109">
        <v>31883</v>
      </c>
      <c r="N136" s="108"/>
      <c r="O136" s="108"/>
      <c r="P136" s="108"/>
      <c r="Q136" s="136"/>
      <c r="R136" s="136"/>
      <c r="CB136" s="134"/>
      <c r="CC136" s="112" t="s">
        <v>215</v>
      </c>
      <c r="CD136" s="134"/>
    </row>
    <row r="137" spans="1:89" s="81" customFormat="1" ht="15" x14ac:dyDescent="0.25">
      <c r="A137" s="320" t="s">
        <v>216</v>
      </c>
      <c r="B137" s="320"/>
      <c r="C137" s="320"/>
      <c r="D137" s="320"/>
      <c r="E137" s="320"/>
      <c r="F137" s="320"/>
      <c r="G137" s="320"/>
      <c r="H137" s="320"/>
      <c r="I137" s="320"/>
      <c r="J137" s="320"/>
      <c r="K137" s="320"/>
      <c r="L137" s="320"/>
      <c r="M137" s="109">
        <v>-630199</v>
      </c>
      <c r="N137" s="108"/>
      <c r="O137" s="108"/>
      <c r="P137" s="108"/>
      <c r="Q137" s="136"/>
      <c r="R137" s="136"/>
      <c r="CB137" s="134"/>
      <c r="CC137" s="112" t="s">
        <v>216</v>
      </c>
      <c r="CD137" s="134"/>
    </row>
    <row r="138" spans="1:89" s="81" customFormat="1" ht="15" x14ac:dyDescent="0.25">
      <c r="A138" s="320" t="s">
        <v>217</v>
      </c>
      <c r="B138" s="320"/>
      <c r="C138" s="320"/>
      <c r="D138" s="320"/>
      <c r="E138" s="320"/>
      <c r="F138" s="320"/>
      <c r="G138" s="320"/>
      <c r="H138" s="320"/>
      <c r="I138" s="320"/>
      <c r="J138" s="320"/>
      <c r="K138" s="320"/>
      <c r="L138" s="320"/>
      <c r="M138" s="109">
        <v>31081</v>
      </c>
      <c r="N138" s="108"/>
      <c r="O138" s="108"/>
      <c r="P138" s="108"/>
      <c r="Q138" s="136"/>
      <c r="R138" s="136"/>
      <c r="CB138" s="134"/>
      <c r="CC138" s="112" t="s">
        <v>217</v>
      </c>
      <c r="CD138" s="134"/>
    </row>
    <row r="139" spans="1:89" s="81" customFormat="1" ht="15" x14ac:dyDescent="0.25">
      <c r="A139" s="320" t="s">
        <v>218</v>
      </c>
      <c r="B139" s="320"/>
      <c r="C139" s="320"/>
      <c r="D139" s="320"/>
      <c r="E139" s="320"/>
      <c r="F139" s="320"/>
      <c r="G139" s="320"/>
      <c r="H139" s="320"/>
      <c r="I139" s="320"/>
      <c r="J139" s="320"/>
      <c r="K139" s="320"/>
      <c r="L139" s="320"/>
      <c r="M139" s="109">
        <v>22201</v>
      </c>
      <c r="N139" s="108"/>
      <c r="O139" s="108"/>
      <c r="P139" s="108"/>
      <c r="Q139" s="136"/>
      <c r="R139" s="136"/>
      <c r="CB139" s="134"/>
      <c r="CC139" s="112" t="s">
        <v>218</v>
      </c>
      <c r="CD139" s="134"/>
    </row>
    <row r="140" spans="1:89" s="81" customFormat="1" ht="15" x14ac:dyDescent="0.25">
      <c r="A140" s="320" t="s">
        <v>219</v>
      </c>
      <c r="B140" s="320"/>
      <c r="C140" s="320"/>
      <c r="D140" s="320"/>
      <c r="E140" s="320"/>
      <c r="F140" s="320"/>
      <c r="G140" s="320"/>
      <c r="H140" s="320"/>
      <c r="I140" s="320"/>
      <c r="J140" s="320"/>
      <c r="K140" s="320"/>
      <c r="L140" s="320"/>
      <c r="M140" s="109">
        <v>17760</v>
      </c>
      <c r="N140" s="108"/>
      <c r="O140" s="108"/>
      <c r="P140" s="108"/>
      <c r="Q140" s="136"/>
      <c r="R140" s="136"/>
      <c r="CB140" s="134"/>
      <c r="CC140" s="112" t="s">
        <v>219</v>
      </c>
      <c r="CD140" s="134"/>
    </row>
    <row r="141" spans="1:89" s="81" customFormat="1" ht="15" x14ac:dyDescent="0.25">
      <c r="A141" s="321" t="s">
        <v>206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21"/>
      <c r="L141" s="321"/>
      <c r="M141" s="131">
        <v>990948</v>
      </c>
      <c r="N141" s="135"/>
      <c r="O141" s="135"/>
      <c r="P141" s="135"/>
      <c r="Q141" s="132"/>
      <c r="R141" s="132"/>
      <c r="CB141" s="134"/>
      <c r="CD141" s="134" t="s">
        <v>206</v>
      </c>
    </row>
    <row r="142" spans="1:89" s="81" customFormat="1" ht="15" x14ac:dyDescent="0.25">
      <c r="A142" s="320" t="s">
        <v>220</v>
      </c>
      <c r="B142" s="320"/>
      <c r="C142" s="320"/>
      <c r="D142" s="320"/>
      <c r="E142" s="320"/>
      <c r="F142" s="320"/>
      <c r="G142" s="320"/>
      <c r="H142" s="320"/>
      <c r="I142" s="320"/>
      <c r="J142" s="320"/>
      <c r="K142" s="320"/>
      <c r="L142" s="320"/>
      <c r="M142" s="109">
        <v>29728</v>
      </c>
      <c r="N142" s="108"/>
      <c r="O142" s="108"/>
      <c r="P142" s="108"/>
      <c r="Q142" s="136"/>
      <c r="R142" s="136"/>
      <c r="CB142" s="134"/>
      <c r="CC142" s="112" t="s">
        <v>220</v>
      </c>
      <c r="CD142" s="134"/>
    </row>
    <row r="143" spans="1:89" s="81" customFormat="1" ht="15" x14ac:dyDescent="0.25">
      <c r="A143" s="321" t="s">
        <v>221</v>
      </c>
      <c r="B143" s="321"/>
      <c r="C143" s="321"/>
      <c r="D143" s="321"/>
      <c r="E143" s="321"/>
      <c r="F143" s="321"/>
      <c r="G143" s="321"/>
      <c r="H143" s="321"/>
      <c r="I143" s="321"/>
      <c r="J143" s="321"/>
      <c r="K143" s="321"/>
      <c r="L143" s="321"/>
      <c r="M143" s="131">
        <v>1020676</v>
      </c>
      <c r="N143" s="135"/>
      <c r="O143" s="135"/>
      <c r="P143" s="135"/>
      <c r="Q143" s="132"/>
      <c r="R143" s="132"/>
      <c r="CB143" s="134"/>
      <c r="CD143" s="134" t="s">
        <v>221</v>
      </c>
    </row>
    <row r="144" spans="1:89" s="81" customFormat="1" ht="15" customHeight="1" collapsed="1" x14ac:dyDescent="0.25">
      <c r="A144" s="322" t="s">
        <v>1140</v>
      </c>
      <c r="B144" s="322"/>
      <c r="C144" s="322"/>
      <c r="D144" s="322"/>
      <c r="E144" s="322"/>
      <c r="F144" s="322"/>
      <c r="G144" s="322"/>
      <c r="H144" s="322"/>
      <c r="I144" s="322"/>
      <c r="J144" s="322"/>
      <c r="K144" s="322"/>
      <c r="L144" s="322">
        <v>1</v>
      </c>
      <c r="M144" s="238">
        <v>1.5458000000000001</v>
      </c>
      <c r="N144" s="221"/>
      <c r="O144" s="220"/>
      <c r="P144" s="222"/>
      <c r="Q144" s="222"/>
      <c r="R144" s="222"/>
      <c r="S144" s="222"/>
      <c r="CG144" s="223"/>
      <c r="CH144" s="224"/>
      <c r="CI144" s="223"/>
      <c r="CK144" s="225"/>
    </row>
    <row r="145" spans="1:89" s="81" customFormat="1" ht="15.75" customHeight="1" x14ac:dyDescent="0.25">
      <c r="A145" s="322" t="s">
        <v>1144</v>
      </c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>
        <f>L143*L144</f>
        <v>0</v>
      </c>
      <c r="M145" s="226">
        <f>M143*M144</f>
        <v>1577761</v>
      </c>
      <c r="N145" s="228"/>
      <c r="O145" s="228"/>
      <c r="P145" s="229"/>
      <c r="Q145" s="229"/>
      <c r="R145" s="229"/>
      <c r="S145" s="229"/>
      <c r="CG145" s="223"/>
      <c r="CI145" s="223"/>
      <c r="CK145" s="230"/>
    </row>
    <row r="146" spans="1:89" s="81" customFormat="1" ht="15" x14ac:dyDescent="0.25">
      <c r="A146" s="320" t="s">
        <v>222</v>
      </c>
      <c r="B146" s="320"/>
      <c r="C146" s="320"/>
      <c r="D146" s="320"/>
      <c r="E146" s="320"/>
      <c r="F146" s="320"/>
      <c r="G146" s="320"/>
      <c r="H146" s="320"/>
      <c r="I146" s="320"/>
      <c r="J146" s="320"/>
      <c r="K146" s="320"/>
      <c r="L146" s="320"/>
      <c r="M146" s="106">
        <f>M145*0.2</f>
        <v>315552.2</v>
      </c>
      <c r="N146" s="108"/>
      <c r="O146" s="108"/>
      <c r="P146" s="108"/>
      <c r="Q146" s="136"/>
      <c r="R146" s="136"/>
      <c r="CB146" s="134"/>
      <c r="CC146" s="112" t="s">
        <v>222</v>
      </c>
      <c r="CD146" s="134"/>
    </row>
    <row r="147" spans="1:89" s="81" customFormat="1" ht="15" x14ac:dyDescent="0.25">
      <c r="A147" s="321" t="s">
        <v>223</v>
      </c>
      <c r="B147" s="321"/>
      <c r="C147" s="321"/>
      <c r="D147" s="321"/>
      <c r="E147" s="321"/>
      <c r="F147" s="321"/>
      <c r="G147" s="321"/>
      <c r="H147" s="321"/>
      <c r="I147" s="321"/>
      <c r="J147" s="321"/>
      <c r="K147" s="321"/>
      <c r="L147" s="321"/>
      <c r="M147" s="138">
        <f>M145+M146</f>
        <v>1893313.2</v>
      </c>
      <c r="N147" s="135"/>
      <c r="O147" s="135"/>
      <c r="P147" s="108"/>
      <c r="Q147" s="136"/>
      <c r="R147" s="133">
        <v>315.3</v>
      </c>
      <c r="CB147" s="134"/>
      <c r="CD147" s="134"/>
      <c r="CE147" s="134" t="s">
        <v>223</v>
      </c>
    </row>
    <row r="148" spans="1:89" s="81" customFormat="1" ht="15" x14ac:dyDescent="0.25">
      <c r="A148" s="321" t="s">
        <v>979</v>
      </c>
      <c r="B148" s="321"/>
      <c r="C148" s="321"/>
      <c r="D148" s="321"/>
      <c r="E148" s="321"/>
      <c r="F148" s="321"/>
      <c r="G148" s="321"/>
      <c r="H148" s="321"/>
      <c r="I148" s="321"/>
      <c r="J148" s="321"/>
      <c r="K148" s="321"/>
      <c r="L148" s="321"/>
      <c r="M148" s="135"/>
      <c r="N148" s="135"/>
      <c r="O148" s="135"/>
      <c r="P148" s="135"/>
      <c r="Q148" s="132"/>
      <c r="R148" s="132"/>
      <c r="CB148" s="134" t="s">
        <v>979</v>
      </c>
      <c r="CD148" s="134"/>
      <c r="CE148" s="134"/>
    </row>
    <row r="149" spans="1:89" s="81" customFormat="1" ht="34.5" x14ac:dyDescent="0.25">
      <c r="A149" s="320" t="s">
        <v>1067</v>
      </c>
      <c r="B149" s="320"/>
      <c r="C149" s="320"/>
      <c r="D149" s="320"/>
      <c r="E149" s="320"/>
      <c r="F149" s="320"/>
      <c r="G149" s="320"/>
      <c r="H149" s="320"/>
      <c r="I149" s="320"/>
      <c r="J149" s="320"/>
      <c r="K149" s="320"/>
      <c r="L149" s="320"/>
      <c r="M149" s="108"/>
      <c r="N149" s="108"/>
      <c r="O149" s="108"/>
      <c r="P149" s="108"/>
      <c r="Q149" s="136"/>
      <c r="R149" s="136"/>
      <c r="CB149" s="134"/>
      <c r="CC149" s="112" t="s">
        <v>1067</v>
      </c>
      <c r="CD149" s="134"/>
      <c r="CE149" s="134"/>
    </row>
    <row r="150" spans="1:89" s="81" customFormat="1" ht="15" x14ac:dyDescent="0.25">
      <c r="A150" s="320" t="s">
        <v>226</v>
      </c>
      <c r="B150" s="320"/>
      <c r="C150" s="320"/>
      <c r="D150" s="320"/>
      <c r="E150" s="320"/>
      <c r="F150" s="320"/>
      <c r="G150" s="320"/>
      <c r="H150" s="320"/>
      <c r="I150" s="320"/>
      <c r="J150" s="320"/>
      <c r="K150" s="320"/>
      <c r="L150" s="320"/>
      <c r="M150" s="106">
        <v>30051364.370000001</v>
      </c>
      <c r="N150" s="108"/>
      <c r="O150" s="108"/>
      <c r="P150" s="108"/>
      <c r="Q150" s="136"/>
      <c r="R150" s="136"/>
      <c r="CB150" s="134"/>
      <c r="CC150" s="112" t="s">
        <v>226</v>
      </c>
      <c r="CD150" s="134"/>
      <c r="CE150" s="134"/>
    </row>
    <row r="151" spans="1:89" s="81" customFormat="1" ht="15" x14ac:dyDescent="0.25">
      <c r="A151" s="320" t="s">
        <v>974</v>
      </c>
      <c r="B151" s="320"/>
      <c r="C151" s="320"/>
      <c r="D151" s="320"/>
      <c r="E151" s="320"/>
      <c r="F151" s="320"/>
      <c r="G151" s="320"/>
      <c r="H151" s="320"/>
      <c r="I151" s="320"/>
      <c r="J151" s="320"/>
      <c r="K151" s="320"/>
      <c r="L151" s="320"/>
      <c r="M151" s="109">
        <v>187220000</v>
      </c>
      <c r="N151" s="108"/>
      <c r="O151" s="108"/>
      <c r="P151" s="108"/>
      <c r="Q151" s="136"/>
      <c r="R151" s="136"/>
      <c r="CB151" s="134"/>
      <c r="CC151" s="112" t="s">
        <v>974</v>
      </c>
      <c r="CD151" s="134"/>
      <c r="CE151" s="134"/>
    </row>
    <row r="152" spans="1:89" s="81" customFormat="1" ht="15" x14ac:dyDescent="0.25">
      <c r="A152" s="320" t="s">
        <v>1068</v>
      </c>
      <c r="B152" s="320"/>
      <c r="C152" s="320"/>
      <c r="D152" s="320"/>
      <c r="E152" s="320"/>
      <c r="F152" s="320"/>
      <c r="G152" s="320"/>
      <c r="H152" s="320"/>
      <c r="I152" s="320"/>
      <c r="J152" s="320"/>
      <c r="K152" s="320"/>
      <c r="L152" s="320"/>
      <c r="M152" s="109">
        <v>187220000</v>
      </c>
      <c r="N152" s="108"/>
      <c r="O152" s="108"/>
      <c r="P152" s="108"/>
      <c r="Q152" s="136"/>
      <c r="R152" s="136"/>
      <c r="CB152" s="134"/>
      <c r="CC152" s="112" t="s">
        <v>1068</v>
      </c>
      <c r="CD152" s="134"/>
      <c r="CE152" s="134"/>
    </row>
    <row r="153" spans="1:89" s="81" customFormat="1" ht="15" x14ac:dyDescent="0.25">
      <c r="A153" s="321" t="s">
        <v>224</v>
      </c>
      <c r="B153" s="321"/>
      <c r="C153" s="321"/>
      <c r="D153" s="321"/>
      <c r="E153" s="321"/>
      <c r="F153" s="321"/>
      <c r="G153" s="321"/>
      <c r="H153" s="321"/>
      <c r="I153" s="321"/>
      <c r="J153" s="321"/>
      <c r="K153" s="321"/>
      <c r="L153" s="321"/>
      <c r="M153" s="135"/>
      <c r="N153" s="135"/>
      <c r="O153" s="135"/>
      <c r="P153" s="135"/>
      <c r="Q153" s="132"/>
      <c r="R153" s="132"/>
      <c r="CB153" s="134" t="s">
        <v>224</v>
      </c>
      <c r="CD153" s="134"/>
      <c r="CE153" s="134"/>
    </row>
    <row r="154" spans="1:89" s="81" customFormat="1" ht="15" hidden="1" outlineLevel="1" x14ac:dyDescent="0.25">
      <c r="A154" s="320" t="s">
        <v>1069</v>
      </c>
      <c r="B154" s="320"/>
      <c r="C154" s="320"/>
      <c r="D154" s="320"/>
      <c r="E154" s="320"/>
      <c r="F154" s="320"/>
      <c r="G154" s="320"/>
      <c r="H154" s="320"/>
      <c r="I154" s="320"/>
      <c r="J154" s="320"/>
      <c r="K154" s="320"/>
      <c r="L154" s="320"/>
      <c r="M154" s="108"/>
      <c r="N154" s="108"/>
      <c r="O154" s="108"/>
      <c r="P154" s="108"/>
      <c r="Q154" s="136"/>
      <c r="R154" s="136"/>
      <c r="CB154" s="134"/>
      <c r="CC154" s="112" t="s">
        <v>1069</v>
      </c>
      <c r="CD154" s="134"/>
      <c r="CE154" s="134"/>
    </row>
    <row r="155" spans="1:89" s="81" customFormat="1" ht="15" hidden="1" outlineLevel="1" x14ac:dyDescent="0.25">
      <c r="A155" s="320" t="s">
        <v>226</v>
      </c>
      <c r="B155" s="320"/>
      <c r="C155" s="320"/>
      <c r="D155" s="320"/>
      <c r="E155" s="320"/>
      <c r="F155" s="320"/>
      <c r="G155" s="320"/>
      <c r="H155" s="320"/>
      <c r="I155" s="320"/>
      <c r="J155" s="320"/>
      <c r="K155" s="320"/>
      <c r="L155" s="320"/>
      <c r="M155" s="107">
        <v>368.38</v>
      </c>
      <c r="N155" s="108"/>
      <c r="O155" s="108"/>
      <c r="P155" s="108"/>
      <c r="Q155" s="136"/>
      <c r="R155" s="136"/>
      <c r="CB155" s="134"/>
      <c r="CC155" s="112" t="s">
        <v>226</v>
      </c>
      <c r="CD155" s="134"/>
      <c r="CE155" s="134"/>
    </row>
    <row r="156" spans="1:89" s="81" customFormat="1" ht="15" hidden="1" outlineLevel="1" x14ac:dyDescent="0.25">
      <c r="A156" s="320" t="s">
        <v>1070</v>
      </c>
      <c r="B156" s="320"/>
      <c r="C156" s="320"/>
      <c r="D156" s="320"/>
      <c r="E156" s="320"/>
      <c r="F156" s="320"/>
      <c r="G156" s="320"/>
      <c r="H156" s="320"/>
      <c r="I156" s="320"/>
      <c r="J156" s="320"/>
      <c r="K156" s="320"/>
      <c r="L156" s="320"/>
      <c r="M156" s="109">
        <v>3260</v>
      </c>
      <c r="N156" s="108"/>
      <c r="O156" s="108"/>
      <c r="P156" s="108"/>
      <c r="Q156" s="136"/>
      <c r="R156" s="136"/>
      <c r="CB156" s="134"/>
      <c r="CC156" s="112" t="s">
        <v>1070</v>
      </c>
      <c r="CD156" s="134"/>
      <c r="CE156" s="134"/>
    </row>
    <row r="157" spans="1:89" s="81" customFormat="1" ht="15" hidden="1" outlineLevel="1" x14ac:dyDescent="0.25">
      <c r="A157" s="320" t="s">
        <v>1071</v>
      </c>
      <c r="B157" s="320"/>
      <c r="C157" s="320"/>
      <c r="D157" s="320"/>
      <c r="E157" s="320"/>
      <c r="F157" s="320"/>
      <c r="G157" s="320"/>
      <c r="H157" s="320"/>
      <c r="I157" s="320"/>
      <c r="J157" s="320"/>
      <c r="K157" s="320"/>
      <c r="L157" s="320"/>
      <c r="M157" s="109">
        <v>6520</v>
      </c>
      <c r="N157" s="108"/>
      <c r="O157" s="108"/>
      <c r="P157" s="108"/>
      <c r="Q157" s="136"/>
      <c r="R157" s="136"/>
      <c r="CB157" s="134"/>
      <c r="CC157" s="112" t="s">
        <v>1071</v>
      </c>
      <c r="CD157" s="134"/>
      <c r="CE157" s="134"/>
    </row>
    <row r="158" spans="1:89" s="81" customFormat="1" ht="15" hidden="1" outlineLevel="1" x14ac:dyDescent="0.25">
      <c r="A158" s="320" t="s">
        <v>1072</v>
      </c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108"/>
      <c r="N158" s="108"/>
      <c r="O158" s="108"/>
      <c r="P158" s="108"/>
      <c r="Q158" s="136"/>
      <c r="R158" s="136"/>
      <c r="CB158" s="134"/>
      <c r="CC158" s="112" t="s">
        <v>1072</v>
      </c>
      <c r="CD158" s="134"/>
      <c r="CE158" s="134"/>
    </row>
    <row r="159" spans="1:89" s="81" customFormat="1" ht="15" hidden="1" outlineLevel="1" x14ac:dyDescent="0.25">
      <c r="A159" s="320" t="s">
        <v>226</v>
      </c>
      <c r="B159" s="320"/>
      <c r="C159" s="320"/>
      <c r="D159" s="320"/>
      <c r="E159" s="320"/>
      <c r="F159" s="320"/>
      <c r="G159" s="320"/>
      <c r="H159" s="320"/>
      <c r="I159" s="320"/>
      <c r="J159" s="320"/>
      <c r="K159" s="320"/>
      <c r="L159" s="320"/>
      <c r="M159" s="107">
        <v>23.48</v>
      </c>
      <c r="N159" s="108"/>
      <c r="O159" s="108"/>
      <c r="P159" s="108"/>
      <c r="Q159" s="136"/>
      <c r="R159" s="136"/>
      <c r="CB159" s="134"/>
      <c r="CC159" s="112" t="s">
        <v>226</v>
      </c>
      <c r="CD159" s="134"/>
      <c r="CE159" s="134"/>
    </row>
    <row r="160" spans="1:89" s="81" customFormat="1" ht="15" hidden="1" outlineLevel="1" x14ac:dyDescent="0.25">
      <c r="A160" s="320" t="s">
        <v>1070</v>
      </c>
      <c r="B160" s="320"/>
      <c r="C160" s="320"/>
      <c r="D160" s="320"/>
      <c r="E160" s="320"/>
      <c r="F160" s="320"/>
      <c r="G160" s="320"/>
      <c r="H160" s="320"/>
      <c r="I160" s="320"/>
      <c r="J160" s="320"/>
      <c r="K160" s="320"/>
      <c r="L160" s="320"/>
      <c r="M160" s="110">
        <v>208</v>
      </c>
      <c r="N160" s="108"/>
      <c r="O160" s="108"/>
      <c r="P160" s="108"/>
      <c r="Q160" s="136"/>
      <c r="R160" s="136"/>
      <c r="CB160" s="134"/>
      <c r="CC160" s="112" t="s">
        <v>1070</v>
      </c>
      <c r="CD160" s="134"/>
      <c r="CE160" s="134"/>
    </row>
    <row r="161" spans="1:83" s="81" customFormat="1" ht="15" hidden="1" outlineLevel="1" x14ac:dyDescent="0.25">
      <c r="A161" s="320" t="s">
        <v>1073</v>
      </c>
      <c r="B161" s="320"/>
      <c r="C161" s="320"/>
      <c r="D161" s="320"/>
      <c r="E161" s="320"/>
      <c r="F161" s="320"/>
      <c r="G161" s="320"/>
      <c r="H161" s="320"/>
      <c r="I161" s="320"/>
      <c r="J161" s="320"/>
      <c r="K161" s="320"/>
      <c r="L161" s="320"/>
      <c r="M161" s="109">
        <v>32853</v>
      </c>
      <c r="N161" s="108"/>
      <c r="O161" s="108"/>
      <c r="P161" s="108"/>
      <c r="Q161" s="136"/>
      <c r="R161" s="136"/>
      <c r="CB161" s="134"/>
      <c r="CC161" s="112" t="s">
        <v>1073</v>
      </c>
      <c r="CD161" s="134"/>
      <c r="CE161" s="134"/>
    </row>
    <row r="162" spans="1:83" s="81" customFormat="1" ht="15" hidden="1" outlineLevel="1" x14ac:dyDescent="0.25">
      <c r="A162" s="320" t="s">
        <v>1074</v>
      </c>
      <c r="B162" s="320"/>
      <c r="C162" s="320"/>
      <c r="D162" s="320"/>
      <c r="E162" s="320"/>
      <c r="F162" s="320"/>
      <c r="G162" s="320"/>
      <c r="H162" s="320"/>
      <c r="I162" s="320"/>
      <c r="J162" s="320"/>
      <c r="K162" s="320"/>
      <c r="L162" s="320"/>
      <c r="M162" s="108"/>
      <c r="N162" s="108"/>
      <c r="O162" s="108"/>
      <c r="P162" s="108"/>
      <c r="Q162" s="136"/>
      <c r="R162" s="136"/>
      <c r="CB162" s="134"/>
      <c r="CC162" s="112" t="s">
        <v>1074</v>
      </c>
      <c r="CD162" s="134"/>
      <c r="CE162" s="134"/>
    </row>
    <row r="163" spans="1:83" s="81" customFormat="1" ht="15" hidden="1" outlineLevel="1" x14ac:dyDescent="0.25">
      <c r="A163" s="320" t="s">
        <v>226</v>
      </c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  <c r="M163" s="107">
        <v>239.32</v>
      </c>
      <c r="N163" s="108"/>
      <c r="O163" s="108"/>
      <c r="P163" s="108"/>
      <c r="Q163" s="136"/>
      <c r="R163" s="136"/>
      <c r="CB163" s="134"/>
      <c r="CC163" s="112" t="s">
        <v>226</v>
      </c>
      <c r="CD163" s="134"/>
      <c r="CE163" s="134"/>
    </row>
    <row r="164" spans="1:83" s="81" customFormat="1" ht="15" hidden="1" outlineLevel="1" x14ac:dyDescent="0.25">
      <c r="A164" s="320" t="s">
        <v>1070</v>
      </c>
      <c r="B164" s="320"/>
      <c r="C164" s="320"/>
      <c r="D164" s="320"/>
      <c r="E164" s="320"/>
      <c r="F164" s="320"/>
      <c r="G164" s="320"/>
      <c r="H164" s="320"/>
      <c r="I164" s="320"/>
      <c r="J164" s="320"/>
      <c r="K164" s="320"/>
      <c r="L164" s="320"/>
      <c r="M164" s="109">
        <v>2118</v>
      </c>
      <c r="N164" s="108"/>
      <c r="O164" s="108"/>
      <c r="P164" s="108"/>
      <c r="Q164" s="136"/>
      <c r="R164" s="136"/>
      <c r="CB164" s="134"/>
      <c r="CC164" s="112" t="s">
        <v>1070</v>
      </c>
      <c r="CD164" s="134"/>
      <c r="CE164" s="134"/>
    </row>
    <row r="165" spans="1:83" s="81" customFormat="1" ht="15" hidden="1" outlineLevel="1" x14ac:dyDescent="0.25">
      <c r="A165" s="320" t="s">
        <v>1075</v>
      </c>
      <c r="B165" s="320"/>
      <c r="C165" s="320"/>
      <c r="D165" s="320"/>
      <c r="E165" s="320"/>
      <c r="F165" s="320"/>
      <c r="G165" s="320"/>
      <c r="H165" s="320"/>
      <c r="I165" s="320"/>
      <c r="J165" s="320"/>
      <c r="K165" s="320"/>
      <c r="L165" s="320"/>
      <c r="M165" s="109">
        <v>237637</v>
      </c>
      <c r="N165" s="108"/>
      <c r="O165" s="108"/>
      <c r="P165" s="108"/>
      <c r="Q165" s="136"/>
      <c r="R165" s="136"/>
      <c r="CB165" s="134"/>
      <c r="CC165" s="112" t="s">
        <v>1075</v>
      </c>
      <c r="CD165" s="134"/>
      <c r="CE165" s="134"/>
    </row>
    <row r="166" spans="1:83" s="81" customFormat="1" ht="15" hidden="1" outlineLevel="1" x14ac:dyDescent="0.25">
      <c r="A166" s="320" t="s">
        <v>1076</v>
      </c>
      <c r="B166" s="320"/>
      <c r="C166" s="320"/>
      <c r="D166" s="320"/>
      <c r="E166" s="320"/>
      <c r="F166" s="320"/>
      <c r="G166" s="320"/>
      <c r="H166" s="320"/>
      <c r="I166" s="320"/>
      <c r="J166" s="320"/>
      <c r="K166" s="320"/>
      <c r="L166" s="320"/>
      <c r="M166" s="108"/>
      <c r="N166" s="108"/>
      <c r="O166" s="108"/>
      <c r="P166" s="108"/>
      <c r="Q166" s="136"/>
      <c r="R166" s="136"/>
      <c r="CB166" s="134"/>
      <c r="CC166" s="112" t="s">
        <v>1076</v>
      </c>
      <c r="CD166" s="134"/>
      <c r="CE166" s="134"/>
    </row>
    <row r="167" spans="1:83" s="81" customFormat="1" ht="15" hidden="1" outlineLevel="1" x14ac:dyDescent="0.25">
      <c r="A167" s="320" t="s">
        <v>226</v>
      </c>
      <c r="B167" s="320"/>
      <c r="C167" s="320"/>
      <c r="D167" s="320"/>
      <c r="E167" s="320"/>
      <c r="F167" s="320"/>
      <c r="G167" s="320"/>
      <c r="H167" s="320"/>
      <c r="I167" s="320"/>
      <c r="J167" s="320"/>
      <c r="K167" s="320"/>
      <c r="L167" s="320"/>
      <c r="M167" s="107">
        <v>133.13</v>
      </c>
      <c r="N167" s="108"/>
      <c r="O167" s="108"/>
      <c r="P167" s="108"/>
      <c r="Q167" s="136"/>
      <c r="R167" s="136"/>
      <c r="CB167" s="134"/>
      <c r="CC167" s="112" t="s">
        <v>226</v>
      </c>
      <c r="CD167" s="134"/>
      <c r="CE167" s="134"/>
    </row>
    <row r="168" spans="1:83" s="81" customFormat="1" ht="15" hidden="1" outlineLevel="1" x14ac:dyDescent="0.25">
      <c r="A168" s="320" t="s">
        <v>1070</v>
      </c>
      <c r="B168" s="320"/>
      <c r="C168" s="320"/>
      <c r="D168" s="320"/>
      <c r="E168" s="320"/>
      <c r="F168" s="320"/>
      <c r="G168" s="320"/>
      <c r="H168" s="320"/>
      <c r="I168" s="320"/>
      <c r="J168" s="320"/>
      <c r="K168" s="320"/>
      <c r="L168" s="320"/>
      <c r="M168" s="109">
        <v>1178</v>
      </c>
      <c r="N168" s="108"/>
      <c r="O168" s="108"/>
      <c r="P168" s="108"/>
      <c r="Q168" s="136"/>
      <c r="R168" s="136"/>
      <c r="CB168" s="134"/>
      <c r="CC168" s="112" t="s">
        <v>1070</v>
      </c>
      <c r="CD168" s="134"/>
      <c r="CE168" s="134"/>
    </row>
    <row r="169" spans="1:83" s="81" customFormat="1" ht="15" hidden="1" outlineLevel="1" x14ac:dyDescent="0.25">
      <c r="A169" s="320" t="s">
        <v>1077</v>
      </c>
      <c r="B169" s="320"/>
      <c r="C169" s="320"/>
      <c r="D169" s="320"/>
      <c r="E169" s="320"/>
      <c r="F169" s="320"/>
      <c r="G169" s="320"/>
      <c r="H169" s="320"/>
      <c r="I169" s="320"/>
      <c r="J169" s="320"/>
      <c r="K169" s="320"/>
      <c r="L169" s="320"/>
      <c r="M169" s="109">
        <v>253572</v>
      </c>
      <c r="N169" s="108"/>
      <c r="O169" s="108"/>
      <c r="P169" s="108"/>
      <c r="Q169" s="136"/>
      <c r="R169" s="136"/>
      <c r="CB169" s="134"/>
      <c r="CC169" s="112" t="s">
        <v>1077</v>
      </c>
      <c r="CD169" s="134"/>
      <c r="CE169" s="134"/>
    </row>
    <row r="170" spans="1:83" s="81" customFormat="1" ht="23.25" hidden="1" outlineLevel="1" x14ac:dyDescent="0.25">
      <c r="A170" s="320" t="s">
        <v>1078</v>
      </c>
      <c r="B170" s="320"/>
      <c r="C170" s="320"/>
      <c r="D170" s="320"/>
      <c r="E170" s="320"/>
      <c r="F170" s="320"/>
      <c r="G170" s="320"/>
      <c r="H170" s="320"/>
      <c r="I170" s="320"/>
      <c r="J170" s="320"/>
      <c r="K170" s="320"/>
      <c r="L170" s="320"/>
      <c r="M170" s="108"/>
      <c r="N170" s="108"/>
      <c r="O170" s="108"/>
      <c r="P170" s="108"/>
      <c r="Q170" s="136"/>
      <c r="R170" s="136"/>
      <c r="CB170" s="134"/>
      <c r="CC170" s="112" t="s">
        <v>1078</v>
      </c>
      <c r="CD170" s="134"/>
      <c r="CE170" s="134"/>
    </row>
    <row r="171" spans="1:83" s="81" customFormat="1" ht="15" hidden="1" outlineLevel="1" x14ac:dyDescent="0.25">
      <c r="A171" s="320" t="s">
        <v>226</v>
      </c>
      <c r="B171" s="320"/>
      <c r="C171" s="320"/>
      <c r="D171" s="320"/>
      <c r="E171" s="320"/>
      <c r="F171" s="320"/>
      <c r="G171" s="320"/>
      <c r="H171" s="320"/>
      <c r="I171" s="320"/>
      <c r="J171" s="320"/>
      <c r="K171" s="320"/>
      <c r="L171" s="320"/>
      <c r="M171" s="107">
        <v>545.01</v>
      </c>
      <c r="N171" s="108"/>
      <c r="O171" s="108"/>
      <c r="P171" s="108"/>
      <c r="Q171" s="136"/>
      <c r="R171" s="136"/>
      <c r="CB171" s="134"/>
      <c r="CC171" s="112" t="s">
        <v>226</v>
      </c>
      <c r="CD171" s="134"/>
      <c r="CE171" s="134"/>
    </row>
    <row r="172" spans="1:83" s="81" customFormat="1" ht="15" hidden="1" outlineLevel="1" x14ac:dyDescent="0.25">
      <c r="A172" s="320" t="s">
        <v>1070</v>
      </c>
      <c r="B172" s="320"/>
      <c r="C172" s="320"/>
      <c r="D172" s="320"/>
      <c r="E172" s="320"/>
      <c r="F172" s="320"/>
      <c r="G172" s="320"/>
      <c r="H172" s="320"/>
      <c r="I172" s="320"/>
      <c r="J172" s="320"/>
      <c r="K172" s="320"/>
      <c r="L172" s="320"/>
      <c r="M172" s="109">
        <v>4823</v>
      </c>
      <c r="N172" s="108"/>
      <c r="O172" s="108"/>
      <c r="P172" s="108"/>
      <c r="Q172" s="136"/>
      <c r="R172" s="136"/>
      <c r="CB172" s="134"/>
      <c r="CC172" s="112" t="s">
        <v>1070</v>
      </c>
      <c r="CD172" s="134"/>
      <c r="CE172" s="134"/>
    </row>
    <row r="173" spans="1:83" s="81" customFormat="1" ht="15" hidden="1" outlineLevel="1" x14ac:dyDescent="0.25">
      <c r="A173" s="320" t="s">
        <v>1079</v>
      </c>
      <c r="B173" s="320"/>
      <c r="C173" s="320"/>
      <c r="D173" s="320"/>
      <c r="E173" s="320"/>
      <c r="F173" s="320"/>
      <c r="G173" s="320"/>
      <c r="H173" s="320"/>
      <c r="I173" s="320"/>
      <c r="J173" s="320"/>
      <c r="K173" s="320"/>
      <c r="L173" s="320"/>
      <c r="M173" s="109">
        <v>38587</v>
      </c>
      <c r="N173" s="108"/>
      <c r="O173" s="108"/>
      <c r="P173" s="108"/>
      <c r="Q173" s="136"/>
      <c r="R173" s="136"/>
      <c r="CB173" s="134"/>
      <c r="CC173" s="112" t="s">
        <v>1079</v>
      </c>
      <c r="CD173" s="134"/>
      <c r="CE173" s="134"/>
    </row>
    <row r="174" spans="1:83" s="81" customFormat="1" ht="23.25" hidden="1" outlineLevel="1" x14ac:dyDescent="0.25">
      <c r="A174" s="320" t="s">
        <v>1080</v>
      </c>
      <c r="B174" s="320"/>
      <c r="C174" s="320"/>
      <c r="D174" s="320"/>
      <c r="E174" s="320"/>
      <c r="F174" s="320"/>
      <c r="G174" s="320"/>
      <c r="H174" s="320"/>
      <c r="I174" s="320"/>
      <c r="J174" s="320"/>
      <c r="K174" s="320"/>
      <c r="L174" s="320"/>
      <c r="M174" s="108"/>
      <c r="N174" s="108"/>
      <c r="O174" s="108"/>
      <c r="P174" s="108"/>
      <c r="Q174" s="136"/>
      <c r="R174" s="136"/>
      <c r="CB174" s="134"/>
      <c r="CC174" s="112" t="s">
        <v>1080</v>
      </c>
      <c r="CD174" s="134"/>
      <c r="CE174" s="134"/>
    </row>
    <row r="175" spans="1:83" s="81" customFormat="1" ht="15" hidden="1" outlineLevel="1" x14ac:dyDescent="0.25">
      <c r="A175" s="320" t="s">
        <v>226</v>
      </c>
      <c r="B175" s="320"/>
      <c r="C175" s="320"/>
      <c r="D175" s="320"/>
      <c r="E175" s="320"/>
      <c r="F175" s="320"/>
      <c r="G175" s="320"/>
      <c r="H175" s="320"/>
      <c r="I175" s="320"/>
      <c r="J175" s="320"/>
      <c r="K175" s="320"/>
      <c r="L175" s="320"/>
      <c r="M175" s="107">
        <v>307.51</v>
      </c>
      <c r="N175" s="108"/>
      <c r="O175" s="108"/>
      <c r="P175" s="108"/>
      <c r="Q175" s="136"/>
      <c r="R175" s="136"/>
      <c r="CB175" s="134"/>
      <c r="CC175" s="112" t="s">
        <v>226</v>
      </c>
      <c r="CD175" s="134"/>
      <c r="CE175" s="134"/>
    </row>
    <row r="176" spans="1:83" s="81" customFormat="1" ht="15" hidden="1" outlineLevel="1" x14ac:dyDescent="0.25">
      <c r="A176" s="320" t="s">
        <v>1070</v>
      </c>
      <c r="B176" s="320"/>
      <c r="C176" s="320"/>
      <c r="D176" s="320"/>
      <c r="E176" s="320"/>
      <c r="F176" s="320"/>
      <c r="G176" s="320"/>
      <c r="H176" s="320"/>
      <c r="I176" s="320"/>
      <c r="J176" s="320"/>
      <c r="K176" s="320"/>
      <c r="L176" s="320"/>
      <c r="M176" s="109">
        <v>2721</v>
      </c>
      <c r="N176" s="108"/>
      <c r="O176" s="108"/>
      <c r="P176" s="108"/>
      <c r="Q176" s="136"/>
      <c r="R176" s="136"/>
      <c r="CB176" s="134"/>
      <c r="CC176" s="112" t="s">
        <v>1070</v>
      </c>
      <c r="CD176" s="134"/>
      <c r="CE176" s="134"/>
    </row>
    <row r="177" spans="1:83" s="81" customFormat="1" ht="15" hidden="1" outlineLevel="1" x14ac:dyDescent="0.25">
      <c r="A177" s="320" t="s">
        <v>1081</v>
      </c>
      <c r="B177" s="320"/>
      <c r="C177" s="320"/>
      <c r="D177" s="320"/>
      <c r="E177" s="320"/>
      <c r="F177" s="320"/>
      <c r="G177" s="320"/>
      <c r="H177" s="320"/>
      <c r="I177" s="320"/>
      <c r="J177" s="320"/>
      <c r="K177" s="320"/>
      <c r="L177" s="320"/>
      <c r="M177" s="109">
        <v>59872</v>
      </c>
      <c r="N177" s="108"/>
      <c r="O177" s="108"/>
      <c r="P177" s="108"/>
      <c r="Q177" s="136"/>
      <c r="R177" s="136"/>
      <c r="CB177" s="134"/>
      <c r="CC177" s="112" t="s">
        <v>1081</v>
      </c>
      <c r="CD177" s="134"/>
      <c r="CE177" s="134"/>
    </row>
    <row r="178" spans="1:83" s="81" customFormat="1" ht="23.25" hidden="1" outlineLevel="1" x14ac:dyDescent="0.25">
      <c r="A178" s="320" t="s">
        <v>1082</v>
      </c>
      <c r="B178" s="320"/>
      <c r="C178" s="320"/>
      <c r="D178" s="320"/>
      <c r="E178" s="320"/>
      <c r="F178" s="320"/>
      <c r="G178" s="320"/>
      <c r="H178" s="320"/>
      <c r="I178" s="320"/>
      <c r="J178" s="320"/>
      <c r="K178" s="320"/>
      <c r="L178" s="320"/>
      <c r="M178" s="108"/>
      <c r="N178" s="108"/>
      <c r="O178" s="108"/>
      <c r="P178" s="108"/>
      <c r="Q178" s="136"/>
      <c r="R178" s="136"/>
      <c r="CB178" s="134"/>
      <c r="CC178" s="112" t="s">
        <v>1082</v>
      </c>
      <c r="CD178" s="134"/>
      <c r="CE178" s="134"/>
    </row>
    <row r="179" spans="1:83" s="81" customFormat="1" ht="15" hidden="1" outlineLevel="1" x14ac:dyDescent="0.25">
      <c r="A179" s="320" t="s">
        <v>226</v>
      </c>
      <c r="B179" s="320"/>
      <c r="C179" s="320"/>
      <c r="D179" s="320"/>
      <c r="E179" s="320"/>
      <c r="F179" s="320"/>
      <c r="G179" s="320"/>
      <c r="H179" s="320"/>
      <c r="I179" s="320"/>
      <c r="J179" s="320"/>
      <c r="K179" s="320"/>
      <c r="L179" s="320"/>
      <c r="M179" s="107">
        <v>10.65</v>
      </c>
      <c r="N179" s="108"/>
      <c r="O179" s="108"/>
      <c r="P179" s="108"/>
      <c r="Q179" s="136"/>
      <c r="R179" s="136"/>
      <c r="CB179" s="134"/>
      <c r="CC179" s="112" t="s">
        <v>226</v>
      </c>
      <c r="CD179" s="134"/>
      <c r="CE179" s="134"/>
    </row>
    <row r="180" spans="1:83" s="81" customFormat="1" ht="15" hidden="1" outlineLevel="1" x14ac:dyDescent="0.25">
      <c r="A180" s="320" t="s">
        <v>1070</v>
      </c>
      <c r="B180" s="320"/>
      <c r="C180" s="320"/>
      <c r="D180" s="320"/>
      <c r="E180" s="320"/>
      <c r="F180" s="320"/>
      <c r="G180" s="320"/>
      <c r="H180" s="320"/>
      <c r="I180" s="320"/>
      <c r="J180" s="320"/>
      <c r="K180" s="320"/>
      <c r="L180" s="320"/>
      <c r="M180" s="110">
        <v>94</v>
      </c>
      <c r="N180" s="108"/>
      <c r="O180" s="108"/>
      <c r="P180" s="108"/>
      <c r="Q180" s="136"/>
      <c r="R180" s="136"/>
      <c r="CB180" s="134"/>
      <c r="CC180" s="112" t="s">
        <v>1070</v>
      </c>
      <c r="CD180" s="134"/>
      <c r="CE180" s="134"/>
    </row>
    <row r="181" spans="1:83" s="81" customFormat="1" ht="15" hidden="1" outlineLevel="1" x14ac:dyDescent="0.25">
      <c r="A181" s="320" t="s">
        <v>1083</v>
      </c>
      <c r="B181" s="320"/>
      <c r="C181" s="320"/>
      <c r="D181" s="320"/>
      <c r="E181" s="320"/>
      <c r="F181" s="320"/>
      <c r="G181" s="320"/>
      <c r="H181" s="320"/>
      <c r="I181" s="320"/>
      <c r="J181" s="320"/>
      <c r="K181" s="320"/>
      <c r="L181" s="320"/>
      <c r="M181" s="110">
        <v>485</v>
      </c>
      <c r="N181" s="108"/>
      <c r="O181" s="108"/>
      <c r="P181" s="108"/>
      <c r="Q181" s="136"/>
      <c r="R181" s="136"/>
      <c r="CB181" s="134"/>
      <c r="CC181" s="112" t="s">
        <v>1083</v>
      </c>
      <c r="CD181" s="134"/>
      <c r="CE181" s="134"/>
    </row>
    <row r="182" spans="1:83" s="81" customFormat="1" ht="23.25" hidden="1" outlineLevel="1" x14ac:dyDescent="0.25">
      <c r="A182" s="320" t="s">
        <v>1084</v>
      </c>
      <c r="B182" s="320"/>
      <c r="C182" s="320"/>
      <c r="D182" s="320"/>
      <c r="E182" s="320"/>
      <c r="F182" s="320"/>
      <c r="G182" s="320"/>
      <c r="H182" s="320"/>
      <c r="I182" s="320"/>
      <c r="J182" s="320"/>
      <c r="K182" s="320"/>
      <c r="L182" s="320"/>
      <c r="M182" s="108"/>
      <c r="N182" s="108"/>
      <c r="O182" s="108"/>
      <c r="P182" s="108"/>
      <c r="Q182" s="136"/>
      <c r="R182" s="136"/>
      <c r="CB182" s="134"/>
      <c r="CC182" s="112" t="s">
        <v>1084</v>
      </c>
      <c r="CD182" s="134"/>
      <c r="CE182" s="134"/>
    </row>
    <row r="183" spans="1:83" s="81" customFormat="1" ht="15" hidden="1" outlineLevel="1" x14ac:dyDescent="0.25">
      <c r="A183" s="320" t="s">
        <v>226</v>
      </c>
      <c r="B183" s="320"/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107">
        <v>14.46</v>
      </c>
      <c r="N183" s="108"/>
      <c r="O183" s="108"/>
      <c r="P183" s="108"/>
      <c r="Q183" s="136"/>
      <c r="R183" s="136"/>
      <c r="CB183" s="134"/>
      <c r="CC183" s="112" t="s">
        <v>226</v>
      </c>
      <c r="CD183" s="134"/>
      <c r="CE183" s="134"/>
    </row>
    <row r="184" spans="1:83" s="81" customFormat="1" ht="15" hidden="1" outlineLevel="1" x14ac:dyDescent="0.25">
      <c r="A184" s="320" t="s">
        <v>1070</v>
      </c>
      <c r="B184" s="320"/>
      <c r="C184" s="320"/>
      <c r="D184" s="320"/>
      <c r="E184" s="320"/>
      <c r="F184" s="320"/>
      <c r="G184" s="320"/>
      <c r="H184" s="320"/>
      <c r="I184" s="320"/>
      <c r="J184" s="320"/>
      <c r="K184" s="320"/>
      <c r="L184" s="320"/>
      <c r="M184" s="110">
        <v>128</v>
      </c>
      <c r="N184" s="108"/>
      <c r="O184" s="108"/>
      <c r="P184" s="108"/>
      <c r="Q184" s="136"/>
      <c r="R184" s="136"/>
      <c r="CB184" s="134"/>
      <c r="CC184" s="112" t="s">
        <v>1070</v>
      </c>
      <c r="CD184" s="134"/>
      <c r="CE184" s="134"/>
    </row>
    <row r="185" spans="1:83" s="81" customFormat="1" ht="15" hidden="1" outlineLevel="1" x14ac:dyDescent="0.25">
      <c r="A185" s="320" t="s">
        <v>1085</v>
      </c>
      <c r="B185" s="320"/>
      <c r="C185" s="320"/>
      <c r="D185" s="320"/>
      <c r="E185" s="320"/>
      <c r="F185" s="320"/>
      <c r="G185" s="320"/>
      <c r="H185" s="320"/>
      <c r="I185" s="320"/>
      <c r="J185" s="320"/>
      <c r="K185" s="320"/>
      <c r="L185" s="320"/>
      <c r="M185" s="110">
        <v>640</v>
      </c>
      <c r="N185" s="108"/>
      <c r="O185" s="108"/>
      <c r="P185" s="108"/>
      <c r="Q185" s="136"/>
      <c r="R185" s="136"/>
      <c r="CB185" s="134"/>
      <c r="CC185" s="112" t="s">
        <v>1085</v>
      </c>
      <c r="CD185" s="134"/>
      <c r="CE185" s="134"/>
    </row>
    <row r="186" spans="1:83" s="81" customFormat="1" ht="15" hidden="1" outlineLevel="1" x14ac:dyDescent="0.25">
      <c r="A186" s="320" t="s">
        <v>1086</v>
      </c>
      <c r="B186" s="320"/>
      <c r="C186" s="320"/>
      <c r="D186" s="320"/>
      <c r="E186" s="320"/>
      <c r="F186" s="320"/>
      <c r="G186" s="320"/>
      <c r="H186" s="320"/>
      <c r="I186" s="320"/>
      <c r="J186" s="320"/>
      <c r="K186" s="320"/>
      <c r="L186" s="320"/>
      <c r="M186" s="108"/>
      <c r="N186" s="108"/>
      <c r="O186" s="108"/>
      <c r="P186" s="108"/>
      <c r="Q186" s="136"/>
      <c r="R186" s="136"/>
      <c r="CB186" s="134"/>
      <c r="CC186" s="112" t="s">
        <v>1086</v>
      </c>
      <c r="CD186" s="134"/>
      <c r="CE186" s="134"/>
    </row>
    <row r="187" spans="1:83" s="81" customFormat="1" ht="15" hidden="1" outlineLevel="1" x14ac:dyDescent="0.25">
      <c r="A187" s="320" t="s">
        <v>226</v>
      </c>
      <c r="B187" s="320"/>
      <c r="C187" s="320"/>
      <c r="D187" s="320"/>
      <c r="E187" s="320"/>
      <c r="F187" s="320"/>
      <c r="G187" s="320"/>
      <c r="H187" s="320"/>
      <c r="I187" s="320"/>
      <c r="J187" s="320"/>
      <c r="K187" s="320"/>
      <c r="L187" s="320"/>
      <c r="M187" s="107">
        <v>73.5</v>
      </c>
      <c r="N187" s="108"/>
      <c r="O187" s="108"/>
      <c r="P187" s="108"/>
      <c r="Q187" s="136"/>
      <c r="R187" s="136"/>
      <c r="CB187" s="134"/>
      <c r="CC187" s="112" t="s">
        <v>226</v>
      </c>
      <c r="CD187" s="134"/>
      <c r="CE187" s="134"/>
    </row>
    <row r="188" spans="1:83" s="81" customFormat="1" ht="15" hidden="1" outlineLevel="1" x14ac:dyDescent="0.25">
      <c r="A188" s="320" t="s">
        <v>1070</v>
      </c>
      <c r="B188" s="320"/>
      <c r="C188" s="320"/>
      <c r="D188" s="320"/>
      <c r="E188" s="320"/>
      <c r="F188" s="320"/>
      <c r="G188" s="320"/>
      <c r="H188" s="320"/>
      <c r="I188" s="320"/>
      <c r="J188" s="320"/>
      <c r="K188" s="320"/>
      <c r="L188" s="320"/>
      <c r="M188" s="110">
        <v>650</v>
      </c>
      <c r="N188" s="108"/>
      <c r="O188" s="108"/>
      <c r="P188" s="108"/>
      <c r="Q188" s="136"/>
      <c r="R188" s="136"/>
      <c r="CB188" s="134"/>
      <c r="CC188" s="112" t="s">
        <v>1070</v>
      </c>
      <c r="CD188" s="134"/>
      <c r="CE188" s="134"/>
    </row>
    <row r="189" spans="1:83" s="81" customFormat="1" ht="15" hidden="1" outlineLevel="1" x14ac:dyDescent="0.25">
      <c r="A189" s="320" t="s">
        <v>1087</v>
      </c>
      <c r="B189" s="320"/>
      <c r="C189" s="320"/>
      <c r="D189" s="320"/>
      <c r="E189" s="320"/>
      <c r="F189" s="320"/>
      <c r="G189" s="320"/>
      <c r="H189" s="320"/>
      <c r="I189" s="320"/>
      <c r="J189" s="320"/>
      <c r="K189" s="320"/>
      <c r="L189" s="320"/>
      <c r="M189" s="110">
        <v>33</v>
      </c>
      <c r="N189" s="108"/>
      <c r="O189" s="108"/>
      <c r="P189" s="108"/>
      <c r="Q189" s="136"/>
      <c r="R189" s="136"/>
      <c r="CB189" s="134"/>
      <c r="CC189" s="112" t="s">
        <v>1087</v>
      </c>
      <c r="CD189" s="134"/>
      <c r="CE189" s="134"/>
    </row>
    <row r="190" spans="1:83" s="81" customFormat="1" ht="15" collapsed="1" x14ac:dyDescent="0.25">
      <c r="A190" s="320" t="s">
        <v>206</v>
      </c>
      <c r="B190" s="320"/>
      <c r="C190" s="320"/>
      <c r="D190" s="320"/>
      <c r="E190" s="320"/>
      <c r="F190" s="320"/>
      <c r="G190" s="320"/>
      <c r="H190" s="320"/>
      <c r="I190" s="320"/>
      <c r="J190" s="320"/>
      <c r="K190" s="320"/>
      <c r="L190" s="320"/>
      <c r="M190" s="109">
        <v>630199</v>
      </c>
      <c r="N190" s="108"/>
      <c r="O190" s="108"/>
      <c r="P190" s="108"/>
      <c r="Q190" s="136"/>
      <c r="R190" s="136"/>
      <c r="CB190" s="134"/>
      <c r="CC190" s="112" t="s">
        <v>206</v>
      </c>
      <c r="CD190" s="134"/>
      <c r="CE190" s="134"/>
    </row>
    <row r="191" spans="1:83" s="81" customFormat="1" ht="32.25" customHeight="1" x14ac:dyDescent="0.25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</row>
    <row r="192" spans="1:83" s="87" customFormat="1" ht="12.75" customHeight="1" x14ac:dyDescent="0.2">
      <c r="A192" s="318" t="s">
        <v>263</v>
      </c>
      <c r="B192" s="318"/>
      <c r="C192" s="318"/>
      <c r="D192" s="318"/>
      <c r="E192" s="318"/>
      <c r="F192" s="318"/>
      <c r="G192" s="318"/>
      <c r="H192" s="318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86"/>
      <c r="AY192" s="86"/>
      <c r="AZ192" s="86"/>
      <c r="BA192" s="86"/>
      <c r="BB192" s="86"/>
      <c r="BC192" s="86"/>
      <c r="BD192" s="86"/>
      <c r="BE192" s="86"/>
      <c r="BF192" s="86"/>
      <c r="BG192" s="86"/>
      <c r="BH192" s="86"/>
      <c r="BI192" s="86"/>
      <c r="BJ192" s="86"/>
      <c r="BK192" s="86"/>
      <c r="BL192" s="86"/>
      <c r="BM192" s="86"/>
      <c r="BN192" s="86"/>
      <c r="BO192" s="86"/>
      <c r="BP192" s="86"/>
      <c r="BQ192" s="86"/>
      <c r="BR192" s="86"/>
      <c r="BS192" s="86"/>
      <c r="BT192" s="86"/>
      <c r="BU192" s="86"/>
      <c r="BV192" s="86"/>
      <c r="BW192" s="86"/>
      <c r="BX192" s="86"/>
      <c r="BY192" s="86"/>
      <c r="BZ192" s="86"/>
      <c r="CA192" s="86"/>
      <c r="CB192" s="86"/>
      <c r="CC192" s="86"/>
      <c r="CD192" s="86"/>
      <c r="CE192" s="86"/>
    </row>
    <row r="193" spans="1:83" s="87" customFormat="1" ht="12.75" customHeight="1" x14ac:dyDescent="0.2">
      <c r="A193" s="317" t="s">
        <v>264</v>
      </c>
      <c r="B193" s="317"/>
      <c r="C193" s="317"/>
      <c r="D193" s="317"/>
      <c r="E193" s="317"/>
      <c r="F193" s="317"/>
      <c r="G193" s="317"/>
      <c r="H193" s="317"/>
      <c r="I193" s="317"/>
      <c r="J193" s="317"/>
      <c r="K193" s="317"/>
      <c r="L193" s="317"/>
      <c r="M193" s="317"/>
      <c r="N193" s="317"/>
      <c r="O193" s="317"/>
      <c r="P193" s="317"/>
      <c r="Q193" s="317"/>
      <c r="R193" s="317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86"/>
      <c r="BB193" s="86"/>
      <c r="BC193" s="86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86"/>
      <c r="BO193" s="86"/>
      <c r="BP193" s="86"/>
      <c r="BQ193" s="86"/>
      <c r="BR193" s="86"/>
      <c r="BS193" s="86"/>
      <c r="BT193" s="86"/>
      <c r="BU193" s="86"/>
      <c r="BV193" s="86"/>
      <c r="BW193" s="86"/>
      <c r="BX193" s="86"/>
      <c r="BY193" s="86"/>
      <c r="BZ193" s="86"/>
      <c r="CA193" s="86"/>
      <c r="CB193" s="86"/>
      <c r="CC193" s="86"/>
      <c r="CD193" s="86"/>
      <c r="CE193" s="86"/>
    </row>
    <row r="194" spans="1:83" s="87" customFormat="1" ht="13.5" customHeight="1" x14ac:dyDescent="0.2">
      <c r="A194" s="84"/>
      <c r="B194" s="84"/>
      <c r="C194" s="84"/>
      <c r="D194" s="84"/>
      <c r="E194" s="84"/>
      <c r="F194" s="84"/>
      <c r="G194" s="84"/>
      <c r="H194" s="139"/>
      <c r="I194" s="140"/>
      <c r="J194" s="140"/>
      <c r="K194" s="140"/>
      <c r="L194" s="140"/>
      <c r="M194" s="84"/>
      <c r="N194" s="84"/>
      <c r="O194" s="84"/>
      <c r="P194" s="84"/>
      <c r="Q194" s="84"/>
      <c r="R194" s="84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86"/>
      <c r="BZ194" s="86"/>
      <c r="CA194" s="86"/>
      <c r="CB194" s="86"/>
      <c r="CC194" s="86"/>
      <c r="CD194" s="86"/>
      <c r="CE194" s="86"/>
    </row>
    <row r="195" spans="1:83" s="87" customFormat="1" ht="12.75" customHeight="1" x14ac:dyDescent="0.2">
      <c r="A195" s="318" t="s">
        <v>565</v>
      </c>
      <c r="B195" s="318"/>
      <c r="C195" s="318"/>
      <c r="D195" s="318"/>
      <c r="E195" s="318"/>
      <c r="F195" s="318"/>
      <c r="G195" s="318"/>
      <c r="H195" s="318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86"/>
      <c r="BB195" s="86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86"/>
      <c r="BO195" s="86"/>
      <c r="BP195" s="86"/>
      <c r="BQ195" s="86"/>
      <c r="BR195" s="86"/>
      <c r="BS195" s="86"/>
      <c r="BT195" s="86"/>
      <c r="BU195" s="86"/>
      <c r="BV195" s="86"/>
      <c r="BW195" s="86"/>
      <c r="BX195" s="86"/>
      <c r="BY195" s="86"/>
      <c r="BZ195" s="86"/>
      <c r="CA195" s="86"/>
      <c r="CB195" s="86"/>
      <c r="CC195" s="86"/>
      <c r="CD195" s="86"/>
      <c r="CE195" s="86"/>
    </row>
    <row r="196" spans="1:83" s="87" customFormat="1" ht="12.75" customHeight="1" x14ac:dyDescent="0.2">
      <c r="A196" s="317" t="s">
        <v>264</v>
      </c>
      <c r="B196" s="317"/>
      <c r="C196" s="317"/>
      <c r="D196" s="317"/>
      <c r="E196" s="317"/>
      <c r="F196" s="317"/>
      <c r="G196" s="317"/>
      <c r="H196" s="317"/>
      <c r="I196" s="317"/>
      <c r="J196" s="317"/>
      <c r="K196" s="317"/>
      <c r="L196" s="317"/>
      <c r="M196" s="317"/>
      <c r="N196" s="317"/>
      <c r="O196" s="317"/>
      <c r="P196" s="317"/>
      <c r="Q196" s="317"/>
      <c r="R196" s="317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  <c r="AZ196" s="86"/>
      <c r="BA196" s="86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6"/>
      <c r="BM196" s="86"/>
      <c r="BN196" s="86"/>
      <c r="BO196" s="86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6"/>
      <c r="CA196" s="86"/>
      <c r="CB196" s="86"/>
      <c r="CC196" s="86"/>
      <c r="CD196" s="86"/>
      <c r="CE196" s="86"/>
    </row>
    <row r="197" spans="1:83" s="87" customFormat="1" ht="13.5" customHeight="1" x14ac:dyDescent="0.2">
      <c r="A197" s="84"/>
      <c r="B197" s="84"/>
      <c r="C197" s="84"/>
      <c r="D197" s="84"/>
      <c r="E197" s="84"/>
      <c r="F197" s="84"/>
      <c r="G197" s="84"/>
      <c r="H197" s="139"/>
      <c r="I197" s="140"/>
      <c r="J197" s="140"/>
      <c r="K197" s="140"/>
      <c r="L197" s="140"/>
      <c r="M197" s="84"/>
      <c r="N197" s="84"/>
      <c r="O197" s="84"/>
      <c r="P197" s="84"/>
      <c r="Q197" s="84"/>
      <c r="R197" s="84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86"/>
      <c r="BO197" s="86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6"/>
      <c r="CA197" s="86"/>
      <c r="CB197" s="86"/>
      <c r="CC197" s="86"/>
      <c r="CD197" s="86"/>
      <c r="CE197" s="86"/>
    </row>
    <row r="198" spans="1:83" s="87" customFormat="1" ht="12.75" customHeight="1" x14ac:dyDescent="0.2">
      <c r="A198" s="318" t="s">
        <v>566</v>
      </c>
      <c r="B198" s="318"/>
      <c r="C198" s="318"/>
      <c r="D198" s="318"/>
      <c r="E198" s="318"/>
      <c r="F198" s="318"/>
      <c r="G198" s="318"/>
      <c r="H198" s="318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6"/>
      <c r="BM198" s="86"/>
      <c r="BN198" s="86"/>
      <c r="BO198" s="86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6"/>
      <c r="CA198" s="86"/>
      <c r="CB198" s="86"/>
      <c r="CC198" s="86"/>
      <c r="CD198" s="86"/>
      <c r="CE198" s="86"/>
    </row>
    <row r="199" spans="1:83" s="87" customFormat="1" ht="12.75" customHeight="1" x14ac:dyDescent="0.2">
      <c r="A199" s="317" t="s">
        <v>264</v>
      </c>
      <c r="B199" s="317"/>
      <c r="C199" s="317"/>
      <c r="D199" s="317"/>
      <c r="E199" s="317"/>
      <c r="F199" s="317"/>
      <c r="G199" s="317"/>
      <c r="H199" s="317"/>
      <c r="I199" s="317"/>
      <c r="J199" s="317"/>
      <c r="K199" s="317"/>
      <c r="L199" s="317"/>
      <c r="M199" s="317"/>
      <c r="N199" s="317"/>
      <c r="O199" s="317"/>
      <c r="P199" s="317"/>
      <c r="Q199" s="317"/>
      <c r="R199" s="317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</row>
    <row r="200" spans="1:83" s="87" customFormat="1" ht="13.5" customHeight="1" x14ac:dyDescent="0.2">
      <c r="A200" s="84"/>
      <c r="B200" s="84"/>
      <c r="C200" s="84"/>
      <c r="D200" s="84"/>
      <c r="E200" s="84"/>
      <c r="F200" s="84"/>
      <c r="G200" s="84"/>
      <c r="H200" s="139"/>
      <c r="I200" s="140"/>
      <c r="J200" s="140"/>
      <c r="K200" s="140"/>
      <c r="L200" s="140"/>
      <c r="M200" s="84"/>
      <c r="N200" s="84"/>
      <c r="O200" s="84"/>
      <c r="P200" s="84"/>
      <c r="Q200" s="84"/>
      <c r="R200" s="84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</row>
    <row r="201" spans="1:83" s="81" customFormat="1" ht="15" x14ac:dyDescent="0.25">
      <c r="A201" s="79"/>
      <c r="B201" s="79"/>
      <c r="C201" s="79"/>
      <c r="D201" s="79"/>
      <c r="E201" s="79"/>
      <c r="F201" s="79"/>
      <c r="G201" s="79"/>
      <c r="H201" s="84"/>
      <c r="I201" s="319"/>
      <c r="J201" s="319"/>
      <c r="K201" s="319"/>
      <c r="L201" s="319"/>
      <c r="M201" s="79"/>
      <c r="N201" s="79"/>
      <c r="O201" s="79"/>
      <c r="P201" s="79"/>
      <c r="Q201" s="79"/>
      <c r="R201" s="79"/>
    </row>
    <row r="202" spans="1:83" s="81" customFormat="1" ht="15" x14ac:dyDescent="0.25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</row>
  </sheetData>
  <mergeCells count="175">
    <mergeCell ref="A2:R2"/>
    <mergeCell ref="A3:R3"/>
    <mergeCell ref="A5:R5"/>
    <mergeCell ref="A6:R6"/>
    <mergeCell ref="A7:R7"/>
    <mergeCell ref="A8:R8"/>
    <mergeCell ref="C9:G9"/>
    <mergeCell ref="F16:R16"/>
    <mergeCell ref="L17:M17"/>
    <mergeCell ref="A24:R24"/>
    <mergeCell ref="A25:R25"/>
    <mergeCell ref="C26:E26"/>
    <mergeCell ref="C27:R27"/>
    <mergeCell ref="Q19:Q21"/>
    <mergeCell ref="R19:R21"/>
    <mergeCell ref="H20:H21"/>
    <mergeCell ref="I20:K20"/>
    <mergeCell ref="L20:L21"/>
    <mergeCell ref="M20:M21"/>
    <mergeCell ref="N20:P20"/>
    <mergeCell ref="A19:A21"/>
    <mergeCell ref="B19:B21"/>
    <mergeCell ref="C19:E21"/>
    <mergeCell ref="F19:F21"/>
    <mergeCell ref="G19:G21"/>
    <mergeCell ref="H19:K19"/>
    <mergeCell ref="L19:P19"/>
    <mergeCell ref="C22:E22"/>
    <mergeCell ref="A23:R23"/>
    <mergeCell ref="C37:E37"/>
    <mergeCell ref="C38:R38"/>
    <mergeCell ref="C39:R39"/>
    <mergeCell ref="C40:R40"/>
    <mergeCell ref="C44:E44"/>
    <mergeCell ref="C45:R45"/>
    <mergeCell ref="C28:R28"/>
    <mergeCell ref="C29:R29"/>
    <mergeCell ref="C33:E33"/>
    <mergeCell ref="C34:R34"/>
    <mergeCell ref="C35:R35"/>
    <mergeCell ref="C36:R36"/>
    <mergeCell ref="C55:E55"/>
    <mergeCell ref="C56:R56"/>
    <mergeCell ref="C57:R57"/>
    <mergeCell ref="C58:R58"/>
    <mergeCell ref="C62:E62"/>
    <mergeCell ref="C63:R63"/>
    <mergeCell ref="C46:R46"/>
    <mergeCell ref="C47:R47"/>
    <mergeCell ref="C48:E48"/>
    <mergeCell ref="C49:R49"/>
    <mergeCell ref="C50:R50"/>
    <mergeCell ref="C51:R51"/>
    <mergeCell ref="C70:R70"/>
    <mergeCell ref="C74:E74"/>
    <mergeCell ref="C75:R75"/>
    <mergeCell ref="C76:R76"/>
    <mergeCell ref="C77:E77"/>
    <mergeCell ref="C78:R78"/>
    <mergeCell ref="C64:R64"/>
    <mergeCell ref="C65:R65"/>
    <mergeCell ref="A66:R66"/>
    <mergeCell ref="C67:E67"/>
    <mergeCell ref="C68:R68"/>
    <mergeCell ref="C69:R69"/>
    <mergeCell ref="C88:R88"/>
    <mergeCell ref="C89:R89"/>
    <mergeCell ref="C90:E90"/>
    <mergeCell ref="C91:R91"/>
    <mergeCell ref="C92:R92"/>
    <mergeCell ref="C93:E93"/>
    <mergeCell ref="C79:R79"/>
    <mergeCell ref="C80:R80"/>
    <mergeCell ref="C84:E84"/>
    <mergeCell ref="C85:R85"/>
    <mergeCell ref="C86:R86"/>
    <mergeCell ref="C87:E87"/>
    <mergeCell ref="C106:R106"/>
    <mergeCell ref="C107:R107"/>
    <mergeCell ref="C108:E108"/>
    <mergeCell ref="C109:R109"/>
    <mergeCell ref="C110:R110"/>
    <mergeCell ref="A111:L111"/>
    <mergeCell ref="C94:R94"/>
    <mergeCell ref="C95:R95"/>
    <mergeCell ref="C99:E99"/>
    <mergeCell ref="C100:R100"/>
    <mergeCell ref="C101:R101"/>
    <mergeCell ref="C105:E105"/>
    <mergeCell ref="A118:L118"/>
    <mergeCell ref="A119:L119"/>
    <mergeCell ref="A120:L120"/>
    <mergeCell ref="A121:L121"/>
    <mergeCell ref="A122:L122"/>
    <mergeCell ref="A123:L123"/>
    <mergeCell ref="A112:L112"/>
    <mergeCell ref="A113:L113"/>
    <mergeCell ref="A114:L114"/>
    <mergeCell ref="A115:L115"/>
    <mergeCell ref="A116:L116"/>
    <mergeCell ref="A117:L117"/>
    <mergeCell ref="A130:L130"/>
    <mergeCell ref="A131:L131"/>
    <mergeCell ref="A132:L132"/>
    <mergeCell ref="A133:L133"/>
    <mergeCell ref="A134:L134"/>
    <mergeCell ref="A135:L135"/>
    <mergeCell ref="A124:L124"/>
    <mergeCell ref="A125:L125"/>
    <mergeCell ref="A126:L126"/>
    <mergeCell ref="A127:L127"/>
    <mergeCell ref="A128:L128"/>
    <mergeCell ref="A129:L129"/>
    <mergeCell ref="A142:L142"/>
    <mergeCell ref="A143:L143"/>
    <mergeCell ref="A146:L146"/>
    <mergeCell ref="A147:L147"/>
    <mergeCell ref="A148:L148"/>
    <mergeCell ref="A149:L149"/>
    <mergeCell ref="A136:L136"/>
    <mergeCell ref="A137:L137"/>
    <mergeCell ref="A138:L138"/>
    <mergeCell ref="A139:L139"/>
    <mergeCell ref="A140:L140"/>
    <mergeCell ref="A141:L141"/>
    <mergeCell ref="A144:L144"/>
    <mergeCell ref="A145:L145"/>
    <mergeCell ref="A156:L156"/>
    <mergeCell ref="A157:L157"/>
    <mergeCell ref="A158:L158"/>
    <mergeCell ref="A159:L159"/>
    <mergeCell ref="A160:L160"/>
    <mergeCell ref="A161:L161"/>
    <mergeCell ref="A150:L150"/>
    <mergeCell ref="A151:L151"/>
    <mergeCell ref="A152:L152"/>
    <mergeCell ref="A153:L153"/>
    <mergeCell ref="A154:L154"/>
    <mergeCell ref="A155:L155"/>
    <mergeCell ref="A168:L168"/>
    <mergeCell ref="A169:L169"/>
    <mergeCell ref="A170:L170"/>
    <mergeCell ref="A171:L171"/>
    <mergeCell ref="A172:L172"/>
    <mergeCell ref="A173:L173"/>
    <mergeCell ref="A162:L162"/>
    <mergeCell ref="A163:L163"/>
    <mergeCell ref="A164:L164"/>
    <mergeCell ref="A165:L165"/>
    <mergeCell ref="A166:L166"/>
    <mergeCell ref="A167:L167"/>
    <mergeCell ref="A180:L180"/>
    <mergeCell ref="A181:L181"/>
    <mergeCell ref="A182:L182"/>
    <mergeCell ref="A183:L183"/>
    <mergeCell ref="A184:L184"/>
    <mergeCell ref="A185:L185"/>
    <mergeCell ref="A174:L174"/>
    <mergeCell ref="A175:L175"/>
    <mergeCell ref="A176:L176"/>
    <mergeCell ref="A177:L177"/>
    <mergeCell ref="A178:L178"/>
    <mergeCell ref="A179:L179"/>
    <mergeCell ref="A193:R193"/>
    <mergeCell ref="A195:R195"/>
    <mergeCell ref="A196:R196"/>
    <mergeCell ref="A198:R198"/>
    <mergeCell ref="A199:R199"/>
    <mergeCell ref="I201:L201"/>
    <mergeCell ref="A186:L186"/>
    <mergeCell ref="A187:L187"/>
    <mergeCell ref="A188:L188"/>
    <mergeCell ref="A189:L189"/>
    <mergeCell ref="A190:L190"/>
    <mergeCell ref="A192:R19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Q344"/>
  <sheetViews>
    <sheetView view="pageBreakPreview" topLeftCell="A11" zoomScale="90" zoomScaleNormal="100" zoomScaleSheetLayoutView="90" workbookViewId="0">
      <selection activeCell="A13" sqref="A13:Q13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10.7109375" style="345" hidden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127.5703125" style="2" hidden="1" customWidth="1"/>
    <col min="82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342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3" t="s">
        <v>0</v>
      </c>
      <c r="B2" s="273"/>
      <c r="C2" s="273"/>
      <c r="D2" s="6"/>
      <c r="E2" s="4"/>
      <c r="F2" s="4"/>
      <c r="G2" s="4"/>
      <c r="H2" s="4"/>
      <c r="I2" s="4"/>
      <c r="J2" s="4"/>
      <c r="K2" s="342"/>
      <c r="L2" s="4"/>
      <c r="M2" s="4"/>
      <c r="N2" s="273" t="s">
        <v>1</v>
      </c>
      <c r="O2" s="273"/>
      <c r="P2" s="273"/>
      <c r="Q2" s="273"/>
    </row>
    <row r="3" spans="1:61" s="3" customFormat="1" ht="11.25" customHeight="1" x14ac:dyDescent="0.25">
      <c r="A3" s="274"/>
      <c r="B3" s="274"/>
      <c r="C3" s="274"/>
      <c r="D3" s="274"/>
      <c r="E3" s="4"/>
      <c r="F3" s="4"/>
      <c r="G3" s="4"/>
      <c r="H3" s="4"/>
      <c r="I3" s="4"/>
      <c r="J3" s="4"/>
      <c r="K3" s="342"/>
      <c r="L3" s="4"/>
      <c r="M3" s="275"/>
      <c r="N3" s="275"/>
      <c r="O3" s="275"/>
      <c r="P3" s="275"/>
      <c r="Q3" s="275"/>
    </row>
    <row r="4" spans="1:61" s="3" customFormat="1" ht="15" x14ac:dyDescent="0.25">
      <c r="A4" s="276"/>
      <c r="B4" s="276"/>
      <c r="C4" s="276"/>
      <c r="D4" s="276"/>
      <c r="E4" s="4"/>
      <c r="F4" s="4"/>
      <c r="G4" s="4"/>
      <c r="H4" s="4"/>
      <c r="I4" s="4"/>
      <c r="J4" s="4"/>
      <c r="K4" s="342"/>
      <c r="L4" s="4"/>
      <c r="M4" s="276"/>
      <c r="N4" s="276"/>
      <c r="O4" s="276"/>
      <c r="P4" s="276"/>
      <c r="Q4" s="27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342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342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342"/>
      <c r="L7" s="5"/>
      <c r="M7" s="4"/>
      <c r="N7" s="4"/>
      <c r="O7" s="4"/>
      <c r="P7" s="4"/>
      <c r="Q7" s="4"/>
    </row>
    <row r="8" spans="1:61" s="3" customFormat="1" ht="15" x14ac:dyDescent="0.25">
      <c r="A8" s="362" t="s">
        <v>4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71" t="s">
        <v>5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34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360" t="s">
        <v>1148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</row>
    <row r="12" spans="1:61" s="3" customFormat="1" ht="21" customHeight="1" x14ac:dyDescent="0.25">
      <c r="A12" s="271" t="s">
        <v>7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</row>
    <row r="13" spans="1:61" s="3" customFormat="1" ht="15" x14ac:dyDescent="0.25">
      <c r="A13" s="270" t="s">
        <v>265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AS13" s="12" t="s">
        <v>265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71" t="s">
        <v>9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</row>
    <row r="15" spans="1:61" s="3" customFormat="1" ht="30.75" customHeight="1" x14ac:dyDescent="0.25">
      <c r="A15" s="4"/>
      <c r="B15" s="14" t="s">
        <v>10</v>
      </c>
      <c r="C15" s="287"/>
      <c r="D15" s="287"/>
      <c r="E15" s="287"/>
      <c r="F15" s="287"/>
      <c r="G15" s="287"/>
      <c r="H15" s="15"/>
      <c r="I15" s="15"/>
      <c r="J15" s="15"/>
      <c r="K15" s="344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f>L336/1000</f>
        <v>41414.370000000003</v>
      </c>
      <c r="F16" s="19" t="s">
        <v>13</v>
      </c>
      <c r="H16" s="16"/>
      <c r="I16" s="16"/>
      <c r="J16" s="16"/>
      <c r="K16" s="345"/>
      <c r="L16" s="16"/>
      <c r="M16" s="20"/>
      <c r="N16" s="20"/>
      <c r="O16" s="16"/>
    </row>
    <row r="17" spans="1:76" s="3" customFormat="1" ht="12.75" hidden="1" customHeight="1" x14ac:dyDescent="0.25">
      <c r="B17" s="16" t="s">
        <v>266</v>
      </c>
      <c r="D17" s="17"/>
      <c r="E17" s="18">
        <v>7000.17</v>
      </c>
      <c r="F17" s="19" t="s">
        <v>13</v>
      </c>
      <c r="H17" s="16"/>
      <c r="I17" s="16"/>
      <c r="J17" s="16"/>
      <c r="K17" s="345"/>
      <c r="L17" s="16"/>
      <c r="M17" s="20"/>
      <c r="N17" s="20"/>
      <c r="O17" s="16"/>
    </row>
    <row r="18" spans="1:76" s="3" customFormat="1" ht="12.75" hidden="1" customHeight="1" x14ac:dyDescent="0.25">
      <c r="B18" s="16" t="s">
        <v>14</v>
      </c>
      <c r="D18" s="17"/>
      <c r="E18" s="18">
        <v>12687.39</v>
      </c>
      <c r="F18" s="19" t="s">
        <v>13</v>
      </c>
      <c r="H18" s="16"/>
      <c r="I18" s="16"/>
      <c r="J18" s="16"/>
      <c r="K18" s="345"/>
      <c r="L18" s="16"/>
      <c r="M18" s="20"/>
      <c r="N18" s="20"/>
      <c r="O18" s="16"/>
    </row>
    <row r="19" spans="1:76" s="3" customFormat="1" ht="12.75" customHeight="1" x14ac:dyDescent="0.25">
      <c r="B19" s="16" t="s">
        <v>15</v>
      </c>
      <c r="C19" s="16"/>
      <c r="D19" s="17"/>
      <c r="E19" s="18">
        <v>5562.88</v>
      </c>
      <c r="F19" s="19" t="s">
        <v>13</v>
      </c>
      <c r="H19" s="16"/>
      <c r="J19" s="16"/>
      <c r="K19" s="345"/>
      <c r="L19" s="16"/>
      <c r="M19" s="21"/>
      <c r="N19" s="5"/>
      <c r="O19" s="22"/>
    </row>
    <row r="20" spans="1:76" s="3" customFormat="1" ht="12.75" customHeight="1" x14ac:dyDescent="0.25">
      <c r="B20" s="16" t="s">
        <v>16</v>
      </c>
      <c r="C20" s="16"/>
      <c r="D20" s="23"/>
      <c r="E20" s="18">
        <v>7590.47</v>
      </c>
      <c r="F20" s="19" t="s">
        <v>17</v>
      </c>
      <c r="H20" s="16"/>
      <c r="J20" s="16"/>
      <c r="K20" s="345"/>
      <c r="L20" s="16"/>
      <c r="M20" s="24"/>
      <c r="N20" s="24"/>
      <c r="O20" s="19"/>
    </row>
    <row r="21" spans="1:76" s="3" customFormat="1" ht="15" x14ac:dyDescent="0.25">
      <c r="B21" s="16" t="s">
        <v>18</v>
      </c>
      <c r="C21" s="16"/>
      <c r="E21" s="21"/>
      <c r="F21" s="357" t="s">
        <v>1146</v>
      </c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6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345"/>
      <c r="L22" s="289"/>
      <c r="M22" s="289"/>
      <c r="N22" s="16"/>
    </row>
    <row r="23" spans="1:76" s="3" customFormat="1" ht="15" x14ac:dyDescent="0.25">
      <c r="A23" s="28"/>
      <c r="K23" s="346"/>
    </row>
    <row r="24" spans="1:76" s="3" customFormat="1" ht="36" customHeight="1" x14ac:dyDescent="0.25">
      <c r="A24" s="290" t="s">
        <v>20</v>
      </c>
      <c r="B24" s="290" t="s">
        <v>21</v>
      </c>
      <c r="C24" s="290" t="s">
        <v>22</v>
      </c>
      <c r="D24" s="290"/>
      <c r="E24" s="290"/>
      <c r="F24" s="277" t="s">
        <v>23</v>
      </c>
      <c r="G24" s="290" t="s">
        <v>24</v>
      </c>
      <c r="H24" s="293" t="s">
        <v>25</v>
      </c>
      <c r="I24" s="294"/>
      <c r="J24" s="295"/>
      <c r="K24" s="347" t="s">
        <v>26</v>
      </c>
      <c r="L24" s="293" t="s">
        <v>27</v>
      </c>
      <c r="M24" s="294"/>
      <c r="N24" s="294"/>
      <c r="O24" s="295"/>
      <c r="P24" s="297" t="s">
        <v>28</v>
      </c>
      <c r="Q24" s="298"/>
    </row>
    <row r="25" spans="1:76" s="3" customFormat="1" ht="36.75" customHeight="1" x14ac:dyDescent="0.25">
      <c r="A25" s="290"/>
      <c r="B25" s="290"/>
      <c r="C25" s="290"/>
      <c r="D25" s="290"/>
      <c r="E25" s="290"/>
      <c r="F25" s="291"/>
      <c r="G25" s="290"/>
      <c r="H25" s="29" t="s">
        <v>29</v>
      </c>
      <c r="I25" s="29" t="s">
        <v>30</v>
      </c>
      <c r="J25" s="277" t="s">
        <v>31</v>
      </c>
      <c r="K25" s="348"/>
      <c r="L25" s="301" t="s">
        <v>29</v>
      </c>
      <c r="M25" s="301" t="s">
        <v>32</v>
      </c>
      <c r="N25" s="29" t="s">
        <v>30</v>
      </c>
      <c r="O25" s="277" t="s">
        <v>31</v>
      </c>
      <c r="P25" s="299"/>
      <c r="Q25" s="300"/>
    </row>
    <row r="26" spans="1:76" s="3" customFormat="1" ht="36" x14ac:dyDescent="0.25">
      <c r="A26" s="290"/>
      <c r="B26" s="290"/>
      <c r="C26" s="290"/>
      <c r="D26" s="290"/>
      <c r="E26" s="290"/>
      <c r="F26" s="292"/>
      <c r="G26" s="290"/>
      <c r="H26" s="29" t="s">
        <v>33</v>
      </c>
      <c r="I26" s="30" t="s">
        <v>34</v>
      </c>
      <c r="J26" s="278"/>
      <c r="K26" s="349"/>
      <c r="L26" s="302"/>
      <c r="M26" s="302"/>
      <c r="N26" s="30" t="s">
        <v>34</v>
      </c>
      <c r="O26" s="278"/>
      <c r="P26" s="29" t="s">
        <v>35</v>
      </c>
      <c r="Q26" s="29" t="s">
        <v>36</v>
      </c>
    </row>
    <row r="27" spans="1:76" s="3" customFormat="1" ht="15" x14ac:dyDescent="0.25">
      <c r="A27" s="31">
        <v>1</v>
      </c>
      <c r="B27" s="31">
        <v>2</v>
      </c>
      <c r="C27" s="279">
        <v>3</v>
      </c>
      <c r="D27" s="279"/>
      <c r="E27" s="279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50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6" s="3" customFormat="1" ht="15" x14ac:dyDescent="0.25">
      <c r="A28" s="280" t="s">
        <v>267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2"/>
      <c r="BV28" s="33" t="s">
        <v>267</v>
      </c>
    </row>
    <row r="29" spans="1:76" s="3" customFormat="1" ht="56.25" x14ac:dyDescent="0.25">
      <c r="A29" s="35" t="s">
        <v>39</v>
      </c>
      <c r="B29" s="36" t="s">
        <v>268</v>
      </c>
      <c r="C29" s="286" t="s">
        <v>269</v>
      </c>
      <c r="D29" s="286"/>
      <c r="E29" s="286"/>
      <c r="F29" s="35" t="s">
        <v>98</v>
      </c>
      <c r="G29" s="38">
        <v>74.16</v>
      </c>
      <c r="H29" s="39" t="s">
        <v>270</v>
      </c>
      <c r="I29" s="39" t="s">
        <v>271</v>
      </c>
      <c r="J29" s="39">
        <v>7154.64</v>
      </c>
      <c r="K29" s="351" t="s">
        <v>272</v>
      </c>
      <c r="L29" s="39">
        <v>3159061.75</v>
      </c>
      <c r="M29" s="39">
        <v>1303983.46</v>
      </c>
      <c r="N29" s="40" t="s">
        <v>273</v>
      </c>
      <c r="O29" s="39">
        <v>530588.11</v>
      </c>
      <c r="P29" s="41">
        <v>29.359500000000001</v>
      </c>
      <c r="Q29" s="76">
        <v>2177.3000000000002</v>
      </c>
      <c r="BV29" s="33"/>
      <c r="BW29" s="43" t="s">
        <v>269</v>
      </c>
    </row>
    <row r="30" spans="1:76" s="3" customFormat="1" ht="15" x14ac:dyDescent="0.25">
      <c r="A30" s="44"/>
      <c r="B30" s="45"/>
      <c r="C30" s="46" t="s">
        <v>274</v>
      </c>
      <c r="D30" s="47"/>
      <c r="E30" s="47"/>
      <c r="F30" s="47"/>
      <c r="G30" s="47"/>
      <c r="H30" s="47"/>
      <c r="I30" s="47"/>
      <c r="J30" s="47"/>
      <c r="K30" s="352"/>
      <c r="L30" s="47"/>
      <c r="M30" s="47"/>
      <c r="N30" s="47"/>
      <c r="O30" s="47"/>
      <c r="P30" s="47"/>
      <c r="Q30" s="48"/>
      <c r="BV30" s="33"/>
      <c r="BW30" s="43"/>
    </row>
    <row r="31" spans="1:76" s="3" customFormat="1" ht="57" x14ac:dyDescent="0.25">
      <c r="A31" s="49"/>
      <c r="B31" s="50" t="s">
        <v>275</v>
      </c>
      <c r="C31" s="303" t="s">
        <v>276</v>
      </c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4"/>
      <c r="BV31" s="33"/>
      <c r="BW31" s="43"/>
      <c r="BX31" s="2" t="s">
        <v>276</v>
      </c>
    </row>
    <row r="32" spans="1:76" s="3" customFormat="1" ht="23.25" x14ac:dyDescent="0.25">
      <c r="A32" s="49"/>
      <c r="B32" s="50" t="s">
        <v>277</v>
      </c>
      <c r="C32" s="303" t="s">
        <v>278</v>
      </c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4"/>
      <c r="BV32" s="33"/>
      <c r="BW32" s="43"/>
      <c r="BX32" s="2" t="s">
        <v>278</v>
      </c>
    </row>
    <row r="33" spans="1:77" s="3" customFormat="1" ht="15" x14ac:dyDescent="0.25">
      <c r="A33" s="49"/>
      <c r="B33" s="51" t="s">
        <v>279</v>
      </c>
      <c r="C33" s="303" t="s">
        <v>280</v>
      </c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4"/>
      <c r="BV33" s="33"/>
      <c r="BW33" s="43"/>
      <c r="BY33" s="2" t="s">
        <v>280</v>
      </c>
    </row>
    <row r="34" spans="1:77" s="3" customFormat="1" ht="15" x14ac:dyDescent="0.25">
      <c r="A34" s="52"/>
      <c r="B34" s="53"/>
      <c r="C34" s="53"/>
      <c r="D34" s="53"/>
      <c r="E34" s="54" t="s">
        <v>281</v>
      </c>
      <c r="F34" s="54"/>
      <c r="G34" s="55"/>
      <c r="H34" s="56"/>
      <c r="I34" s="17"/>
      <c r="J34" s="17"/>
      <c r="K34" s="353"/>
      <c r="L34" s="57">
        <v>1496028.45</v>
      </c>
      <c r="M34" s="58"/>
      <c r="N34" s="58"/>
      <c r="O34" s="58"/>
      <c r="P34" s="59"/>
      <c r="Q34" s="60"/>
      <c r="BV34" s="33"/>
      <c r="BW34" s="43"/>
    </row>
    <row r="35" spans="1:77" s="3" customFormat="1" ht="15" x14ac:dyDescent="0.25">
      <c r="A35" s="52"/>
      <c r="B35" s="53"/>
      <c r="C35" s="53"/>
      <c r="D35" s="53"/>
      <c r="E35" s="54" t="s">
        <v>282</v>
      </c>
      <c r="F35" s="54"/>
      <c r="G35" s="55"/>
      <c r="H35" s="56"/>
      <c r="I35" s="17"/>
      <c r="J35" s="17"/>
      <c r="K35" s="353"/>
      <c r="L35" s="57">
        <v>997352.3</v>
      </c>
      <c r="M35" s="58"/>
      <c r="N35" s="58"/>
      <c r="O35" s="58"/>
      <c r="P35" s="59"/>
      <c r="Q35" s="60"/>
      <c r="BV35" s="33"/>
      <c r="BW35" s="43"/>
    </row>
    <row r="36" spans="1:77" s="3" customFormat="1" ht="15" x14ac:dyDescent="0.25">
      <c r="A36" s="52"/>
      <c r="B36" s="53"/>
      <c r="C36" s="53"/>
      <c r="D36" s="53"/>
      <c r="E36" s="54" t="s">
        <v>55</v>
      </c>
      <c r="F36" s="54"/>
      <c r="G36" s="55"/>
      <c r="H36" s="56"/>
      <c r="I36" s="17"/>
      <c r="J36" s="17"/>
      <c r="K36" s="353"/>
      <c r="L36" s="57">
        <v>5652442.5</v>
      </c>
      <c r="M36" s="58"/>
      <c r="N36" s="58"/>
      <c r="O36" s="58"/>
      <c r="P36" s="59"/>
      <c r="Q36" s="60"/>
      <c r="BV36" s="33"/>
      <c r="BW36" s="43"/>
    </row>
    <row r="37" spans="1:77" s="3" customFormat="1" ht="56.25" x14ac:dyDescent="0.25">
      <c r="A37" s="35" t="s">
        <v>279</v>
      </c>
      <c r="B37" s="36" t="s">
        <v>283</v>
      </c>
      <c r="C37" s="286" t="s">
        <v>284</v>
      </c>
      <c r="D37" s="286"/>
      <c r="E37" s="286"/>
      <c r="F37" s="35" t="s">
        <v>285</v>
      </c>
      <c r="G37" s="62">
        <v>2</v>
      </c>
      <c r="H37" s="39" t="s">
        <v>286</v>
      </c>
      <c r="I37" s="39"/>
      <c r="J37" s="39"/>
      <c r="K37" s="351" t="s">
        <v>272</v>
      </c>
      <c r="L37" s="39">
        <v>10801.38</v>
      </c>
      <c r="M37" s="39">
        <v>10801.38</v>
      </c>
      <c r="N37" s="40"/>
      <c r="O37" s="39"/>
      <c r="P37" s="41">
        <v>10.487399999999999</v>
      </c>
      <c r="Q37" s="42">
        <v>20.97</v>
      </c>
      <c r="BV37" s="33"/>
      <c r="BW37" s="43" t="s">
        <v>284</v>
      </c>
    </row>
    <row r="38" spans="1:77" s="3" customFormat="1" ht="57" x14ac:dyDescent="0.25">
      <c r="A38" s="49"/>
      <c r="B38" s="50" t="s">
        <v>275</v>
      </c>
      <c r="C38" s="303" t="s">
        <v>276</v>
      </c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4"/>
      <c r="BV38" s="33"/>
      <c r="BW38" s="43"/>
      <c r="BX38" s="2" t="s">
        <v>276</v>
      </c>
    </row>
    <row r="39" spans="1:77" s="3" customFormat="1" ht="23.25" x14ac:dyDescent="0.25">
      <c r="A39" s="49"/>
      <c r="B39" s="50" t="s">
        <v>277</v>
      </c>
      <c r="C39" s="303" t="s">
        <v>278</v>
      </c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4"/>
      <c r="BV39" s="33"/>
      <c r="BW39" s="43"/>
      <c r="BX39" s="2" t="s">
        <v>278</v>
      </c>
    </row>
    <row r="40" spans="1:77" s="3" customFormat="1" ht="15" x14ac:dyDescent="0.25">
      <c r="A40" s="49"/>
      <c r="B40" s="51" t="s">
        <v>279</v>
      </c>
      <c r="C40" s="303" t="s">
        <v>280</v>
      </c>
      <c r="D40" s="30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4"/>
      <c r="BV40" s="33"/>
      <c r="BW40" s="43"/>
      <c r="BY40" s="2" t="s">
        <v>280</v>
      </c>
    </row>
    <row r="41" spans="1:77" s="3" customFormat="1" ht="15" x14ac:dyDescent="0.25">
      <c r="A41" s="52"/>
      <c r="B41" s="53"/>
      <c r="C41" s="53"/>
      <c r="D41" s="53"/>
      <c r="E41" s="54" t="s">
        <v>287</v>
      </c>
      <c r="F41" s="54"/>
      <c r="G41" s="55"/>
      <c r="H41" s="56"/>
      <c r="I41" s="17"/>
      <c r="J41" s="17"/>
      <c r="K41" s="353"/>
      <c r="L41" s="57">
        <v>11125.42</v>
      </c>
      <c r="M41" s="58"/>
      <c r="N41" s="58"/>
      <c r="O41" s="58"/>
      <c r="P41" s="59"/>
      <c r="Q41" s="60"/>
      <c r="BV41" s="33"/>
      <c r="BW41" s="43"/>
    </row>
    <row r="42" spans="1:77" s="3" customFormat="1" ht="15" x14ac:dyDescent="0.25">
      <c r="A42" s="52"/>
      <c r="B42" s="53"/>
      <c r="C42" s="53"/>
      <c r="D42" s="53"/>
      <c r="E42" s="54" t="s">
        <v>288</v>
      </c>
      <c r="F42" s="54"/>
      <c r="G42" s="55"/>
      <c r="H42" s="56"/>
      <c r="I42" s="17"/>
      <c r="J42" s="17"/>
      <c r="K42" s="353"/>
      <c r="L42" s="57">
        <v>6372.81</v>
      </c>
      <c r="M42" s="58"/>
      <c r="N42" s="58"/>
      <c r="O42" s="58"/>
      <c r="P42" s="59"/>
      <c r="Q42" s="60"/>
      <c r="BV42" s="33"/>
      <c r="BW42" s="43"/>
    </row>
    <row r="43" spans="1:77" s="3" customFormat="1" ht="15" x14ac:dyDescent="0.25">
      <c r="A43" s="52"/>
      <c r="B43" s="53"/>
      <c r="C43" s="53"/>
      <c r="D43" s="53"/>
      <c r="E43" s="54" t="s">
        <v>55</v>
      </c>
      <c r="F43" s="54"/>
      <c r="G43" s="55"/>
      <c r="H43" s="56"/>
      <c r="I43" s="17"/>
      <c r="J43" s="17"/>
      <c r="K43" s="353"/>
      <c r="L43" s="57">
        <v>28299.61</v>
      </c>
      <c r="M43" s="58"/>
      <c r="N43" s="58"/>
      <c r="O43" s="58"/>
      <c r="P43" s="59"/>
      <c r="Q43" s="60"/>
      <c r="BV43" s="33"/>
      <c r="BW43" s="43"/>
    </row>
    <row r="44" spans="1:77" s="3" customFormat="1" ht="56.25" x14ac:dyDescent="0.25">
      <c r="A44" s="35" t="s">
        <v>289</v>
      </c>
      <c r="B44" s="36" t="s">
        <v>290</v>
      </c>
      <c r="C44" s="286" t="s">
        <v>291</v>
      </c>
      <c r="D44" s="286"/>
      <c r="E44" s="286"/>
      <c r="F44" s="35" t="s">
        <v>63</v>
      </c>
      <c r="G44" s="62">
        <v>2</v>
      </c>
      <c r="H44" s="39" t="s">
        <v>292</v>
      </c>
      <c r="I44" s="39" t="s">
        <v>293</v>
      </c>
      <c r="J44" s="39">
        <v>1701.5</v>
      </c>
      <c r="K44" s="351" t="s">
        <v>272</v>
      </c>
      <c r="L44" s="39">
        <v>18555.86</v>
      </c>
      <c r="M44" s="39">
        <v>14552.48</v>
      </c>
      <c r="N44" s="40" t="s">
        <v>294</v>
      </c>
      <c r="O44" s="39">
        <v>3403</v>
      </c>
      <c r="P44" s="41">
        <v>12.973699999999999</v>
      </c>
      <c r="Q44" s="42">
        <v>25.95</v>
      </c>
      <c r="BV44" s="33"/>
      <c r="BW44" s="43" t="s">
        <v>291</v>
      </c>
    </row>
    <row r="45" spans="1:77" s="3" customFormat="1" ht="57" x14ac:dyDescent="0.25">
      <c r="A45" s="49"/>
      <c r="B45" s="50" t="s">
        <v>275</v>
      </c>
      <c r="C45" s="303" t="s">
        <v>276</v>
      </c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4"/>
      <c r="BV45" s="33"/>
      <c r="BW45" s="43"/>
      <c r="BX45" s="2" t="s">
        <v>276</v>
      </c>
    </row>
    <row r="46" spans="1:77" s="3" customFormat="1" ht="23.25" x14ac:dyDescent="0.25">
      <c r="A46" s="49"/>
      <c r="B46" s="50" t="s">
        <v>277</v>
      </c>
      <c r="C46" s="303" t="s">
        <v>278</v>
      </c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4"/>
      <c r="BV46" s="33"/>
      <c r="BW46" s="43"/>
      <c r="BX46" s="2" t="s">
        <v>278</v>
      </c>
    </row>
    <row r="47" spans="1:77" s="3" customFormat="1" ht="15" x14ac:dyDescent="0.25">
      <c r="A47" s="49"/>
      <c r="B47" s="51" t="s">
        <v>279</v>
      </c>
      <c r="C47" s="303" t="s">
        <v>280</v>
      </c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4"/>
      <c r="BV47" s="33"/>
      <c r="BW47" s="43"/>
      <c r="BY47" s="2" t="s">
        <v>280</v>
      </c>
    </row>
    <row r="48" spans="1:77" s="3" customFormat="1" ht="15" x14ac:dyDescent="0.25">
      <c r="A48" s="52"/>
      <c r="B48" s="53"/>
      <c r="C48" s="53"/>
      <c r="D48" s="53"/>
      <c r="E48" s="54" t="s">
        <v>295</v>
      </c>
      <c r="F48" s="54"/>
      <c r="G48" s="55"/>
      <c r="H48" s="56"/>
      <c r="I48" s="17"/>
      <c r="J48" s="17"/>
      <c r="K48" s="353"/>
      <c r="L48" s="57">
        <v>14957.55</v>
      </c>
      <c r="M48" s="58"/>
      <c r="N48" s="58"/>
      <c r="O48" s="58"/>
      <c r="P48" s="59"/>
      <c r="Q48" s="60"/>
      <c r="BV48" s="33"/>
      <c r="BW48" s="43"/>
    </row>
    <row r="49" spans="1:77" s="3" customFormat="1" ht="15" x14ac:dyDescent="0.25">
      <c r="A49" s="52"/>
      <c r="B49" s="53"/>
      <c r="C49" s="53"/>
      <c r="D49" s="53"/>
      <c r="E49" s="54" t="s">
        <v>296</v>
      </c>
      <c r="F49" s="54"/>
      <c r="G49" s="55"/>
      <c r="H49" s="56"/>
      <c r="I49" s="17"/>
      <c r="J49" s="17"/>
      <c r="K49" s="353"/>
      <c r="L49" s="57">
        <v>8505.27</v>
      </c>
      <c r="M49" s="58"/>
      <c r="N49" s="58"/>
      <c r="O49" s="58"/>
      <c r="P49" s="59"/>
      <c r="Q49" s="60"/>
      <c r="BV49" s="33"/>
      <c r="BW49" s="43"/>
    </row>
    <row r="50" spans="1:77" s="3" customFormat="1" ht="15" x14ac:dyDescent="0.25">
      <c r="A50" s="52"/>
      <c r="B50" s="53"/>
      <c r="C50" s="53"/>
      <c r="D50" s="53"/>
      <c r="E50" s="54" t="s">
        <v>55</v>
      </c>
      <c r="F50" s="54"/>
      <c r="G50" s="55"/>
      <c r="H50" s="56"/>
      <c r="I50" s="17"/>
      <c r="J50" s="17"/>
      <c r="K50" s="353"/>
      <c r="L50" s="57">
        <v>42018.68</v>
      </c>
      <c r="M50" s="58"/>
      <c r="N50" s="58"/>
      <c r="O50" s="58"/>
      <c r="P50" s="59"/>
      <c r="Q50" s="60"/>
      <c r="BV50" s="33"/>
      <c r="BW50" s="43"/>
    </row>
    <row r="51" spans="1:77" s="3" customFormat="1" ht="56.25" x14ac:dyDescent="0.25">
      <c r="A51" s="35" t="s">
        <v>66</v>
      </c>
      <c r="B51" s="36" t="s">
        <v>297</v>
      </c>
      <c r="C51" s="286" t="s">
        <v>298</v>
      </c>
      <c r="D51" s="286"/>
      <c r="E51" s="286"/>
      <c r="F51" s="35" t="s">
        <v>299</v>
      </c>
      <c r="G51" s="66">
        <v>0.30309999999999998</v>
      </c>
      <c r="H51" s="39" t="s">
        <v>300</v>
      </c>
      <c r="I51" s="39" t="s">
        <v>301</v>
      </c>
      <c r="J51" s="39">
        <v>3652.28</v>
      </c>
      <c r="K51" s="351" t="s">
        <v>272</v>
      </c>
      <c r="L51" s="39">
        <v>4326.2</v>
      </c>
      <c r="M51" s="39">
        <v>2523.19</v>
      </c>
      <c r="N51" s="40" t="s">
        <v>302</v>
      </c>
      <c r="O51" s="39">
        <v>1107</v>
      </c>
      <c r="P51" s="41">
        <v>12.9473</v>
      </c>
      <c r="Q51" s="42">
        <v>3.92</v>
      </c>
      <c r="BV51" s="33"/>
      <c r="BW51" s="43" t="s">
        <v>298</v>
      </c>
    </row>
    <row r="52" spans="1:77" s="3" customFormat="1" ht="15" x14ac:dyDescent="0.25">
      <c r="A52" s="44"/>
      <c r="B52" s="45"/>
      <c r="C52" s="46" t="s">
        <v>303</v>
      </c>
      <c r="D52" s="47"/>
      <c r="E52" s="47"/>
      <c r="F52" s="47"/>
      <c r="G52" s="47"/>
      <c r="H52" s="47"/>
      <c r="I52" s="47"/>
      <c r="J52" s="47"/>
      <c r="K52" s="352"/>
      <c r="L52" s="47"/>
      <c r="M52" s="47"/>
      <c r="N52" s="47"/>
      <c r="O52" s="47"/>
      <c r="P52" s="47"/>
      <c r="Q52" s="48"/>
      <c r="BV52" s="33"/>
      <c r="BW52" s="43"/>
    </row>
    <row r="53" spans="1:77" s="3" customFormat="1" ht="57" x14ac:dyDescent="0.25">
      <c r="A53" s="49"/>
      <c r="B53" s="50" t="s">
        <v>275</v>
      </c>
      <c r="C53" s="303" t="s">
        <v>276</v>
      </c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  <c r="P53" s="303"/>
      <c r="Q53" s="304"/>
      <c r="BV53" s="33"/>
      <c r="BW53" s="43"/>
      <c r="BX53" s="2" t="s">
        <v>276</v>
      </c>
    </row>
    <row r="54" spans="1:77" s="3" customFormat="1" ht="23.25" x14ac:dyDescent="0.25">
      <c r="A54" s="49"/>
      <c r="B54" s="50" t="s">
        <v>277</v>
      </c>
      <c r="C54" s="303" t="s">
        <v>278</v>
      </c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4"/>
      <c r="BV54" s="33"/>
      <c r="BW54" s="43"/>
      <c r="BX54" s="2" t="s">
        <v>278</v>
      </c>
    </row>
    <row r="55" spans="1:77" s="3" customFormat="1" ht="15" x14ac:dyDescent="0.25">
      <c r="A55" s="49"/>
      <c r="B55" s="51" t="s">
        <v>279</v>
      </c>
      <c r="C55" s="303" t="s">
        <v>280</v>
      </c>
      <c r="D55" s="303"/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4"/>
      <c r="BV55" s="33"/>
      <c r="BW55" s="43"/>
      <c r="BY55" s="2" t="s">
        <v>280</v>
      </c>
    </row>
    <row r="56" spans="1:77" s="3" customFormat="1" ht="15" x14ac:dyDescent="0.25">
      <c r="A56" s="52"/>
      <c r="B56" s="53"/>
      <c r="C56" s="53"/>
      <c r="D56" s="53"/>
      <c r="E56" s="54" t="s">
        <v>304</v>
      </c>
      <c r="F56" s="54"/>
      <c r="G56" s="55"/>
      <c r="H56" s="56"/>
      <c r="I56" s="17"/>
      <c r="J56" s="17"/>
      <c r="K56" s="353"/>
      <c r="L56" s="57">
        <v>2449.84</v>
      </c>
      <c r="M56" s="58"/>
      <c r="N56" s="58"/>
      <c r="O56" s="58"/>
      <c r="P56" s="59"/>
      <c r="Q56" s="60"/>
      <c r="BV56" s="33"/>
      <c r="BW56" s="43"/>
    </row>
    <row r="57" spans="1:77" s="3" customFormat="1" ht="15" x14ac:dyDescent="0.25">
      <c r="A57" s="52"/>
      <c r="B57" s="53"/>
      <c r="C57" s="53"/>
      <c r="D57" s="53"/>
      <c r="E57" s="54" t="s">
        <v>305</v>
      </c>
      <c r="F57" s="54"/>
      <c r="G57" s="55"/>
      <c r="H57" s="56"/>
      <c r="I57" s="17"/>
      <c r="J57" s="17"/>
      <c r="K57" s="353"/>
      <c r="L57" s="57">
        <v>1389.09</v>
      </c>
      <c r="M57" s="58"/>
      <c r="N57" s="58"/>
      <c r="O57" s="58"/>
      <c r="P57" s="59"/>
      <c r="Q57" s="60"/>
      <c r="BV57" s="33"/>
      <c r="BW57" s="43"/>
    </row>
    <row r="58" spans="1:77" s="3" customFormat="1" ht="15" x14ac:dyDescent="0.25">
      <c r="A58" s="52"/>
      <c r="B58" s="53"/>
      <c r="C58" s="53"/>
      <c r="D58" s="53"/>
      <c r="E58" s="54" t="s">
        <v>55</v>
      </c>
      <c r="F58" s="54"/>
      <c r="G58" s="55"/>
      <c r="H58" s="56"/>
      <c r="I58" s="17"/>
      <c r="J58" s="17"/>
      <c r="K58" s="353"/>
      <c r="L58" s="57">
        <v>8165.13</v>
      </c>
      <c r="M58" s="58"/>
      <c r="N58" s="58"/>
      <c r="O58" s="58"/>
      <c r="P58" s="59"/>
      <c r="Q58" s="60"/>
      <c r="BV58" s="33"/>
      <c r="BW58" s="43"/>
    </row>
    <row r="59" spans="1:77" s="3" customFormat="1" ht="56.25" x14ac:dyDescent="0.25">
      <c r="A59" s="35" t="s">
        <v>306</v>
      </c>
      <c r="B59" s="36" t="s">
        <v>307</v>
      </c>
      <c r="C59" s="286" t="s">
        <v>308</v>
      </c>
      <c r="D59" s="286"/>
      <c r="E59" s="286"/>
      <c r="F59" s="35" t="s">
        <v>98</v>
      </c>
      <c r="G59" s="38">
        <v>0.62</v>
      </c>
      <c r="H59" s="39" t="s">
        <v>309</v>
      </c>
      <c r="I59" s="39" t="s">
        <v>310</v>
      </c>
      <c r="J59" s="39">
        <v>1394.55</v>
      </c>
      <c r="K59" s="351" t="s">
        <v>272</v>
      </c>
      <c r="L59" s="39">
        <v>23307.119999999999</v>
      </c>
      <c r="M59" s="39">
        <v>19677.71</v>
      </c>
      <c r="N59" s="40" t="s">
        <v>311</v>
      </c>
      <c r="O59" s="39">
        <v>864.62</v>
      </c>
      <c r="P59" s="41">
        <v>61.628500000000003</v>
      </c>
      <c r="Q59" s="42">
        <v>38.21</v>
      </c>
      <c r="BV59" s="33"/>
      <c r="BW59" s="43" t="s">
        <v>308</v>
      </c>
    </row>
    <row r="60" spans="1:77" s="3" customFormat="1" ht="57" x14ac:dyDescent="0.25">
      <c r="A60" s="49"/>
      <c r="B60" s="50" t="s">
        <v>275</v>
      </c>
      <c r="C60" s="303" t="s">
        <v>276</v>
      </c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4"/>
      <c r="BV60" s="33"/>
      <c r="BW60" s="43"/>
      <c r="BX60" s="2" t="s">
        <v>276</v>
      </c>
    </row>
    <row r="61" spans="1:77" s="3" customFormat="1" ht="23.25" x14ac:dyDescent="0.25">
      <c r="A61" s="49"/>
      <c r="B61" s="50" t="s">
        <v>277</v>
      </c>
      <c r="C61" s="303" t="s">
        <v>278</v>
      </c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4"/>
      <c r="BV61" s="33"/>
      <c r="BW61" s="43"/>
      <c r="BX61" s="2" t="s">
        <v>278</v>
      </c>
    </row>
    <row r="62" spans="1:77" s="3" customFormat="1" ht="15" x14ac:dyDescent="0.25">
      <c r="A62" s="49"/>
      <c r="B62" s="51" t="s">
        <v>279</v>
      </c>
      <c r="C62" s="303" t="s">
        <v>280</v>
      </c>
      <c r="D62" s="303"/>
      <c r="E62" s="303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4"/>
      <c r="BV62" s="33"/>
      <c r="BW62" s="43"/>
      <c r="BY62" s="2" t="s">
        <v>280</v>
      </c>
    </row>
    <row r="63" spans="1:77" s="3" customFormat="1" ht="15" x14ac:dyDescent="0.25">
      <c r="A63" s="52"/>
      <c r="B63" s="53"/>
      <c r="C63" s="53"/>
      <c r="D63" s="53"/>
      <c r="E63" s="54" t="s">
        <v>312</v>
      </c>
      <c r="F63" s="54"/>
      <c r="G63" s="55"/>
      <c r="H63" s="56"/>
      <c r="I63" s="17"/>
      <c r="J63" s="17"/>
      <c r="K63" s="353"/>
      <c r="L63" s="57">
        <v>18476.14</v>
      </c>
      <c r="M63" s="58"/>
      <c r="N63" s="58"/>
      <c r="O63" s="58"/>
      <c r="P63" s="59"/>
      <c r="Q63" s="60"/>
      <c r="BV63" s="33"/>
      <c r="BW63" s="43"/>
    </row>
    <row r="64" spans="1:77" s="3" customFormat="1" ht="15" x14ac:dyDescent="0.25">
      <c r="A64" s="52"/>
      <c r="B64" s="53"/>
      <c r="C64" s="53"/>
      <c r="D64" s="53"/>
      <c r="E64" s="54" t="s">
        <v>313</v>
      </c>
      <c r="F64" s="54"/>
      <c r="G64" s="55"/>
      <c r="H64" s="56"/>
      <c r="I64" s="17"/>
      <c r="J64" s="17"/>
      <c r="K64" s="353"/>
      <c r="L64" s="57">
        <v>12317.43</v>
      </c>
      <c r="M64" s="58"/>
      <c r="N64" s="58"/>
      <c r="O64" s="58"/>
      <c r="P64" s="59"/>
      <c r="Q64" s="60"/>
      <c r="BV64" s="33"/>
      <c r="BW64" s="43"/>
    </row>
    <row r="65" spans="1:77" s="3" customFormat="1" ht="15" x14ac:dyDescent="0.25">
      <c r="A65" s="52"/>
      <c r="B65" s="53"/>
      <c r="C65" s="53"/>
      <c r="D65" s="53"/>
      <c r="E65" s="54" t="s">
        <v>55</v>
      </c>
      <c r="F65" s="54"/>
      <c r="G65" s="55"/>
      <c r="H65" s="56"/>
      <c r="I65" s="17"/>
      <c r="J65" s="17"/>
      <c r="K65" s="353"/>
      <c r="L65" s="57">
        <v>54100.69</v>
      </c>
      <c r="M65" s="58"/>
      <c r="N65" s="58"/>
      <c r="O65" s="58"/>
      <c r="P65" s="59"/>
      <c r="Q65" s="60"/>
      <c r="BV65" s="33"/>
      <c r="BW65" s="43"/>
    </row>
    <row r="66" spans="1:77" s="3" customFormat="1" ht="56.25" x14ac:dyDescent="0.25">
      <c r="A66" s="35" t="s">
        <v>79</v>
      </c>
      <c r="B66" s="36" t="s">
        <v>314</v>
      </c>
      <c r="C66" s="286" t="s">
        <v>315</v>
      </c>
      <c r="D66" s="286"/>
      <c r="E66" s="286"/>
      <c r="F66" s="35" t="s">
        <v>42</v>
      </c>
      <c r="G66" s="38">
        <v>1.28</v>
      </c>
      <c r="H66" s="39" t="s">
        <v>316</v>
      </c>
      <c r="I66" s="39"/>
      <c r="J66" s="39">
        <v>2343.48</v>
      </c>
      <c r="K66" s="351" t="s">
        <v>272</v>
      </c>
      <c r="L66" s="39">
        <v>33682.47</v>
      </c>
      <c r="M66" s="39">
        <v>30682.82</v>
      </c>
      <c r="N66" s="40"/>
      <c r="O66" s="39">
        <v>2999.65</v>
      </c>
      <c r="P66" s="41">
        <v>43.774799999999999</v>
      </c>
      <c r="Q66" s="42">
        <v>56.03</v>
      </c>
      <c r="BV66" s="33"/>
      <c r="BW66" s="43" t="s">
        <v>315</v>
      </c>
    </row>
    <row r="67" spans="1:77" s="3" customFormat="1" ht="15" x14ac:dyDescent="0.25">
      <c r="A67" s="44"/>
      <c r="B67" s="45"/>
      <c r="C67" s="46" t="s">
        <v>317</v>
      </c>
      <c r="D67" s="47"/>
      <c r="E67" s="47"/>
      <c r="F67" s="47"/>
      <c r="G67" s="47"/>
      <c r="H67" s="47"/>
      <c r="I67" s="47"/>
      <c r="J67" s="47"/>
      <c r="K67" s="352"/>
      <c r="L67" s="47"/>
      <c r="M67" s="47"/>
      <c r="N67" s="47"/>
      <c r="O67" s="47"/>
      <c r="P67" s="47"/>
      <c r="Q67" s="48"/>
      <c r="BV67" s="33"/>
      <c r="BW67" s="43"/>
    </row>
    <row r="68" spans="1:77" s="3" customFormat="1" ht="57" x14ac:dyDescent="0.25">
      <c r="A68" s="49"/>
      <c r="B68" s="50" t="s">
        <v>275</v>
      </c>
      <c r="C68" s="303" t="s">
        <v>276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4"/>
      <c r="BV68" s="33"/>
      <c r="BW68" s="43"/>
      <c r="BX68" s="2" t="s">
        <v>276</v>
      </c>
    </row>
    <row r="69" spans="1:77" s="3" customFormat="1" ht="23.25" x14ac:dyDescent="0.25">
      <c r="A69" s="49"/>
      <c r="B69" s="50" t="s">
        <v>277</v>
      </c>
      <c r="C69" s="303" t="s">
        <v>278</v>
      </c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4"/>
      <c r="BV69" s="33"/>
      <c r="BW69" s="43"/>
      <c r="BX69" s="2" t="s">
        <v>278</v>
      </c>
    </row>
    <row r="70" spans="1:77" s="3" customFormat="1" ht="15" x14ac:dyDescent="0.25">
      <c r="A70" s="49"/>
      <c r="B70" s="51" t="s">
        <v>279</v>
      </c>
      <c r="C70" s="303" t="s">
        <v>280</v>
      </c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4"/>
      <c r="BV70" s="33"/>
      <c r="BW70" s="43"/>
      <c r="BY70" s="2" t="s">
        <v>280</v>
      </c>
    </row>
    <row r="71" spans="1:77" s="3" customFormat="1" ht="15" x14ac:dyDescent="0.25">
      <c r="A71" s="52"/>
      <c r="B71" s="53"/>
      <c r="C71" s="53"/>
      <c r="D71" s="53"/>
      <c r="E71" s="54" t="s">
        <v>318</v>
      </c>
      <c r="F71" s="54"/>
      <c r="G71" s="55"/>
      <c r="H71" s="56"/>
      <c r="I71" s="17"/>
      <c r="J71" s="17"/>
      <c r="K71" s="353"/>
      <c r="L71" s="57">
        <v>28535.02</v>
      </c>
      <c r="M71" s="58"/>
      <c r="N71" s="58"/>
      <c r="O71" s="58"/>
      <c r="P71" s="59"/>
      <c r="Q71" s="60"/>
      <c r="BV71" s="33"/>
      <c r="BW71" s="43"/>
    </row>
    <row r="72" spans="1:77" s="3" customFormat="1" ht="15" x14ac:dyDescent="0.25">
      <c r="A72" s="52"/>
      <c r="B72" s="53"/>
      <c r="C72" s="53"/>
      <c r="D72" s="53"/>
      <c r="E72" s="54" t="s">
        <v>319</v>
      </c>
      <c r="F72" s="54"/>
      <c r="G72" s="55"/>
      <c r="H72" s="56"/>
      <c r="I72" s="17"/>
      <c r="J72" s="17"/>
      <c r="K72" s="353"/>
      <c r="L72" s="57">
        <v>19023.349999999999</v>
      </c>
      <c r="M72" s="58"/>
      <c r="N72" s="58"/>
      <c r="O72" s="58"/>
      <c r="P72" s="59"/>
      <c r="Q72" s="60"/>
      <c r="BV72" s="33"/>
      <c r="BW72" s="43"/>
    </row>
    <row r="73" spans="1:77" s="3" customFormat="1" ht="15" x14ac:dyDescent="0.25">
      <c r="A73" s="52"/>
      <c r="B73" s="53"/>
      <c r="C73" s="53"/>
      <c r="D73" s="53"/>
      <c r="E73" s="54" t="s">
        <v>55</v>
      </c>
      <c r="F73" s="54"/>
      <c r="G73" s="55"/>
      <c r="H73" s="56"/>
      <c r="I73" s="17"/>
      <c r="J73" s="17"/>
      <c r="K73" s="353"/>
      <c r="L73" s="57">
        <v>81240.84</v>
      </c>
      <c r="M73" s="58"/>
      <c r="N73" s="58"/>
      <c r="O73" s="58"/>
      <c r="P73" s="59"/>
      <c r="Q73" s="60"/>
      <c r="BV73" s="33"/>
      <c r="BW73" s="43"/>
    </row>
    <row r="74" spans="1:77" s="3" customFormat="1" ht="56.25" x14ac:dyDescent="0.25">
      <c r="A74" s="35" t="s">
        <v>320</v>
      </c>
      <c r="B74" s="36" t="s">
        <v>321</v>
      </c>
      <c r="C74" s="286" t="s">
        <v>322</v>
      </c>
      <c r="D74" s="286"/>
      <c r="E74" s="286"/>
      <c r="F74" s="35" t="s">
        <v>42</v>
      </c>
      <c r="G74" s="38">
        <v>1.28</v>
      </c>
      <c r="H74" s="39" t="s">
        <v>323</v>
      </c>
      <c r="I74" s="39" t="s">
        <v>324</v>
      </c>
      <c r="J74" s="39">
        <v>22278.42</v>
      </c>
      <c r="K74" s="351" t="s">
        <v>272</v>
      </c>
      <c r="L74" s="39">
        <v>100927.31</v>
      </c>
      <c r="M74" s="39">
        <v>16222.37</v>
      </c>
      <c r="N74" s="40" t="s">
        <v>325</v>
      </c>
      <c r="O74" s="39">
        <v>28516.38</v>
      </c>
      <c r="P74" s="41">
        <v>23.143799999999999</v>
      </c>
      <c r="Q74" s="42">
        <v>29.62</v>
      </c>
      <c r="BV74" s="33"/>
      <c r="BW74" s="43" t="s">
        <v>322</v>
      </c>
    </row>
    <row r="75" spans="1:77" s="3" customFormat="1" ht="57" x14ac:dyDescent="0.25">
      <c r="A75" s="49"/>
      <c r="B75" s="50" t="s">
        <v>275</v>
      </c>
      <c r="C75" s="303" t="s">
        <v>276</v>
      </c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4"/>
      <c r="BV75" s="33"/>
      <c r="BW75" s="43"/>
      <c r="BX75" s="2" t="s">
        <v>276</v>
      </c>
    </row>
    <row r="76" spans="1:77" s="3" customFormat="1" ht="23.25" x14ac:dyDescent="0.25">
      <c r="A76" s="49"/>
      <c r="B76" s="50" t="s">
        <v>277</v>
      </c>
      <c r="C76" s="303" t="s">
        <v>278</v>
      </c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4"/>
      <c r="BV76" s="33"/>
      <c r="BW76" s="43"/>
      <c r="BX76" s="2" t="s">
        <v>278</v>
      </c>
    </row>
    <row r="77" spans="1:77" s="3" customFormat="1" ht="15" x14ac:dyDescent="0.25">
      <c r="A77" s="49"/>
      <c r="B77" s="51" t="s">
        <v>279</v>
      </c>
      <c r="C77" s="303" t="s">
        <v>280</v>
      </c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4"/>
      <c r="BV77" s="33"/>
      <c r="BW77" s="43"/>
      <c r="BY77" s="2" t="s">
        <v>280</v>
      </c>
    </row>
    <row r="78" spans="1:77" s="3" customFormat="1" ht="15" x14ac:dyDescent="0.25">
      <c r="A78" s="52"/>
      <c r="B78" s="53"/>
      <c r="C78" s="53"/>
      <c r="D78" s="53"/>
      <c r="E78" s="54" t="s">
        <v>326</v>
      </c>
      <c r="F78" s="54"/>
      <c r="G78" s="55"/>
      <c r="H78" s="56"/>
      <c r="I78" s="17"/>
      <c r="J78" s="17"/>
      <c r="K78" s="353"/>
      <c r="L78" s="57">
        <v>27091.79</v>
      </c>
      <c r="M78" s="58"/>
      <c r="N78" s="58"/>
      <c r="O78" s="58"/>
      <c r="P78" s="59"/>
      <c r="Q78" s="60"/>
      <c r="BV78" s="33"/>
      <c r="BW78" s="43"/>
    </row>
    <row r="79" spans="1:77" s="3" customFormat="1" ht="15" x14ac:dyDescent="0.25">
      <c r="A79" s="52"/>
      <c r="B79" s="53"/>
      <c r="C79" s="53"/>
      <c r="D79" s="53"/>
      <c r="E79" s="54" t="s">
        <v>327</v>
      </c>
      <c r="F79" s="54"/>
      <c r="G79" s="55"/>
      <c r="H79" s="56"/>
      <c r="I79" s="17"/>
      <c r="J79" s="17"/>
      <c r="K79" s="353"/>
      <c r="L79" s="57">
        <v>18683.990000000002</v>
      </c>
      <c r="M79" s="58"/>
      <c r="N79" s="58"/>
      <c r="O79" s="58"/>
      <c r="P79" s="59"/>
      <c r="Q79" s="60"/>
      <c r="BV79" s="33"/>
      <c r="BW79" s="43"/>
    </row>
    <row r="80" spans="1:77" s="3" customFormat="1" ht="15" x14ac:dyDescent="0.25">
      <c r="A80" s="52"/>
      <c r="B80" s="53"/>
      <c r="C80" s="53"/>
      <c r="D80" s="53"/>
      <c r="E80" s="54" t="s">
        <v>55</v>
      </c>
      <c r="F80" s="54"/>
      <c r="G80" s="55"/>
      <c r="H80" s="56"/>
      <c r="I80" s="17"/>
      <c r="J80" s="17"/>
      <c r="K80" s="353"/>
      <c r="L80" s="57">
        <v>146703.09</v>
      </c>
      <c r="M80" s="58"/>
      <c r="N80" s="58"/>
      <c r="O80" s="58"/>
      <c r="P80" s="59"/>
      <c r="Q80" s="60"/>
      <c r="BV80" s="33"/>
      <c r="BW80" s="43"/>
    </row>
    <row r="81" spans="1:77" s="3" customFormat="1" ht="56.25" x14ac:dyDescent="0.25">
      <c r="A81" s="35" t="s">
        <v>328</v>
      </c>
      <c r="B81" s="36" t="s">
        <v>329</v>
      </c>
      <c r="C81" s="286" t="s">
        <v>330</v>
      </c>
      <c r="D81" s="286"/>
      <c r="E81" s="286"/>
      <c r="F81" s="35" t="s">
        <v>299</v>
      </c>
      <c r="G81" s="77">
        <v>0.248</v>
      </c>
      <c r="H81" s="39" t="s">
        <v>331</v>
      </c>
      <c r="I81" s="39" t="s">
        <v>332</v>
      </c>
      <c r="J81" s="39">
        <v>110872.8</v>
      </c>
      <c r="K81" s="351" t="s">
        <v>272</v>
      </c>
      <c r="L81" s="39">
        <v>44128.86</v>
      </c>
      <c r="M81" s="39">
        <v>16417.79</v>
      </c>
      <c r="N81" s="40" t="s">
        <v>333</v>
      </c>
      <c r="O81" s="39">
        <v>27496.46</v>
      </c>
      <c r="P81" s="63">
        <v>128.547</v>
      </c>
      <c r="Q81" s="42">
        <v>31.88</v>
      </c>
      <c r="BV81" s="33"/>
      <c r="BW81" s="43" t="s">
        <v>330</v>
      </c>
    </row>
    <row r="82" spans="1:77" s="3" customFormat="1" ht="15" x14ac:dyDescent="0.25">
      <c r="A82" s="44"/>
      <c r="B82" s="45"/>
      <c r="C82" s="46" t="s">
        <v>334</v>
      </c>
      <c r="D82" s="47"/>
      <c r="E82" s="47"/>
      <c r="F82" s="47"/>
      <c r="G82" s="47"/>
      <c r="H82" s="47"/>
      <c r="I82" s="47"/>
      <c r="J82" s="47"/>
      <c r="K82" s="352"/>
      <c r="L82" s="47"/>
      <c r="M82" s="47"/>
      <c r="N82" s="47"/>
      <c r="O82" s="47"/>
      <c r="P82" s="47"/>
      <c r="Q82" s="48"/>
      <c r="BV82" s="33"/>
      <c r="BW82" s="43"/>
    </row>
    <row r="83" spans="1:77" s="3" customFormat="1" ht="57" x14ac:dyDescent="0.25">
      <c r="A83" s="49"/>
      <c r="B83" s="50" t="s">
        <v>275</v>
      </c>
      <c r="C83" s="303" t="s">
        <v>276</v>
      </c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4"/>
      <c r="BV83" s="33"/>
      <c r="BW83" s="43"/>
      <c r="BX83" s="2" t="s">
        <v>276</v>
      </c>
    </row>
    <row r="84" spans="1:77" s="3" customFormat="1" ht="23.25" x14ac:dyDescent="0.25">
      <c r="A84" s="49"/>
      <c r="B84" s="50" t="s">
        <v>277</v>
      </c>
      <c r="C84" s="303" t="s">
        <v>278</v>
      </c>
      <c r="D84" s="303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4"/>
      <c r="BV84" s="33"/>
      <c r="BW84" s="43"/>
      <c r="BX84" s="2" t="s">
        <v>278</v>
      </c>
    </row>
    <row r="85" spans="1:77" s="3" customFormat="1" ht="15" x14ac:dyDescent="0.25">
      <c r="A85" s="49"/>
      <c r="B85" s="51" t="s">
        <v>279</v>
      </c>
      <c r="C85" s="303" t="s">
        <v>280</v>
      </c>
      <c r="D85" s="303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4"/>
      <c r="BV85" s="33"/>
      <c r="BW85" s="43"/>
      <c r="BY85" s="2" t="s">
        <v>280</v>
      </c>
    </row>
    <row r="86" spans="1:77" s="3" customFormat="1" ht="15" x14ac:dyDescent="0.25">
      <c r="A86" s="52"/>
      <c r="B86" s="53"/>
      <c r="C86" s="53"/>
      <c r="D86" s="53"/>
      <c r="E86" s="54" t="s">
        <v>335</v>
      </c>
      <c r="F86" s="54"/>
      <c r="G86" s="55"/>
      <c r="H86" s="56"/>
      <c r="I86" s="17"/>
      <c r="J86" s="17"/>
      <c r="K86" s="353"/>
      <c r="L86" s="57">
        <v>17971.150000000001</v>
      </c>
      <c r="M86" s="58"/>
      <c r="N86" s="58"/>
      <c r="O86" s="58"/>
      <c r="P86" s="59"/>
      <c r="Q86" s="60"/>
      <c r="BV86" s="33"/>
      <c r="BW86" s="43"/>
    </row>
    <row r="87" spans="1:77" s="3" customFormat="1" ht="15" x14ac:dyDescent="0.25">
      <c r="A87" s="52"/>
      <c r="B87" s="53"/>
      <c r="C87" s="53"/>
      <c r="D87" s="53"/>
      <c r="E87" s="54" t="s">
        <v>336</v>
      </c>
      <c r="F87" s="54"/>
      <c r="G87" s="55"/>
      <c r="H87" s="56"/>
      <c r="I87" s="17"/>
      <c r="J87" s="17"/>
      <c r="K87" s="353"/>
      <c r="L87" s="57">
        <v>9397.76</v>
      </c>
      <c r="M87" s="58"/>
      <c r="N87" s="58"/>
      <c r="O87" s="58"/>
      <c r="P87" s="59"/>
      <c r="Q87" s="60"/>
      <c r="BV87" s="33"/>
      <c r="BW87" s="43"/>
    </row>
    <row r="88" spans="1:77" s="3" customFormat="1" ht="15" x14ac:dyDescent="0.25">
      <c r="A88" s="52"/>
      <c r="B88" s="53"/>
      <c r="C88" s="53"/>
      <c r="D88" s="53"/>
      <c r="E88" s="54" t="s">
        <v>55</v>
      </c>
      <c r="F88" s="54"/>
      <c r="G88" s="55"/>
      <c r="H88" s="56"/>
      <c r="I88" s="17"/>
      <c r="J88" s="17"/>
      <c r="K88" s="353"/>
      <c r="L88" s="57">
        <v>71497.77</v>
      </c>
      <c r="M88" s="58"/>
      <c r="N88" s="58"/>
      <c r="O88" s="58"/>
      <c r="P88" s="59"/>
      <c r="Q88" s="60"/>
      <c r="BV88" s="33"/>
      <c r="BW88" s="43"/>
    </row>
    <row r="89" spans="1:77" s="3" customFormat="1" ht="56.25" x14ac:dyDescent="0.25">
      <c r="A89" s="35" t="s">
        <v>337</v>
      </c>
      <c r="B89" s="36" t="s">
        <v>338</v>
      </c>
      <c r="C89" s="286" t="s">
        <v>339</v>
      </c>
      <c r="D89" s="286"/>
      <c r="E89" s="286"/>
      <c r="F89" s="35" t="s">
        <v>98</v>
      </c>
      <c r="G89" s="65">
        <v>3.3</v>
      </c>
      <c r="H89" s="39" t="s">
        <v>340</v>
      </c>
      <c r="I89" s="39" t="s">
        <v>341</v>
      </c>
      <c r="J89" s="39">
        <v>1505.66</v>
      </c>
      <c r="K89" s="351" t="s">
        <v>272</v>
      </c>
      <c r="L89" s="39">
        <v>167730.65</v>
      </c>
      <c r="M89" s="39">
        <v>86834.85</v>
      </c>
      <c r="N89" s="40" t="s">
        <v>342</v>
      </c>
      <c r="O89" s="39">
        <v>4968.67</v>
      </c>
      <c r="P89" s="41">
        <v>47.477800000000002</v>
      </c>
      <c r="Q89" s="42">
        <v>156.68</v>
      </c>
      <c r="BV89" s="33"/>
      <c r="BW89" s="43" t="s">
        <v>339</v>
      </c>
    </row>
    <row r="90" spans="1:77" s="3" customFormat="1" ht="15" x14ac:dyDescent="0.25">
      <c r="A90" s="44"/>
      <c r="B90" s="45"/>
      <c r="C90" s="46" t="s">
        <v>343</v>
      </c>
      <c r="D90" s="47"/>
      <c r="E90" s="47"/>
      <c r="F90" s="47"/>
      <c r="G90" s="47"/>
      <c r="H90" s="47"/>
      <c r="I90" s="47"/>
      <c r="J90" s="47"/>
      <c r="K90" s="352"/>
      <c r="L90" s="47"/>
      <c r="M90" s="47"/>
      <c r="N90" s="47"/>
      <c r="O90" s="47"/>
      <c r="P90" s="47"/>
      <c r="Q90" s="48"/>
      <c r="BV90" s="33"/>
      <c r="BW90" s="43"/>
    </row>
    <row r="91" spans="1:77" s="3" customFormat="1" ht="57" x14ac:dyDescent="0.25">
      <c r="A91" s="49"/>
      <c r="B91" s="50" t="s">
        <v>275</v>
      </c>
      <c r="C91" s="303" t="s">
        <v>276</v>
      </c>
      <c r="D91" s="303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4"/>
      <c r="BV91" s="33"/>
      <c r="BW91" s="43"/>
      <c r="BX91" s="2" t="s">
        <v>276</v>
      </c>
    </row>
    <row r="92" spans="1:77" s="3" customFormat="1" ht="23.25" x14ac:dyDescent="0.25">
      <c r="A92" s="49"/>
      <c r="B92" s="50" t="s">
        <v>277</v>
      </c>
      <c r="C92" s="303" t="s">
        <v>278</v>
      </c>
      <c r="D92" s="303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4"/>
      <c r="BV92" s="33"/>
      <c r="BW92" s="43"/>
      <c r="BX92" s="2" t="s">
        <v>278</v>
      </c>
    </row>
    <row r="93" spans="1:77" s="3" customFormat="1" ht="15" x14ac:dyDescent="0.25">
      <c r="A93" s="49"/>
      <c r="B93" s="51" t="s">
        <v>279</v>
      </c>
      <c r="C93" s="303" t="s">
        <v>280</v>
      </c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4"/>
      <c r="BV93" s="33"/>
      <c r="BW93" s="43"/>
      <c r="BY93" s="2" t="s">
        <v>280</v>
      </c>
    </row>
    <row r="94" spans="1:77" s="3" customFormat="1" ht="15" x14ac:dyDescent="0.25">
      <c r="A94" s="52"/>
      <c r="B94" s="53"/>
      <c r="C94" s="53"/>
      <c r="D94" s="53"/>
      <c r="E94" s="54" t="s">
        <v>344</v>
      </c>
      <c r="F94" s="54"/>
      <c r="G94" s="55"/>
      <c r="H94" s="56"/>
      <c r="I94" s="17"/>
      <c r="J94" s="17"/>
      <c r="K94" s="353"/>
      <c r="L94" s="57">
        <v>95336.49</v>
      </c>
      <c r="M94" s="58"/>
      <c r="N94" s="58"/>
      <c r="O94" s="58"/>
      <c r="P94" s="59"/>
      <c r="Q94" s="60"/>
      <c r="BV94" s="33"/>
      <c r="BW94" s="43"/>
    </row>
    <row r="95" spans="1:77" s="3" customFormat="1" ht="15" x14ac:dyDescent="0.25">
      <c r="A95" s="52"/>
      <c r="B95" s="53"/>
      <c r="C95" s="53"/>
      <c r="D95" s="53"/>
      <c r="E95" s="54" t="s">
        <v>345</v>
      </c>
      <c r="F95" s="54"/>
      <c r="G95" s="55"/>
      <c r="H95" s="56"/>
      <c r="I95" s="17"/>
      <c r="J95" s="17"/>
      <c r="K95" s="353"/>
      <c r="L95" s="57">
        <v>63557.66</v>
      </c>
      <c r="M95" s="58"/>
      <c r="N95" s="58"/>
      <c r="O95" s="58"/>
      <c r="P95" s="59"/>
      <c r="Q95" s="60"/>
      <c r="BV95" s="33"/>
      <c r="BW95" s="43"/>
    </row>
    <row r="96" spans="1:77" s="3" customFormat="1" ht="15" x14ac:dyDescent="0.25">
      <c r="A96" s="52"/>
      <c r="B96" s="53"/>
      <c r="C96" s="53"/>
      <c r="D96" s="53"/>
      <c r="E96" s="54" t="s">
        <v>55</v>
      </c>
      <c r="F96" s="54"/>
      <c r="G96" s="55"/>
      <c r="H96" s="56"/>
      <c r="I96" s="17"/>
      <c r="J96" s="17"/>
      <c r="K96" s="353"/>
      <c r="L96" s="57">
        <v>326624.8</v>
      </c>
      <c r="M96" s="58"/>
      <c r="N96" s="58"/>
      <c r="O96" s="58"/>
      <c r="P96" s="59"/>
      <c r="Q96" s="60"/>
      <c r="BV96" s="33"/>
      <c r="BW96" s="43"/>
    </row>
    <row r="97" spans="1:77" s="3" customFormat="1" ht="56.25" x14ac:dyDescent="0.25">
      <c r="A97" s="35" t="s">
        <v>100</v>
      </c>
      <c r="B97" s="36" t="s">
        <v>283</v>
      </c>
      <c r="C97" s="286" t="s">
        <v>284</v>
      </c>
      <c r="D97" s="286"/>
      <c r="E97" s="286"/>
      <c r="F97" s="35" t="s">
        <v>285</v>
      </c>
      <c r="G97" s="65">
        <v>0.6</v>
      </c>
      <c r="H97" s="39" t="s">
        <v>286</v>
      </c>
      <c r="I97" s="39"/>
      <c r="J97" s="39"/>
      <c r="K97" s="351" t="s">
        <v>272</v>
      </c>
      <c r="L97" s="39">
        <v>3240.41</v>
      </c>
      <c r="M97" s="39">
        <v>3240.41</v>
      </c>
      <c r="N97" s="40"/>
      <c r="O97" s="39"/>
      <c r="P97" s="41">
        <v>10.487399999999999</v>
      </c>
      <c r="Q97" s="42">
        <v>6.29</v>
      </c>
      <c r="BV97" s="33"/>
      <c r="BW97" s="43" t="s">
        <v>284</v>
      </c>
    </row>
    <row r="98" spans="1:77" s="3" customFormat="1" ht="57" x14ac:dyDescent="0.25">
      <c r="A98" s="49"/>
      <c r="B98" s="50" t="s">
        <v>275</v>
      </c>
      <c r="C98" s="303" t="s">
        <v>276</v>
      </c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4"/>
      <c r="BV98" s="33"/>
      <c r="BW98" s="43"/>
      <c r="BX98" s="2" t="s">
        <v>276</v>
      </c>
    </row>
    <row r="99" spans="1:77" s="3" customFormat="1" ht="23.25" x14ac:dyDescent="0.25">
      <c r="A99" s="49"/>
      <c r="B99" s="50" t="s">
        <v>277</v>
      </c>
      <c r="C99" s="303" t="s">
        <v>278</v>
      </c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4"/>
      <c r="BV99" s="33"/>
      <c r="BW99" s="43"/>
      <c r="BX99" s="2" t="s">
        <v>278</v>
      </c>
    </row>
    <row r="100" spans="1:77" s="3" customFormat="1" ht="15" x14ac:dyDescent="0.25">
      <c r="A100" s="49"/>
      <c r="B100" s="51" t="s">
        <v>279</v>
      </c>
      <c r="C100" s="303" t="s">
        <v>280</v>
      </c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4"/>
      <c r="BV100" s="33"/>
      <c r="BW100" s="43"/>
      <c r="BY100" s="2" t="s">
        <v>280</v>
      </c>
    </row>
    <row r="101" spans="1:77" s="3" customFormat="1" ht="15" x14ac:dyDescent="0.25">
      <c r="A101" s="52"/>
      <c r="B101" s="53"/>
      <c r="C101" s="53"/>
      <c r="D101" s="53"/>
      <c r="E101" s="54" t="s">
        <v>346</v>
      </c>
      <c r="F101" s="54"/>
      <c r="G101" s="55"/>
      <c r="H101" s="56"/>
      <c r="I101" s="17"/>
      <c r="J101" s="17"/>
      <c r="K101" s="353"/>
      <c r="L101" s="57">
        <v>3337.62</v>
      </c>
      <c r="M101" s="58"/>
      <c r="N101" s="58"/>
      <c r="O101" s="58"/>
      <c r="P101" s="59"/>
      <c r="Q101" s="60"/>
      <c r="BV101" s="33"/>
      <c r="BW101" s="43"/>
    </row>
    <row r="102" spans="1:77" s="3" customFormat="1" ht="15" x14ac:dyDescent="0.25">
      <c r="A102" s="52"/>
      <c r="B102" s="53"/>
      <c r="C102" s="53"/>
      <c r="D102" s="53"/>
      <c r="E102" s="54" t="s">
        <v>347</v>
      </c>
      <c r="F102" s="54"/>
      <c r="G102" s="55"/>
      <c r="H102" s="56"/>
      <c r="I102" s="17"/>
      <c r="J102" s="17"/>
      <c r="K102" s="353"/>
      <c r="L102" s="57">
        <v>1911.84</v>
      </c>
      <c r="M102" s="58"/>
      <c r="N102" s="58"/>
      <c r="O102" s="58"/>
      <c r="P102" s="59"/>
      <c r="Q102" s="60"/>
      <c r="BV102" s="33"/>
      <c r="BW102" s="43"/>
    </row>
    <row r="103" spans="1:77" s="3" customFormat="1" ht="15" x14ac:dyDescent="0.25">
      <c r="A103" s="52"/>
      <c r="B103" s="53"/>
      <c r="C103" s="53"/>
      <c r="D103" s="53"/>
      <c r="E103" s="54" t="s">
        <v>55</v>
      </c>
      <c r="F103" s="54"/>
      <c r="G103" s="55"/>
      <c r="H103" s="56"/>
      <c r="I103" s="17"/>
      <c r="J103" s="17"/>
      <c r="K103" s="353"/>
      <c r="L103" s="57">
        <v>8489.8700000000008</v>
      </c>
      <c r="M103" s="58"/>
      <c r="N103" s="58"/>
      <c r="O103" s="58"/>
      <c r="P103" s="59"/>
      <c r="Q103" s="60"/>
      <c r="BV103" s="33"/>
      <c r="BW103" s="43"/>
    </row>
    <row r="104" spans="1:77" s="3" customFormat="1" ht="56.25" x14ac:dyDescent="0.25">
      <c r="A104" s="35" t="s">
        <v>348</v>
      </c>
      <c r="B104" s="36" t="s">
        <v>290</v>
      </c>
      <c r="C104" s="286" t="s">
        <v>291</v>
      </c>
      <c r="D104" s="286"/>
      <c r="E104" s="286"/>
      <c r="F104" s="35" t="s">
        <v>63</v>
      </c>
      <c r="G104" s="65">
        <v>0.6</v>
      </c>
      <c r="H104" s="39" t="s">
        <v>292</v>
      </c>
      <c r="I104" s="39" t="s">
        <v>293</v>
      </c>
      <c r="J104" s="39">
        <v>1701.5</v>
      </c>
      <c r="K104" s="351" t="s">
        <v>272</v>
      </c>
      <c r="L104" s="39">
        <v>5566.76</v>
      </c>
      <c r="M104" s="39">
        <v>4365.74</v>
      </c>
      <c r="N104" s="40" t="s">
        <v>349</v>
      </c>
      <c r="O104" s="39">
        <v>1020.91</v>
      </c>
      <c r="P104" s="41">
        <v>12.973699999999999</v>
      </c>
      <c r="Q104" s="42">
        <v>7.78</v>
      </c>
      <c r="BV104" s="33"/>
      <c r="BW104" s="43" t="s">
        <v>291</v>
      </c>
    </row>
    <row r="105" spans="1:77" s="3" customFormat="1" ht="57" x14ac:dyDescent="0.25">
      <c r="A105" s="49"/>
      <c r="B105" s="50" t="s">
        <v>275</v>
      </c>
      <c r="C105" s="303" t="s">
        <v>276</v>
      </c>
      <c r="D105" s="303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4"/>
      <c r="BV105" s="33"/>
      <c r="BW105" s="43"/>
      <c r="BX105" s="2" t="s">
        <v>276</v>
      </c>
    </row>
    <row r="106" spans="1:77" s="3" customFormat="1" ht="23.25" x14ac:dyDescent="0.25">
      <c r="A106" s="49"/>
      <c r="B106" s="50" t="s">
        <v>277</v>
      </c>
      <c r="C106" s="303" t="s">
        <v>278</v>
      </c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4"/>
      <c r="BV106" s="33"/>
      <c r="BW106" s="43"/>
      <c r="BX106" s="2" t="s">
        <v>278</v>
      </c>
    </row>
    <row r="107" spans="1:77" s="3" customFormat="1" ht="15" x14ac:dyDescent="0.25">
      <c r="A107" s="49"/>
      <c r="B107" s="51" t="s">
        <v>279</v>
      </c>
      <c r="C107" s="303" t="s">
        <v>280</v>
      </c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4"/>
      <c r="BV107" s="33"/>
      <c r="BW107" s="43"/>
      <c r="BY107" s="2" t="s">
        <v>280</v>
      </c>
    </row>
    <row r="108" spans="1:77" s="3" customFormat="1" ht="15" x14ac:dyDescent="0.25">
      <c r="A108" s="52"/>
      <c r="B108" s="53"/>
      <c r="C108" s="53"/>
      <c r="D108" s="53"/>
      <c r="E108" s="54" t="s">
        <v>350</v>
      </c>
      <c r="F108" s="54"/>
      <c r="G108" s="55"/>
      <c r="H108" s="56"/>
      <c r="I108" s="17"/>
      <c r="J108" s="17"/>
      <c r="K108" s="353"/>
      <c r="L108" s="57">
        <v>4487.26</v>
      </c>
      <c r="M108" s="58"/>
      <c r="N108" s="58"/>
      <c r="O108" s="58"/>
      <c r="P108" s="59"/>
      <c r="Q108" s="60"/>
      <c r="BV108" s="33"/>
      <c r="BW108" s="43"/>
    </row>
    <row r="109" spans="1:77" s="3" customFormat="1" ht="15" x14ac:dyDescent="0.25">
      <c r="A109" s="52"/>
      <c r="B109" s="53"/>
      <c r="C109" s="53"/>
      <c r="D109" s="53"/>
      <c r="E109" s="54" t="s">
        <v>351</v>
      </c>
      <c r="F109" s="54"/>
      <c r="G109" s="55"/>
      <c r="H109" s="56"/>
      <c r="I109" s="17"/>
      <c r="J109" s="17"/>
      <c r="K109" s="353"/>
      <c r="L109" s="57">
        <v>2551.58</v>
      </c>
      <c r="M109" s="58"/>
      <c r="N109" s="58"/>
      <c r="O109" s="58"/>
      <c r="P109" s="59"/>
      <c r="Q109" s="60"/>
      <c r="BV109" s="33"/>
      <c r="BW109" s="43"/>
    </row>
    <row r="110" spans="1:77" s="3" customFormat="1" ht="15" x14ac:dyDescent="0.25">
      <c r="A110" s="52"/>
      <c r="B110" s="53"/>
      <c r="C110" s="53"/>
      <c r="D110" s="53"/>
      <c r="E110" s="54" t="s">
        <v>55</v>
      </c>
      <c r="F110" s="54"/>
      <c r="G110" s="55"/>
      <c r="H110" s="56"/>
      <c r="I110" s="17"/>
      <c r="J110" s="17"/>
      <c r="K110" s="353"/>
      <c r="L110" s="57">
        <v>12605.6</v>
      </c>
      <c r="M110" s="58"/>
      <c r="N110" s="58"/>
      <c r="O110" s="58"/>
      <c r="P110" s="59"/>
      <c r="Q110" s="60"/>
      <c r="BV110" s="33"/>
      <c r="BW110" s="43"/>
    </row>
    <row r="111" spans="1:77" s="3" customFormat="1" ht="56.25" x14ac:dyDescent="0.25">
      <c r="A111" s="35" t="s">
        <v>112</v>
      </c>
      <c r="B111" s="36" t="s">
        <v>352</v>
      </c>
      <c r="C111" s="286" t="s">
        <v>353</v>
      </c>
      <c r="D111" s="286"/>
      <c r="E111" s="286"/>
      <c r="F111" s="35" t="s">
        <v>42</v>
      </c>
      <c r="G111" s="65">
        <v>1.4</v>
      </c>
      <c r="H111" s="39" t="s">
        <v>354</v>
      </c>
      <c r="I111" s="39" t="s">
        <v>355</v>
      </c>
      <c r="J111" s="39">
        <v>15221.61</v>
      </c>
      <c r="K111" s="351" t="s">
        <v>272</v>
      </c>
      <c r="L111" s="39">
        <v>39657.629999999997</v>
      </c>
      <c r="M111" s="39">
        <v>15130.88</v>
      </c>
      <c r="N111" s="40" t="s">
        <v>356</v>
      </c>
      <c r="O111" s="39">
        <v>21310.25</v>
      </c>
      <c r="P111" s="63">
        <v>19.044</v>
      </c>
      <c r="Q111" s="42">
        <v>26.66</v>
      </c>
      <c r="BV111" s="33"/>
      <c r="BW111" s="43" t="s">
        <v>353</v>
      </c>
    </row>
    <row r="112" spans="1:77" s="3" customFormat="1" ht="15" x14ac:dyDescent="0.25">
      <c r="A112" s="44"/>
      <c r="B112" s="45"/>
      <c r="C112" s="46" t="s">
        <v>357</v>
      </c>
      <c r="D112" s="47"/>
      <c r="E112" s="47"/>
      <c r="F112" s="47"/>
      <c r="G112" s="47"/>
      <c r="H112" s="47"/>
      <c r="I112" s="47"/>
      <c r="J112" s="47"/>
      <c r="K112" s="352"/>
      <c r="L112" s="47"/>
      <c r="M112" s="47"/>
      <c r="N112" s="47"/>
      <c r="O112" s="47"/>
      <c r="P112" s="47"/>
      <c r="Q112" s="48"/>
      <c r="BV112" s="33"/>
      <c r="BW112" s="43"/>
    </row>
    <row r="113" spans="1:77" s="3" customFormat="1" ht="57" x14ac:dyDescent="0.25">
      <c r="A113" s="49"/>
      <c r="B113" s="50" t="s">
        <v>275</v>
      </c>
      <c r="C113" s="303" t="s">
        <v>276</v>
      </c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4"/>
      <c r="BV113" s="33"/>
      <c r="BW113" s="43"/>
      <c r="BX113" s="2" t="s">
        <v>276</v>
      </c>
    </row>
    <row r="114" spans="1:77" s="3" customFormat="1" ht="23.25" x14ac:dyDescent="0.25">
      <c r="A114" s="49"/>
      <c r="B114" s="50" t="s">
        <v>277</v>
      </c>
      <c r="C114" s="303" t="s">
        <v>278</v>
      </c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4"/>
      <c r="BV114" s="33"/>
      <c r="BW114" s="43"/>
      <c r="BX114" s="2" t="s">
        <v>278</v>
      </c>
    </row>
    <row r="115" spans="1:77" s="3" customFormat="1" ht="15" x14ac:dyDescent="0.25">
      <c r="A115" s="49"/>
      <c r="B115" s="51" t="s">
        <v>279</v>
      </c>
      <c r="C115" s="303" t="s">
        <v>280</v>
      </c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4"/>
      <c r="BV115" s="33"/>
      <c r="BW115" s="43"/>
      <c r="BY115" s="2" t="s">
        <v>280</v>
      </c>
    </row>
    <row r="116" spans="1:77" s="3" customFormat="1" ht="15" x14ac:dyDescent="0.25">
      <c r="A116" s="52"/>
      <c r="B116" s="53"/>
      <c r="C116" s="53"/>
      <c r="D116" s="53"/>
      <c r="E116" s="54" t="s">
        <v>358</v>
      </c>
      <c r="F116" s="54"/>
      <c r="G116" s="55"/>
      <c r="H116" s="56"/>
      <c r="I116" s="17"/>
      <c r="J116" s="17"/>
      <c r="K116" s="353"/>
      <c r="L116" s="57">
        <v>15221.27</v>
      </c>
      <c r="M116" s="58"/>
      <c r="N116" s="58"/>
      <c r="O116" s="58"/>
      <c r="P116" s="59"/>
      <c r="Q116" s="60"/>
      <c r="BV116" s="33"/>
      <c r="BW116" s="43"/>
    </row>
    <row r="117" spans="1:77" s="3" customFormat="1" ht="15" x14ac:dyDescent="0.25">
      <c r="A117" s="52"/>
      <c r="B117" s="53"/>
      <c r="C117" s="53"/>
      <c r="D117" s="53"/>
      <c r="E117" s="54" t="s">
        <v>359</v>
      </c>
      <c r="F117" s="54"/>
      <c r="G117" s="55"/>
      <c r="H117" s="56"/>
      <c r="I117" s="17"/>
      <c r="J117" s="17"/>
      <c r="K117" s="353"/>
      <c r="L117" s="57">
        <v>8002.94</v>
      </c>
      <c r="M117" s="58"/>
      <c r="N117" s="58"/>
      <c r="O117" s="58"/>
      <c r="P117" s="59"/>
      <c r="Q117" s="60"/>
      <c r="BV117" s="33"/>
      <c r="BW117" s="43"/>
    </row>
    <row r="118" spans="1:77" s="3" customFormat="1" ht="15" x14ac:dyDescent="0.25">
      <c r="A118" s="52"/>
      <c r="B118" s="53"/>
      <c r="C118" s="53"/>
      <c r="D118" s="53"/>
      <c r="E118" s="54" t="s">
        <v>55</v>
      </c>
      <c r="F118" s="54"/>
      <c r="G118" s="55"/>
      <c r="H118" s="56"/>
      <c r="I118" s="17"/>
      <c r="J118" s="17"/>
      <c r="K118" s="353"/>
      <c r="L118" s="57">
        <v>62881.84</v>
      </c>
      <c r="M118" s="58"/>
      <c r="N118" s="58"/>
      <c r="O118" s="58"/>
      <c r="P118" s="59"/>
      <c r="Q118" s="60"/>
      <c r="BV118" s="33"/>
      <c r="BW118" s="43"/>
    </row>
    <row r="119" spans="1:77" s="3" customFormat="1" ht="56.25" x14ac:dyDescent="0.25">
      <c r="A119" s="35" t="s">
        <v>360</v>
      </c>
      <c r="B119" s="36" t="s">
        <v>361</v>
      </c>
      <c r="C119" s="286" t="s">
        <v>362</v>
      </c>
      <c r="D119" s="286"/>
      <c r="E119" s="286"/>
      <c r="F119" s="35" t="s">
        <v>363</v>
      </c>
      <c r="G119" s="62">
        <v>8</v>
      </c>
      <c r="H119" s="39" t="s">
        <v>364</v>
      </c>
      <c r="I119" s="39" t="s">
        <v>365</v>
      </c>
      <c r="J119" s="39">
        <v>109.57</v>
      </c>
      <c r="K119" s="351" t="s">
        <v>272</v>
      </c>
      <c r="L119" s="39">
        <v>24443.84</v>
      </c>
      <c r="M119" s="39">
        <v>21558.080000000002</v>
      </c>
      <c r="N119" s="40" t="s">
        <v>366</v>
      </c>
      <c r="O119" s="39">
        <v>876.56</v>
      </c>
      <c r="P119" s="41">
        <v>4.7477999999999998</v>
      </c>
      <c r="Q119" s="42">
        <v>37.979999999999997</v>
      </c>
      <c r="BV119" s="33"/>
      <c r="BW119" s="43" t="s">
        <v>362</v>
      </c>
    </row>
    <row r="120" spans="1:77" s="3" customFormat="1" ht="15" x14ac:dyDescent="0.25">
      <c r="A120" s="44"/>
      <c r="B120" s="45"/>
      <c r="C120" s="46" t="s">
        <v>367</v>
      </c>
      <c r="D120" s="47"/>
      <c r="E120" s="47"/>
      <c r="F120" s="47"/>
      <c r="G120" s="47"/>
      <c r="H120" s="47"/>
      <c r="I120" s="47"/>
      <c r="J120" s="47"/>
      <c r="K120" s="352"/>
      <c r="L120" s="47"/>
      <c r="M120" s="47"/>
      <c r="N120" s="47"/>
      <c r="O120" s="47"/>
      <c r="P120" s="47"/>
      <c r="Q120" s="48"/>
      <c r="BV120" s="33"/>
      <c r="BW120" s="43"/>
    </row>
    <row r="121" spans="1:77" s="3" customFormat="1" ht="57" x14ac:dyDescent="0.25">
      <c r="A121" s="49"/>
      <c r="B121" s="50" t="s">
        <v>275</v>
      </c>
      <c r="C121" s="303" t="s">
        <v>276</v>
      </c>
      <c r="D121" s="303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4"/>
      <c r="BV121" s="33"/>
      <c r="BW121" s="43"/>
      <c r="BX121" s="2" t="s">
        <v>276</v>
      </c>
    </row>
    <row r="122" spans="1:77" s="3" customFormat="1" ht="23.25" x14ac:dyDescent="0.25">
      <c r="A122" s="49"/>
      <c r="B122" s="50" t="s">
        <v>277</v>
      </c>
      <c r="C122" s="303" t="s">
        <v>278</v>
      </c>
      <c r="D122" s="303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4"/>
      <c r="BV122" s="33"/>
      <c r="BW122" s="43"/>
      <c r="BX122" s="2" t="s">
        <v>278</v>
      </c>
    </row>
    <row r="123" spans="1:77" s="3" customFormat="1" ht="15" x14ac:dyDescent="0.25">
      <c r="A123" s="49"/>
      <c r="B123" s="51" t="s">
        <v>279</v>
      </c>
      <c r="C123" s="303" t="s">
        <v>280</v>
      </c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4"/>
      <c r="BV123" s="33"/>
      <c r="BW123" s="43"/>
      <c r="BY123" s="2" t="s">
        <v>280</v>
      </c>
    </row>
    <row r="124" spans="1:77" s="3" customFormat="1" ht="15" x14ac:dyDescent="0.25">
      <c r="A124" s="52"/>
      <c r="B124" s="53"/>
      <c r="C124" s="53"/>
      <c r="D124" s="53"/>
      <c r="E124" s="54" t="s">
        <v>368</v>
      </c>
      <c r="F124" s="54"/>
      <c r="G124" s="55"/>
      <c r="H124" s="56"/>
      <c r="I124" s="17"/>
      <c r="J124" s="17"/>
      <c r="K124" s="353"/>
      <c r="L124" s="57">
        <v>21072.44</v>
      </c>
      <c r="M124" s="58"/>
      <c r="N124" s="58"/>
      <c r="O124" s="58"/>
      <c r="P124" s="59"/>
      <c r="Q124" s="60"/>
      <c r="BV124" s="33"/>
      <c r="BW124" s="43"/>
    </row>
    <row r="125" spans="1:77" s="3" customFormat="1" ht="15" x14ac:dyDescent="0.25">
      <c r="A125" s="52"/>
      <c r="B125" s="53"/>
      <c r="C125" s="53"/>
      <c r="D125" s="53"/>
      <c r="E125" s="54" t="s">
        <v>369</v>
      </c>
      <c r="F125" s="54"/>
      <c r="G125" s="55"/>
      <c r="H125" s="56"/>
      <c r="I125" s="17"/>
      <c r="J125" s="17"/>
      <c r="K125" s="353"/>
      <c r="L125" s="57">
        <v>11079.32</v>
      </c>
      <c r="M125" s="58"/>
      <c r="N125" s="58"/>
      <c r="O125" s="58"/>
      <c r="P125" s="59"/>
      <c r="Q125" s="60"/>
      <c r="BV125" s="33"/>
      <c r="BW125" s="43"/>
    </row>
    <row r="126" spans="1:77" s="3" customFormat="1" ht="15" x14ac:dyDescent="0.25">
      <c r="A126" s="52"/>
      <c r="B126" s="53"/>
      <c r="C126" s="53"/>
      <c r="D126" s="53"/>
      <c r="E126" s="54" t="s">
        <v>55</v>
      </c>
      <c r="F126" s="54"/>
      <c r="G126" s="55"/>
      <c r="H126" s="56"/>
      <c r="I126" s="17"/>
      <c r="J126" s="17"/>
      <c r="K126" s="353"/>
      <c r="L126" s="57">
        <v>56595.6</v>
      </c>
      <c r="M126" s="58"/>
      <c r="N126" s="58"/>
      <c r="O126" s="58"/>
      <c r="P126" s="59"/>
      <c r="Q126" s="60"/>
      <c r="BV126" s="33"/>
      <c r="BW126" s="43"/>
    </row>
    <row r="127" spans="1:77" s="3" customFormat="1" ht="56.25" x14ac:dyDescent="0.25">
      <c r="A127" s="35" t="s">
        <v>370</v>
      </c>
      <c r="B127" s="36" t="s">
        <v>371</v>
      </c>
      <c r="C127" s="286" t="s">
        <v>372</v>
      </c>
      <c r="D127" s="286"/>
      <c r="E127" s="286"/>
      <c r="F127" s="35" t="s">
        <v>98</v>
      </c>
      <c r="G127" s="65">
        <v>0.7</v>
      </c>
      <c r="H127" s="39" t="s">
        <v>373</v>
      </c>
      <c r="I127" s="39" t="s">
        <v>374</v>
      </c>
      <c r="J127" s="39">
        <v>8341.43</v>
      </c>
      <c r="K127" s="351" t="s">
        <v>272</v>
      </c>
      <c r="L127" s="39">
        <v>96005.26</v>
      </c>
      <c r="M127" s="39">
        <v>23277.58</v>
      </c>
      <c r="N127" s="40" t="s">
        <v>375</v>
      </c>
      <c r="O127" s="39">
        <v>5839</v>
      </c>
      <c r="P127" s="41">
        <v>54.7515</v>
      </c>
      <c r="Q127" s="42">
        <v>38.33</v>
      </c>
      <c r="BV127" s="33"/>
      <c r="BW127" s="43" t="s">
        <v>372</v>
      </c>
    </row>
    <row r="128" spans="1:77" s="3" customFormat="1" ht="15" x14ac:dyDescent="0.25">
      <c r="A128" s="44"/>
      <c r="B128" s="45"/>
      <c r="C128" s="46" t="s">
        <v>376</v>
      </c>
      <c r="D128" s="47"/>
      <c r="E128" s="47"/>
      <c r="F128" s="47"/>
      <c r="G128" s="47"/>
      <c r="H128" s="47"/>
      <c r="I128" s="47"/>
      <c r="J128" s="47"/>
      <c r="K128" s="352"/>
      <c r="L128" s="47"/>
      <c r="M128" s="47"/>
      <c r="N128" s="47"/>
      <c r="O128" s="47"/>
      <c r="P128" s="47"/>
      <c r="Q128" s="48"/>
      <c r="BV128" s="33"/>
      <c r="BW128" s="43"/>
    </row>
    <row r="129" spans="1:77" s="3" customFormat="1" ht="57" x14ac:dyDescent="0.25">
      <c r="A129" s="49"/>
      <c r="B129" s="50" t="s">
        <v>275</v>
      </c>
      <c r="C129" s="303" t="s">
        <v>276</v>
      </c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4"/>
      <c r="BV129" s="33"/>
      <c r="BW129" s="43"/>
      <c r="BX129" s="2" t="s">
        <v>276</v>
      </c>
    </row>
    <row r="130" spans="1:77" s="3" customFormat="1" ht="23.25" x14ac:dyDescent="0.25">
      <c r="A130" s="49"/>
      <c r="B130" s="50" t="s">
        <v>277</v>
      </c>
      <c r="C130" s="303" t="s">
        <v>278</v>
      </c>
      <c r="D130" s="303"/>
      <c r="E130" s="303"/>
      <c r="F130" s="303"/>
      <c r="G130" s="303"/>
      <c r="H130" s="303"/>
      <c r="I130" s="303"/>
      <c r="J130" s="303"/>
      <c r="K130" s="303"/>
      <c r="L130" s="303"/>
      <c r="M130" s="303"/>
      <c r="N130" s="303"/>
      <c r="O130" s="303"/>
      <c r="P130" s="303"/>
      <c r="Q130" s="304"/>
      <c r="BV130" s="33"/>
      <c r="BW130" s="43"/>
      <c r="BX130" s="2" t="s">
        <v>278</v>
      </c>
    </row>
    <row r="131" spans="1:77" s="3" customFormat="1" ht="15" x14ac:dyDescent="0.25">
      <c r="A131" s="49"/>
      <c r="B131" s="51" t="s">
        <v>279</v>
      </c>
      <c r="C131" s="303" t="s">
        <v>280</v>
      </c>
      <c r="D131" s="303"/>
      <c r="E131" s="303"/>
      <c r="F131" s="303"/>
      <c r="G131" s="303"/>
      <c r="H131" s="303"/>
      <c r="I131" s="303"/>
      <c r="J131" s="303"/>
      <c r="K131" s="303"/>
      <c r="L131" s="303"/>
      <c r="M131" s="303"/>
      <c r="N131" s="303"/>
      <c r="O131" s="303"/>
      <c r="P131" s="303"/>
      <c r="Q131" s="304"/>
      <c r="BV131" s="33"/>
      <c r="BW131" s="43"/>
      <c r="BY131" s="2" t="s">
        <v>280</v>
      </c>
    </row>
    <row r="132" spans="1:77" s="3" customFormat="1" ht="15" x14ac:dyDescent="0.25">
      <c r="A132" s="52"/>
      <c r="B132" s="53"/>
      <c r="C132" s="53"/>
      <c r="D132" s="53"/>
      <c r="E132" s="54" t="s">
        <v>377</v>
      </c>
      <c r="F132" s="54"/>
      <c r="G132" s="55"/>
      <c r="H132" s="56"/>
      <c r="I132" s="17"/>
      <c r="J132" s="17"/>
      <c r="K132" s="353"/>
      <c r="L132" s="57">
        <v>28085.73</v>
      </c>
      <c r="M132" s="58"/>
      <c r="N132" s="58"/>
      <c r="O132" s="58"/>
      <c r="P132" s="59"/>
      <c r="Q132" s="60"/>
      <c r="BV132" s="33"/>
      <c r="BW132" s="43"/>
    </row>
    <row r="133" spans="1:77" s="3" customFormat="1" ht="15" x14ac:dyDescent="0.25">
      <c r="A133" s="52"/>
      <c r="B133" s="53"/>
      <c r="C133" s="53"/>
      <c r="D133" s="53"/>
      <c r="E133" s="54" t="s">
        <v>378</v>
      </c>
      <c r="F133" s="54"/>
      <c r="G133" s="55"/>
      <c r="H133" s="56"/>
      <c r="I133" s="17"/>
      <c r="J133" s="17"/>
      <c r="K133" s="353"/>
      <c r="L133" s="57">
        <v>18723.82</v>
      </c>
      <c r="M133" s="58"/>
      <c r="N133" s="58"/>
      <c r="O133" s="58"/>
      <c r="P133" s="59"/>
      <c r="Q133" s="60"/>
      <c r="BV133" s="33"/>
      <c r="BW133" s="43"/>
    </row>
    <row r="134" spans="1:77" s="3" customFormat="1" ht="15" x14ac:dyDescent="0.25">
      <c r="A134" s="52"/>
      <c r="B134" s="53"/>
      <c r="C134" s="53"/>
      <c r="D134" s="53"/>
      <c r="E134" s="54" t="s">
        <v>55</v>
      </c>
      <c r="F134" s="54"/>
      <c r="G134" s="55"/>
      <c r="H134" s="56"/>
      <c r="I134" s="17"/>
      <c r="J134" s="17"/>
      <c r="K134" s="353"/>
      <c r="L134" s="57">
        <v>142814.81</v>
      </c>
      <c r="M134" s="58"/>
      <c r="N134" s="58"/>
      <c r="O134" s="58"/>
      <c r="P134" s="59"/>
      <c r="Q134" s="60"/>
      <c r="BV134" s="33"/>
      <c r="BW134" s="43"/>
    </row>
    <row r="135" spans="1:77" s="3" customFormat="1" ht="56.25" x14ac:dyDescent="0.25">
      <c r="A135" s="35" t="s">
        <v>127</v>
      </c>
      <c r="B135" s="36" t="s">
        <v>379</v>
      </c>
      <c r="C135" s="286" t="s">
        <v>380</v>
      </c>
      <c r="D135" s="286"/>
      <c r="E135" s="286"/>
      <c r="F135" s="35" t="s">
        <v>299</v>
      </c>
      <c r="G135" s="38">
        <v>0.32</v>
      </c>
      <c r="H135" s="39" t="s">
        <v>381</v>
      </c>
      <c r="I135" s="39" t="s">
        <v>382</v>
      </c>
      <c r="J135" s="39">
        <v>227.32</v>
      </c>
      <c r="K135" s="351" t="s">
        <v>272</v>
      </c>
      <c r="L135" s="39">
        <v>7174.51</v>
      </c>
      <c r="M135" s="39">
        <v>6768.52</v>
      </c>
      <c r="N135" s="40" t="s">
        <v>383</v>
      </c>
      <c r="O135" s="39">
        <v>72.75</v>
      </c>
      <c r="P135" s="41">
        <v>39.5428</v>
      </c>
      <c r="Q135" s="42">
        <v>12.65</v>
      </c>
      <c r="BV135" s="33"/>
      <c r="BW135" s="43" t="s">
        <v>380</v>
      </c>
    </row>
    <row r="136" spans="1:77" s="3" customFormat="1" ht="15" x14ac:dyDescent="0.25">
      <c r="A136" s="44"/>
      <c r="B136" s="45"/>
      <c r="C136" s="46" t="s">
        <v>384</v>
      </c>
      <c r="D136" s="47"/>
      <c r="E136" s="47"/>
      <c r="F136" s="47"/>
      <c r="G136" s="47"/>
      <c r="H136" s="47"/>
      <c r="I136" s="47"/>
      <c r="J136" s="47"/>
      <c r="K136" s="352"/>
      <c r="L136" s="47"/>
      <c r="M136" s="47"/>
      <c r="N136" s="47"/>
      <c r="O136" s="47"/>
      <c r="P136" s="47"/>
      <c r="Q136" s="48"/>
      <c r="BV136" s="33"/>
      <c r="BW136" s="43"/>
    </row>
    <row r="137" spans="1:77" s="3" customFormat="1" ht="57" x14ac:dyDescent="0.25">
      <c r="A137" s="49"/>
      <c r="B137" s="50" t="s">
        <v>275</v>
      </c>
      <c r="C137" s="303" t="s">
        <v>276</v>
      </c>
      <c r="D137" s="303"/>
      <c r="E137" s="303"/>
      <c r="F137" s="303"/>
      <c r="G137" s="303"/>
      <c r="H137" s="303"/>
      <c r="I137" s="303"/>
      <c r="J137" s="303"/>
      <c r="K137" s="303"/>
      <c r="L137" s="303"/>
      <c r="M137" s="303"/>
      <c r="N137" s="303"/>
      <c r="O137" s="303"/>
      <c r="P137" s="303"/>
      <c r="Q137" s="304"/>
      <c r="BV137" s="33"/>
      <c r="BW137" s="43"/>
      <c r="BX137" s="2" t="s">
        <v>276</v>
      </c>
    </row>
    <row r="138" spans="1:77" s="3" customFormat="1" ht="23.25" x14ac:dyDescent="0.25">
      <c r="A138" s="49"/>
      <c r="B138" s="50" t="s">
        <v>277</v>
      </c>
      <c r="C138" s="303" t="s">
        <v>278</v>
      </c>
      <c r="D138" s="303"/>
      <c r="E138" s="303"/>
      <c r="F138" s="303"/>
      <c r="G138" s="303"/>
      <c r="H138" s="303"/>
      <c r="I138" s="303"/>
      <c r="J138" s="303"/>
      <c r="K138" s="303"/>
      <c r="L138" s="303"/>
      <c r="M138" s="303"/>
      <c r="N138" s="303"/>
      <c r="O138" s="303"/>
      <c r="P138" s="303"/>
      <c r="Q138" s="304"/>
      <c r="BV138" s="33"/>
      <c r="BW138" s="43"/>
      <c r="BX138" s="2" t="s">
        <v>278</v>
      </c>
    </row>
    <row r="139" spans="1:77" s="3" customFormat="1" ht="15" x14ac:dyDescent="0.25">
      <c r="A139" s="49"/>
      <c r="B139" s="51" t="s">
        <v>279</v>
      </c>
      <c r="C139" s="303" t="s">
        <v>280</v>
      </c>
      <c r="D139" s="303"/>
      <c r="E139" s="303"/>
      <c r="F139" s="303"/>
      <c r="G139" s="303"/>
      <c r="H139" s="303"/>
      <c r="I139" s="303"/>
      <c r="J139" s="303"/>
      <c r="K139" s="303"/>
      <c r="L139" s="303"/>
      <c r="M139" s="303"/>
      <c r="N139" s="303"/>
      <c r="O139" s="303"/>
      <c r="P139" s="303"/>
      <c r="Q139" s="304"/>
      <c r="BV139" s="33"/>
      <c r="BW139" s="43"/>
      <c r="BY139" s="2" t="s">
        <v>280</v>
      </c>
    </row>
    <row r="140" spans="1:77" s="3" customFormat="1" ht="15" x14ac:dyDescent="0.25">
      <c r="A140" s="52"/>
      <c r="B140" s="53"/>
      <c r="C140" s="53"/>
      <c r="D140" s="53"/>
      <c r="E140" s="54" t="s">
        <v>385</v>
      </c>
      <c r="F140" s="54"/>
      <c r="G140" s="55"/>
      <c r="H140" s="56"/>
      <c r="I140" s="17"/>
      <c r="J140" s="17"/>
      <c r="K140" s="353"/>
      <c r="L140" s="57">
        <v>6385.49</v>
      </c>
      <c r="M140" s="58"/>
      <c r="N140" s="58"/>
      <c r="O140" s="58"/>
      <c r="P140" s="59"/>
      <c r="Q140" s="60"/>
      <c r="BV140" s="33"/>
      <c r="BW140" s="43"/>
    </row>
    <row r="141" spans="1:77" s="3" customFormat="1" ht="15" x14ac:dyDescent="0.25">
      <c r="A141" s="52"/>
      <c r="B141" s="53"/>
      <c r="C141" s="53"/>
      <c r="D141" s="53"/>
      <c r="E141" s="54" t="s">
        <v>386</v>
      </c>
      <c r="F141" s="54"/>
      <c r="G141" s="55"/>
      <c r="H141" s="56"/>
      <c r="I141" s="17"/>
      <c r="J141" s="17"/>
      <c r="K141" s="353"/>
      <c r="L141" s="57">
        <v>4256.99</v>
      </c>
      <c r="M141" s="58"/>
      <c r="N141" s="58"/>
      <c r="O141" s="58"/>
      <c r="P141" s="59"/>
      <c r="Q141" s="60"/>
      <c r="BV141" s="33"/>
      <c r="BW141" s="43"/>
    </row>
    <row r="142" spans="1:77" s="3" customFormat="1" ht="15" x14ac:dyDescent="0.25">
      <c r="A142" s="52"/>
      <c r="B142" s="53"/>
      <c r="C142" s="53"/>
      <c r="D142" s="53"/>
      <c r="E142" s="54" t="s">
        <v>55</v>
      </c>
      <c r="F142" s="54"/>
      <c r="G142" s="55"/>
      <c r="H142" s="56"/>
      <c r="I142" s="17"/>
      <c r="J142" s="17"/>
      <c r="K142" s="353"/>
      <c r="L142" s="57">
        <v>17816.990000000002</v>
      </c>
      <c r="M142" s="58"/>
      <c r="N142" s="58"/>
      <c r="O142" s="58"/>
      <c r="P142" s="59"/>
      <c r="Q142" s="60"/>
      <c r="BV142" s="33"/>
      <c r="BW142" s="43"/>
    </row>
    <row r="143" spans="1:77" s="3" customFormat="1" ht="15" x14ac:dyDescent="0.25">
      <c r="A143" s="280" t="s">
        <v>387</v>
      </c>
      <c r="B143" s="281"/>
      <c r="C143" s="281"/>
      <c r="D143" s="281"/>
      <c r="E143" s="281"/>
      <c r="F143" s="281"/>
      <c r="G143" s="281"/>
      <c r="H143" s="281"/>
      <c r="I143" s="281"/>
      <c r="J143" s="281"/>
      <c r="K143" s="281"/>
      <c r="L143" s="281"/>
      <c r="M143" s="281"/>
      <c r="N143" s="281"/>
      <c r="O143" s="281"/>
      <c r="P143" s="281"/>
      <c r="Q143" s="282"/>
      <c r="BV143" s="33" t="s">
        <v>387</v>
      </c>
      <c r="BW143" s="43"/>
    </row>
    <row r="144" spans="1:77" s="3" customFormat="1" ht="56.25" x14ac:dyDescent="0.25">
      <c r="A144" s="35" t="s">
        <v>388</v>
      </c>
      <c r="B144" s="36" t="s">
        <v>389</v>
      </c>
      <c r="C144" s="286" t="s">
        <v>390</v>
      </c>
      <c r="D144" s="286"/>
      <c r="E144" s="286"/>
      <c r="F144" s="35" t="s">
        <v>69</v>
      </c>
      <c r="G144" s="62">
        <v>36</v>
      </c>
      <c r="H144" s="39" t="s">
        <v>391</v>
      </c>
      <c r="I144" s="39" t="s">
        <v>392</v>
      </c>
      <c r="J144" s="39">
        <v>2234.59</v>
      </c>
      <c r="K144" s="351" t="s">
        <v>272</v>
      </c>
      <c r="L144" s="39">
        <v>4535132.04</v>
      </c>
      <c r="M144" s="39">
        <v>796383</v>
      </c>
      <c r="N144" s="40" t="s">
        <v>393</v>
      </c>
      <c r="O144" s="39">
        <v>80445.240000000005</v>
      </c>
      <c r="P144" s="63">
        <v>38.088000000000001</v>
      </c>
      <c r="Q144" s="42">
        <v>1371.17</v>
      </c>
      <c r="BV144" s="33"/>
      <c r="BW144" s="43" t="s">
        <v>390</v>
      </c>
    </row>
    <row r="145" spans="1:77" s="3" customFormat="1" ht="57" x14ac:dyDescent="0.25">
      <c r="A145" s="49"/>
      <c r="B145" s="50" t="s">
        <v>275</v>
      </c>
      <c r="C145" s="303" t="s">
        <v>276</v>
      </c>
      <c r="D145" s="303"/>
      <c r="E145" s="303"/>
      <c r="F145" s="303"/>
      <c r="G145" s="303"/>
      <c r="H145" s="303"/>
      <c r="I145" s="303"/>
      <c r="J145" s="303"/>
      <c r="K145" s="303"/>
      <c r="L145" s="303"/>
      <c r="M145" s="303"/>
      <c r="N145" s="303"/>
      <c r="O145" s="303"/>
      <c r="P145" s="303"/>
      <c r="Q145" s="304"/>
      <c r="BV145" s="33"/>
      <c r="BW145" s="43"/>
      <c r="BX145" s="2" t="s">
        <v>276</v>
      </c>
    </row>
    <row r="146" spans="1:77" s="3" customFormat="1" ht="23.25" x14ac:dyDescent="0.25">
      <c r="A146" s="49"/>
      <c r="B146" s="50" t="s">
        <v>277</v>
      </c>
      <c r="C146" s="303" t="s">
        <v>278</v>
      </c>
      <c r="D146" s="303"/>
      <c r="E146" s="303"/>
      <c r="F146" s="303"/>
      <c r="G146" s="303"/>
      <c r="H146" s="303"/>
      <c r="I146" s="303"/>
      <c r="J146" s="303"/>
      <c r="K146" s="303"/>
      <c r="L146" s="303"/>
      <c r="M146" s="303"/>
      <c r="N146" s="303"/>
      <c r="O146" s="303"/>
      <c r="P146" s="303"/>
      <c r="Q146" s="304"/>
      <c r="BV146" s="33"/>
      <c r="BW146" s="43"/>
      <c r="BX146" s="2" t="s">
        <v>278</v>
      </c>
    </row>
    <row r="147" spans="1:77" s="3" customFormat="1" ht="15" x14ac:dyDescent="0.25">
      <c r="A147" s="49"/>
      <c r="B147" s="51" t="s">
        <v>279</v>
      </c>
      <c r="C147" s="303" t="s">
        <v>280</v>
      </c>
      <c r="D147" s="303"/>
      <c r="E147" s="303"/>
      <c r="F147" s="303"/>
      <c r="G147" s="303"/>
      <c r="H147" s="303"/>
      <c r="I147" s="303"/>
      <c r="J147" s="303"/>
      <c r="K147" s="303"/>
      <c r="L147" s="303"/>
      <c r="M147" s="303"/>
      <c r="N147" s="303"/>
      <c r="O147" s="303"/>
      <c r="P147" s="303"/>
      <c r="Q147" s="304"/>
      <c r="BV147" s="33"/>
      <c r="BW147" s="43"/>
      <c r="BY147" s="2" t="s">
        <v>280</v>
      </c>
    </row>
    <row r="148" spans="1:77" s="3" customFormat="1" ht="15" x14ac:dyDescent="0.25">
      <c r="A148" s="52"/>
      <c r="B148" s="53"/>
      <c r="C148" s="53"/>
      <c r="D148" s="53"/>
      <c r="E148" s="54" t="s">
        <v>394</v>
      </c>
      <c r="F148" s="54"/>
      <c r="G148" s="55"/>
      <c r="H148" s="56"/>
      <c r="I148" s="17"/>
      <c r="J148" s="17"/>
      <c r="K148" s="353"/>
      <c r="L148" s="57">
        <v>1478875.27</v>
      </c>
      <c r="M148" s="58"/>
      <c r="N148" s="58"/>
      <c r="O148" s="58"/>
      <c r="P148" s="59"/>
      <c r="Q148" s="60"/>
      <c r="BV148" s="33"/>
      <c r="BW148" s="43"/>
    </row>
    <row r="149" spans="1:77" s="3" customFormat="1" ht="15" x14ac:dyDescent="0.25">
      <c r="A149" s="52"/>
      <c r="B149" s="53"/>
      <c r="C149" s="53"/>
      <c r="D149" s="53"/>
      <c r="E149" s="54" t="s">
        <v>395</v>
      </c>
      <c r="F149" s="54"/>
      <c r="G149" s="55"/>
      <c r="H149" s="56"/>
      <c r="I149" s="17"/>
      <c r="J149" s="17"/>
      <c r="K149" s="353"/>
      <c r="L149" s="57">
        <v>777552.98</v>
      </c>
      <c r="M149" s="58"/>
      <c r="N149" s="58"/>
      <c r="O149" s="58"/>
      <c r="P149" s="59"/>
      <c r="Q149" s="60"/>
      <c r="BV149" s="33"/>
      <c r="BW149" s="43"/>
    </row>
    <row r="150" spans="1:77" s="3" customFormat="1" ht="15" x14ac:dyDescent="0.25">
      <c r="A150" s="52"/>
      <c r="B150" s="53"/>
      <c r="C150" s="53"/>
      <c r="D150" s="53"/>
      <c r="E150" s="54" t="s">
        <v>55</v>
      </c>
      <c r="F150" s="54"/>
      <c r="G150" s="55"/>
      <c r="H150" s="56"/>
      <c r="I150" s="17"/>
      <c r="J150" s="17"/>
      <c r="K150" s="353"/>
      <c r="L150" s="57">
        <v>6791560.29</v>
      </c>
      <c r="M150" s="58"/>
      <c r="N150" s="58"/>
      <c r="O150" s="58"/>
      <c r="P150" s="59"/>
      <c r="Q150" s="60"/>
      <c r="BV150" s="33"/>
      <c r="BW150" s="43"/>
    </row>
    <row r="151" spans="1:77" s="3" customFormat="1" ht="56.25" x14ac:dyDescent="0.25">
      <c r="A151" s="35" t="s">
        <v>139</v>
      </c>
      <c r="B151" s="36" t="s">
        <v>396</v>
      </c>
      <c r="C151" s="286" t="s">
        <v>397</v>
      </c>
      <c r="D151" s="286"/>
      <c r="E151" s="286"/>
      <c r="F151" s="35" t="s">
        <v>69</v>
      </c>
      <c r="G151" s="62">
        <v>2</v>
      </c>
      <c r="H151" s="39" t="s">
        <v>398</v>
      </c>
      <c r="I151" s="39" t="s">
        <v>399</v>
      </c>
      <c r="J151" s="39">
        <v>7887.3</v>
      </c>
      <c r="K151" s="351" t="s">
        <v>272</v>
      </c>
      <c r="L151" s="39">
        <v>58105.32</v>
      </c>
      <c r="M151" s="39">
        <v>37943.760000000002</v>
      </c>
      <c r="N151" s="40" t="s">
        <v>400</v>
      </c>
      <c r="O151" s="39">
        <v>15774.6</v>
      </c>
      <c r="P151" s="41">
        <v>32.665799999999997</v>
      </c>
      <c r="Q151" s="42">
        <v>65.33</v>
      </c>
      <c r="BV151" s="33"/>
      <c r="BW151" s="43" t="s">
        <v>397</v>
      </c>
    </row>
    <row r="152" spans="1:77" s="3" customFormat="1" ht="57" x14ac:dyDescent="0.25">
      <c r="A152" s="49"/>
      <c r="B152" s="50" t="s">
        <v>275</v>
      </c>
      <c r="C152" s="303" t="s">
        <v>276</v>
      </c>
      <c r="D152" s="303"/>
      <c r="E152" s="303"/>
      <c r="F152" s="303"/>
      <c r="G152" s="303"/>
      <c r="H152" s="303"/>
      <c r="I152" s="303"/>
      <c r="J152" s="303"/>
      <c r="K152" s="303"/>
      <c r="L152" s="303"/>
      <c r="M152" s="303"/>
      <c r="N152" s="303"/>
      <c r="O152" s="303"/>
      <c r="P152" s="303"/>
      <c r="Q152" s="304"/>
      <c r="BV152" s="33"/>
      <c r="BW152" s="43"/>
      <c r="BX152" s="2" t="s">
        <v>276</v>
      </c>
    </row>
    <row r="153" spans="1:77" s="3" customFormat="1" ht="23.25" x14ac:dyDescent="0.25">
      <c r="A153" s="49"/>
      <c r="B153" s="50" t="s">
        <v>277</v>
      </c>
      <c r="C153" s="303" t="s">
        <v>278</v>
      </c>
      <c r="D153" s="303"/>
      <c r="E153" s="303"/>
      <c r="F153" s="303"/>
      <c r="G153" s="303"/>
      <c r="H153" s="303"/>
      <c r="I153" s="303"/>
      <c r="J153" s="303"/>
      <c r="K153" s="303"/>
      <c r="L153" s="303"/>
      <c r="M153" s="303"/>
      <c r="N153" s="303"/>
      <c r="O153" s="303"/>
      <c r="P153" s="303"/>
      <c r="Q153" s="304"/>
      <c r="BV153" s="33"/>
      <c r="BW153" s="43"/>
      <c r="BX153" s="2" t="s">
        <v>278</v>
      </c>
    </row>
    <row r="154" spans="1:77" s="3" customFormat="1" ht="15" x14ac:dyDescent="0.25">
      <c r="A154" s="49"/>
      <c r="B154" s="51" t="s">
        <v>279</v>
      </c>
      <c r="C154" s="303" t="s">
        <v>280</v>
      </c>
      <c r="D154" s="303"/>
      <c r="E154" s="303"/>
      <c r="F154" s="303"/>
      <c r="G154" s="303"/>
      <c r="H154" s="303"/>
      <c r="I154" s="303"/>
      <c r="J154" s="303"/>
      <c r="K154" s="303"/>
      <c r="L154" s="303"/>
      <c r="M154" s="303"/>
      <c r="N154" s="303"/>
      <c r="O154" s="303"/>
      <c r="P154" s="303"/>
      <c r="Q154" s="304"/>
      <c r="BV154" s="33"/>
      <c r="BW154" s="43"/>
      <c r="BY154" s="2" t="s">
        <v>280</v>
      </c>
    </row>
    <row r="155" spans="1:77" s="3" customFormat="1" ht="15" x14ac:dyDescent="0.25">
      <c r="A155" s="52"/>
      <c r="B155" s="53"/>
      <c r="C155" s="53"/>
      <c r="D155" s="53"/>
      <c r="E155" s="54" t="s">
        <v>401</v>
      </c>
      <c r="F155" s="54"/>
      <c r="G155" s="55"/>
      <c r="H155" s="56"/>
      <c r="I155" s="17"/>
      <c r="J155" s="17"/>
      <c r="K155" s="353"/>
      <c r="L155" s="57">
        <v>37756.53</v>
      </c>
      <c r="M155" s="58"/>
      <c r="N155" s="58"/>
      <c r="O155" s="58"/>
      <c r="P155" s="59"/>
      <c r="Q155" s="60"/>
      <c r="BV155" s="33"/>
      <c r="BW155" s="43"/>
    </row>
    <row r="156" spans="1:77" s="3" customFormat="1" ht="15" x14ac:dyDescent="0.25">
      <c r="A156" s="52"/>
      <c r="B156" s="53"/>
      <c r="C156" s="53"/>
      <c r="D156" s="53"/>
      <c r="E156" s="54" t="s">
        <v>402</v>
      </c>
      <c r="F156" s="54"/>
      <c r="G156" s="55"/>
      <c r="H156" s="56"/>
      <c r="I156" s="17"/>
      <c r="J156" s="17"/>
      <c r="K156" s="353"/>
      <c r="L156" s="57">
        <v>19851.37</v>
      </c>
      <c r="M156" s="58"/>
      <c r="N156" s="58"/>
      <c r="O156" s="58"/>
      <c r="P156" s="59"/>
      <c r="Q156" s="60"/>
      <c r="BV156" s="33"/>
      <c r="BW156" s="43"/>
    </row>
    <row r="157" spans="1:77" s="3" customFormat="1" ht="15" x14ac:dyDescent="0.25">
      <c r="A157" s="52"/>
      <c r="B157" s="53"/>
      <c r="C157" s="53"/>
      <c r="D157" s="53"/>
      <c r="E157" s="54" t="s">
        <v>55</v>
      </c>
      <c r="F157" s="54"/>
      <c r="G157" s="55"/>
      <c r="H157" s="56"/>
      <c r="I157" s="17"/>
      <c r="J157" s="17"/>
      <c r="K157" s="353"/>
      <c r="L157" s="57">
        <v>115713.22</v>
      </c>
      <c r="M157" s="58"/>
      <c r="N157" s="58"/>
      <c r="O157" s="58"/>
      <c r="P157" s="59"/>
      <c r="Q157" s="60"/>
      <c r="BV157" s="33"/>
      <c r="BW157" s="43"/>
    </row>
    <row r="158" spans="1:77" s="3" customFormat="1" ht="90.75" x14ac:dyDescent="0.25">
      <c r="A158" s="35" t="s">
        <v>403</v>
      </c>
      <c r="B158" s="36" t="s">
        <v>404</v>
      </c>
      <c r="C158" s="286" t="s">
        <v>405</v>
      </c>
      <c r="D158" s="286"/>
      <c r="E158" s="286"/>
      <c r="F158" s="35" t="s">
        <v>69</v>
      </c>
      <c r="G158" s="62">
        <v>3</v>
      </c>
      <c r="H158" s="39" t="s">
        <v>406</v>
      </c>
      <c r="I158" s="39" t="s">
        <v>407</v>
      </c>
      <c r="J158" s="39">
        <v>2847.29</v>
      </c>
      <c r="K158" s="351" t="s">
        <v>272</v>
      </c>
      <c r="L158" s="39">
        <v>19571.580000000002</v>
      </c>
      <c r="M158" s="39">
        <v>10431.69</v>
      </c>
      <c r="N158" s="40" t="s">
        <v>408</v>
      </c>
      <c r="O158" s="39">
        <v>8541.8700000000008</v>
      </c>
      <c r="P158" s="41">
        <v>5.8057999999999996</v>
      </c>
      <c r="Q158" s="42">
        <v>17.420000000000002</v>
      </c>
      <c r="BV158" s="33"/>
      <c r="BW158" s="43" t="s">
        <v>405</v>
      </c>
    </row>
    <row r="159" spans="1:77" s="3" customFormat="1" ht="57" x14ac:dyDescent="0.25">
      <c r="A159" s="49"/>
      <c r="B159" s="50" t="s">
        <v>275</v>
      </c>
      <c r="C159" s="303" t="s">
        <v>276</v>
      </c>
      <c r="D159" s="303"/>
      <c r="E159" s="303"/>
      <c r="F159" s="303"/>
      <c r="G159" s="303"/>
      <c r="H159" s="303"/>
      <c r="I159" s="303"/>
      <c r="J159" s="303"/>
      <c r="K159" s="303"/>
      <c r="L159" s="303"/>
      <c r="M159" s="303"/>
      <c r="N159" s="303"/>
      <c r="O159" s="303"/>
      <c r="P159" s="303"/>
      <c r="Q159" s="304"/>
      <c r="BV159" s="33"/>
      <c r="BW159" s="43"/>
      <c r="BX159" s="2" t="s">
        <v>276</v>
      </c>
    </row>
    <row r="160" spans="1:77" s="3" customFormat="1" ht="23.25" x14ac:dyDescent="0.25">
      <c r="A160" s="49"/>
      <c r="B160" s="50" t="s">
        <v>277</v>
      </c>
      <c r="C160" s="303" t="s">
        <v>278</v>
      </c>
      <c r="D160" s="303"/>
      <c r="E160" s="303"/>
      <c r="F160" s="303"/>
      <c r="G160" s="303"/>
      <c r="H160" s="303"/>
      <c r="I160" s="303"/>
      <c r="J160" s="303"/>
      <c r="K160" s="303"/>
      <c r="L160" s="303"/>
      <c r="M160" s="303"/>
      <c r="N160" s="303"/>
      <c r="O160" s="303"/>
      <c r="P160" s="303"/>
      <c r="Q160" s="304"/>
      <c r="BV160" s="33"/>
      <c r="BW160" s="43"/>
      <c r="BX160" s="2" t="s">
        <v>278</v>
      </c>
    </row>
    <row r="161" spans="1:77" s="3" customFormat="1" ht="15" x14ac:dyDescent="0.25">
      <c r="A161" s="49"/>
      <c r="B161" s="51" t="s">
        <v>279</v>
      </c>
      <c r="C161" s="303" t="s">
        <v>280</v>
      </c>
      <c r="D161" s="303"/>
      <c r="E161" s="303"/>
      <c r="F161" s="303"/>
      <c r="G161" s="303"/>
      <c r="H161" s="303"/>
      <c r="I161" s="303"/>
      <c r="J161" s="303"/>
      <c r="K161" s="303"/>
      <c r="L161" s="303"/>
      <c r="M161" s="303"/>
      <c r="N161" s="303"/>
      <c r="O161" s="303"/>
      <c r="P161" s="303"/>
      <c r="Q161" s="304"/>
      <c r="BV161" s="33"/>
      <c r="BW161" s="43"/>
      <c r="BY161" s="2" t="s">
        <v>280</v>
      </c>
    </row>
    <row r="162" spans="1:77" s="3" customFormat="1" ht="15" x14ac:dyDescent="0.25">
      <c r="A162" s="52"/>
      <c r="B162" s="53"/>
      <c r="C162" s="53"/>
      <c r="D162" s="53"/>
      <c r="E162" s="54" t="s">
        <v>409</v>
      </c>
      <c r="F162" s="54"/>
      <c r="G162" s="55"/>
      <c r="H162" s="56"/>
      <c r="I162" s="17"/>
      <c r="J162" s="17"/>
      <c r="K162" s="353"/>
      <c r="L162" s="57">
        <v>10234.94</v>
      </c>
      <c r="M162" s="58"/>
      <c r="N162" s="58"/>
      <c r="O162" s="58"/>
      <c r="P162" s="59"/>
      <c r="Q162" s="60"/>
      <c r="BV162" s="33"/>
      <c r="BW162" s="43"/>
    </row>
    <row r="163" spans="1:77" s="3" customFormat="1" ht="15" x14ac:dyDescent="0.25">
      <c r="A163" s="52"/>
      <c r="B163" s="53"/>
      <c r="C163" s="53"/>
      <c r="D163" s="53"/>
      <c r="E163" s="54" t="s">
        <v>410</v>
      </c>
      <c r="F163" s="54"/>
      <c r="G163" s="55"/>
      <c r="H163" s="56"/>
      <c r="I163" s="17"/>
      <c r="J163" s="17"/>
      <c r="K163" s="353"/>
      <c r="L163" s="57">
        <v>5381.25</v>
      </c>
      <c r="M163" s="58"/>
      <c r="N163" s="58"/>
      <c r="O163" s="58"/>
      <c r="P163" s="59"/>
      <c r="Q163" s="60"/>
      <c r="BV163" s="33"/>
      <c r="BW163" s="43"/>
    </row>
    <row r="164" spans="1:77" s="3" customFormat="1" ht="15" x14ac:dyDescent="0.25">
      <c r="A164" s="52"/>
      <c r="B164" s="53"/>
      <c r="C164" s="53"/>
      <c r="D164" s="53"/>
      <c r="E164" s="54" t="s">
        <v>55</v>
      </c>
      <c r="F164" s="54"/>
      <c r="G164" s="55"/>
      <c r="H164" s="56"/>
      <c r="I164" s="17"/>
      <c r="J164" s="17"/>
      <c r="K164" s="353"/>
      <c r="L164" s="57">
        <v>35187.769999999997</v>
      </c>
      <c r="M164" s="58"/>
      <c r="N164" s="58"/>
      <c r="O164" s="58"/>
      <c r="P164" s="59"/>
      <c r="Q164" s="60"/>
      <c r="BV164" s="33"/>
      <c r="BW164" s="43"/>
    </row>
    <row r="165" spans="1:77" s="3" customFormat="1" ht="56.25" x14ac:dyDescent="0.25">
      <c r="A165" s="35" t="s">
        <v>411</v>
      </c>
      <c r="B165" s="36" t="s">
        <v>412</v>
      </c>
      <c r="C165" s="286" t="s">
        <v>413</v>
      </c>
      <c r="D165" s="286"/>
      <c r="E165" s="286"/>
      <c r="F165" s="35" t="s">
        <v>414</v>
      </c>
      <c r="G165" s="62">
        <v>2</v>
      </c>
      <c r="H165" s="39" t="s">
        <v>415</v>
      </c>
      <c r="I165" s="39" t="s">
        <v>416</v>
      </c>
      <c r="J165" s="39">
        <v>25.35</v>
      </c>
      <c r="K165" s="351" t="s">
        <v>272</v>
      </c>
      <c r="L165" s="39">
        <v>47199.16</v>
      </c>
      <c r="M165" s="39">
        <v>11906.42</v>
      </c>
      <c r="N165" s="40" t="s">
        <v>417</v>
      </c>
      <c r="O165" s="39">
        <v>50.7</v>
      </c>
      <c r="P165" s="41">
        <v>10.2494</v>
      </c>
      <c r="Q165" s="76">
        <v>20.5</v>
      </c>
      <c r="BV165" s="33"/>
      <c r="BW165" s="43" t="s">
        <v>413</v>
      </c>
    </row>
    <row r="166" spans="1:77" s="3" customFormat="1" ht="57" x14ac:dyDescent="0.25">
      <c r="A166" s="49"/>
      <c r="B166" s="50" t="s">
        <v>275</v>
      </c>
      <c r="C166" s="303" t="s">
        <v>276</v>
      </c>
      <c r="D166" s="303"/>
      <c r="E166" s="303"/>
      <c r="F166" s="303"/>
      <c r="G166" s="303"/>
      <c r="H166" s="303"/>
      <c r="I166" s="303"/>
      <c r="J166" s="303"/>
      <c r="K166" s="303"/>
      <c r="L166" s="303"/>
      <c r="M166" s="303"/>
      <c r="N166" s="303"/>
      <c r="O166" s="303"/>
      <c r="P166" s="303"/>
      <c r="Q166" s="304"/>
      <c r="BV166" s="33"/>
      <c r="BW166" s="43"/>
      <c r="BX166" s="2" t="s">
        <v>276</v>
      </c>
    </row>
    <row r="167" spans="1:77" s="3" customFormat="1" ht="23.25" x14ac:dyDescent="0.25">
      <c r="A167" s="49"/>
      <c r="B167" s="50" t="s">
        <v>277</v>
      </c>
      <c r="C167" s="303" t="s">
        <v>278</v>
      </c>
      <c r="D167" s="303"/>
      <c r="E167" s="303"/>
      <c r="F167" s="303"/>
      <c r="G167" s="303"/>
      <c r="H167" s="303"/>
      <c r="I167" s="303"/>
      <c r="J167" s="303"/>
      <c r="K167" s="303"/>
      <c r="L167" s="303"/>
      <c r="M167" s="303"/>
      <c r="N167" s="303"/>
      <c r="O167" s="303"/>
      <c r="P167" s="303"/>
      <c r="Q167" s="304"/>
      <c r="BV167" s="33"/>
      <c r="BW167" s="43"/>
      <c r="BX167" s="2" t="s">
        <v>278</v>
      </c>
    </row>
    <row r="168" spans="1:77" s="3" customFormat="1" ht="15" x14ac:dyDescent="0.25">
      <c r="A168" s="49"/>
      <c r="B168" s="51" t="s">
        <v>279</v>
      </c>
      <c r="C168" s="303" t="s">
        <v>280</v>
      </c>
      <c r="D168" s="303"/>
      <c r="E168" s="303"/>
      <c r="F168" s="303"/>
      <c r="G168" s="303"/>
      <c r="H168" s="303"/>
      <c r="I168" s="303"/>
      <c r="J168" s="303"/>
      <c r="K168" s="303"/>
      <c r="L168" s="303"/>
      <c r="M168" s="303"/>
      <c r="N168" s="303"/>
      <c r="O168" s="303"/>
      <c r="P168" s="303"/>
      <c r="Q168" s="304"/>
      <c r="BV168" s="33"/>
      <c r="BW168" s="43"/>
      <c r="BY168" s="2" t="s">
        <v>280</v>
      </c>
    </row>
    <row r="169" spans="1:77" s="3" customFormat="1" ht="15" x14ac:dyDescent="0.25">
      <c r="A169" s="52"/>
      <c r="B169" s="53"/>
      <c r="C169" s="53"/>
      <c r="D169" s="53"/>
      <c r="E169" s="54" t="s">
        <v>418</v>
      </c>
      <c r="F169" s="54"/>
      <c r="G169" s="55"/>
      <c r="H169" s="56"/>
      <c r="I169" s="17"/>
      <c r="J169" s="17"/>
      <c r="K169" s="353"/>
      <c r="L169" s="57">
        <v>21114.22</v>
      </c>
      <c r="M169" s="58"/>
      <c r="N169" s="58"/>
      <c r="O169" s="58"/>
      <c r="P169" s="59"/>
      <c r="Q169" s="60"/>
      <c r="BV169" s="33"/>
      <c r="BW169" s="43"/>
    </row>
    <row r="170" spans="1:77" s="3" customFormat="1" ht="15" x14ac:dyDescent="0.25">
      <c r="A170" s="52"/>
      <c r="B170" s="53"/>
      <c r="C170" s="53"/>
      <c r="D170" s="53"/>
      <c r="E170" s="54" t="s">
        <v>419</v>
      </c>
      <c r="F170" s="54"/>
      <c r="G170" s="55"/>
      <c r="H170" s="56"/>
      <c r="I170" s="17"/>
      <c r="J170" s="17"/>
      <c r="K170" s="353"/>
      <c r="L170" s="57">
        <v>11101.29</v>
      </c>
      <c r="M170" s="58"/>
      <c r="N170" s="58"/>
      <c r="O170" s="58"/>
      <c r="P170" s="59"/>
      <c r="Q170" s="60"/>
      <c r="BV170" s="33"/>
      <c r="BW170" s="43"/>
    </row>
    <row r="171" spans="1:77" s="3" customFormat="1" ht="15" x14ac:dyDescent="0.25">
      <c r="A171" s="52"/>
      <c r="B171" s="53"/>
      <c r="C171" s="53"/>
      <c r="D171" s="53"/>
      <c r="E171" s="54" t="s">
        <v>55</v>
      </c>
      <c r="F171" s="54"/>
      <c r="G171" s="55"/>
      <c r="H171" s="56"/>
      <c r="I171" s="17"/>
      <c r="J171" s="17"/>
      <c r="K171" s="353"/>
      <c r="L171" s="57">
        <v>79414.67</v>
      </c>
      <c r="M171" s="58"/>
      <c r="N171" s="58"/>
      <c r="O171" s="58"/>
      <c r="P171" s="59"/>
      <c r="Q171" s="60"/>
      <c r="BV171" s="33"/>
      <c r="BW171" s="43"/>
    </row>
    <row r="172" spans="1:77" s="3" customFormat="1" ht="56.25" x14ac:dyDescent="0.25">
      <c r="A172" s="35" t="s">
        <v>156</v>
      </c>
      <c r="B172" s="36" t="s">
        <v>420</v>
      </c>
      <c r="C172" s="286" t="s">
        <v>421</v>
      </c>
      <c r="D172" s="286"/>
      <c r="E172" s="286"/>
      <c r="F172" s="35" t="s">
        <v>151</v>
      </c>
      <c r="G172" s="38">
        <v>12.15</v>
      </c>
      <c r="H172" s="39" t="s">
        <v>422</v>
      </c>
      <c r="I172" s="39" t="s">
        <v>423</v>
      </c>
      <c r="J172" s="39">
        <v>308.66000000000003</v>
      </c>
      <c r="K172" s="351" t="s">
        <v>272</v>
      </c>
      <c r="L172" s="39">
        <v>152324.79</v>
      </c>
      <c r="M172" s="39">
        <v>59477.53</v>
      </c>
      <c r="N172" s="40" t="s">
        <v>424</v>
      </c>
      <c r="O172" s="39">
        <v>3750.22</v>
      </c>
      <c r="P172" s="41">
        <v>8.1730999999999998</v>
      </c>
      <c r="Q172" s="76">
        <v>99.3</v>
      </c>
      <c r="BV172" s="33"/>
      <c r="BW172" s="43" t="s">
        <v>421</v>
      </c>
    </row>
    <row r="173" spans="1:77" s="3" customFormat="1" ht="15" x14ac:dyDescent="0.25">
      <c r="A173" s="44"/>
      <c r="B173" s="45"/>
      <c r="C173" s="46" t="s">
        <v>425</v>
      </c>
      <c r="D173" s="47"/>
      <c r="E173" s="47"/>
      <c r="F173" s="47"/>
      <c r="G173" s="47"/>
      <c r="H173" s="47"/>
      <c r="I173" s="47"/>
      <c r="J173" s="47"/>
      <c r="K173" s="352"/>
      <c r="L173" s="47"/>
      <c r="M173" s="47"/>
      <c r="N173" s="47"/>
      <c r="O173" s="47"/>
      <c r="P173" s="47"/>
      <c r="Q173" s="48"/>
      <c r="BV173" s="33"/>
      <c r="BW173" s="43"/>
    </row>
    <row r="174" spans="1:77" s="3" customFormat="1" ht="57" x14ac:dyDescent="0.25">
      <c r="A174" s="49"/>
      <c r="B174" s="50" t="s">
        <v>275</v>
      </c>
      <c r="C174" s="303" t="s">
        <v>276</v>
      </c>
      <c r="D174" s="303"/>
      <c r="E174" s="303"/>
      <c r="F174" s="303"/>
      <c r="G174" s="303"/>
      <c r="H174" s="303"/>
      <c r="I174" s="303"/>
      <c r="J174" s="303"/>
      <c r="K174" s="303"/>
      <c r="L174" s="303"/>
      <c r="M174" s="303"/>
      <c r="N174" s="303"/>
      <c r="O174" s="303"/>
      <c r="P174" s="303"/>
      <c r="Q174" s="304"/>
      <c r="BV174" s="33"/>
      <c r="BW174" s="43"/>
      <c r="BX174" s="2" t="s">
        <v>276</v>
      </c>
    </row>
    <row r="175" spans="1:77" s="3" customFormat="1" ht="23.25" x14ac:dyDescent="0.25">
      <c r="A175" s="49"/>
      <c r="B175" s="50" t="s">
        <v>277</v>
      </c>
      <c r="C175" s="303" t="s">
        <v>278</v>
      </c>
      <c r="D175" s="303"/>
      <c r="E175" s="303"/>
      <c r="F175" s="303"/>
      <c r="G175" s="303"/>
      <c r="H175" s="303"/>
      <c r="I175" s="303"/>
      <c r="J175" s="303"/>
      <c r="K175" s="303"/>
      <c r="L175" s="303"/>
      <c r="M175" s="303"/>
      <c r="N175" s="303"/>
      <c r="O175" s="303"/>
      <c r="P175" s="303"/>
      <c r="Q175" s="304"/>
      <c r="BV175" s="33"/>
      <c r="BW175" s="43"/>
      <c r="BX175" s="2" t="s">
        <v>278</v>
      </c>
    </row>
    <row r="176" spans="1:77" s="3" customFormat="1" ht="15" x14ac:dyDescent="0.25">
      <c r="A176" s="49"/>
      <c r="B176" s="51" t="s">
        <v>279</v>
      </c>
      <c r="C176" s="303" t="s">
        <v>280</v>
      </c>
      <c r="D176" s="303"/>
      <c r="E176" s="303"/>
      <c r="F176" s="303"/>
      <c r="G176" s="303"/>
      <c r="H176" s="303"/>
      <c r="I176" s="303"/>
      <c r="J176" s="303"/>
      <c r="K176" s="303"/>
      <c r="L176" s="303"/>
      <c r="M176" s="303"/>
      <c r="N176" s="303"/>
      <c r="O176" s="303"/>
      <c r="P176" s="303"/>
      <c r="Q176" s="304"/>
      <c r="BV176" s="33"/>
      <c r="BW176" s="43"/>
      <c r="BY176" s="2" t="s">
        <v>280</v>
      </c>
    </row>
    <row r="177" spans="1:77" s="3" customFormat="1" ht="15" x14ac:dyDescent="0.25">
      <c r="A177" s="52"/>
      <c r="B177" s="53"/>
      <c r="C177" s="53"/>
      <c r="D177" s="53"/>
      <c r="E177" s="54" t="s">
        <v>426</v>
      </c>
      <c r="F177" s="54"/>
      <c r="G177" s="55"/>
      <c r="H177" s="56"/>
      <c r="I177" s="17"/>
      <c r="J177" s="17"/>
      <c r="K177" s="353"/>
      <c r="L177" s="57">
        <v>79421.070000000007</v>
      </c>
      <c r="M177" s="58"/>
      <c r="N177" s="58"/>
      <c r="O177" s="58"/>
      <c r="P177" s="59"/>
      <c r="Q177" s="60"/>
      <c r="BV177" s="33"/>
      <c r="BW177" s="43"/>
    </row>
    <row r="178" spans="1:77" s="3" customFormat="1" ht="15" x14ac:dyDescent="0.25">
      <c r="A178" s="52"/>
      <c r="B178" s="53"/>
      <c r="C178" s="53"/>
      <c r="D178" s="53"/>
      <c r="E178" s="54" t="s">
        <v>427</v>
      </c>
      <c r="F178" s="54"/>
      <c r="G178" s="55"/>
      <c r="H178" s="56"/>
      <c r="I178" s="17"/>
      <c r="J178" s="17"/>
      <c r="K178" s="353"/>
      <c r="L178" s="57">
        <v>41757.47</v>
      </c>
      <c r="M178" s="58"/>
      <c r="N178" s="58"/>
      <c r="O178" s="58"/>
      <c r="P178" s="59"/>
      <c r="Q178" s="60"/>
      <c r="BV178" s="33"/>
      <c r="BW178" s="43"/>
    </row>
    <row r="179" spans="1:77" s="3" customFormat="1" ht="15" x14ac:dyDescent="0.25">
      <c r="A179" s="52"/>
      <c r="B179" s="53"/>
      <c r="C179" s="53"/>
      <c r="D179" s="53"/>
      <c r="E179" s="54" t="s">
        <v>55</v>
      </c>
      <c r="F179" s="54"/>
      <c r="G179" s="55"/>
      <c r="H179" s="56"/>
      <c r="I179" s="17"/>
      <c r="J179" s="17"/>
      <c r="K179" s="353"/>
      <c r="L179" s="57">
        <v>273503.33</v>
      </c>
      <c r="M179" s="58"/>
      <c r="N179" s="58"/>
      <c r="O179" s="58"/>
      <c r="P179" s="59"/>
      <c r="Q179" s="60"/>
      <c r="BV179" s="33"/>
      <c r="BW179" s="43"/>
    </row>
    <row r="180" spans="1:77" s="3" customFormat="1" ht="56.25" x14ac:dyDescent="0.25">
      <c r="A180" s="35" t="s">
        <v>428</v>
      </c>
      <c r="B180" s="36" t="s">
        <v>429</v>
      </c>
      <c r="C180" s="286" t="s">
        <v>430</v>
      </c>
      <c r="D180" s="286"/>
      <c r="E180" s="286"/>
      <c r="F180" s="35" t="s">
        <v>69</v>
      </c>
      <c r="G180" s="62">
        <v>1</v>
      </c>
      <c r="H180" s="39" t="s">
        <v>431</v>
      </c>
      <c r="I180" s="39" t="s">
        <v>432</v>
      </c>
      <c r="J180" s="39">
        <v>50.03</v>
      </c>
      <c r="K180" s="351" t="s">
        <v>272</v>
      </c>
      <c r="L180" s="39">
        <v>3005.81</v>
      </c>
      <c r="M180" s="39">
        <v>1632.02</v>
      </c>
      <c r="N180" s="40" t="s">
        <v>432</v>
      </c>
      <c r="O180" s="39">
        <v>50.03</v>
      </c>
      <c r="P180" s="41">
        <v>2.7244000000000002</v>
      </c>
      <c r="Q180" s="42">
        <v>2.72</v>
      </c>
      <c r="BV180" s="33"/>
      <c r="BW180" s="43" t="s">
        <v>430</v>
      </c>
    </row>
    <row r="181" spans="1:77" s="3" customFormat="1" ht="57" x14ac:dyDescent="0.25">
      <c r="A181" s="49"/>
      <c r="B181" s="50" t="s">
        <v>275</v>
      </c>
      <c r="C181" s="303" t="s">
        <v>276</v>
      </c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4"/>
      <c r="BV181" s="33"/>
      <c r="BW181" s="43"/>
      <c r="BX181" s="2" t="s">
        <v>276</v>
      </c>
    </row>
    <row r="182" spans="1:77" s="3" customFormat="1" ht="23.25" x14ac:dyDescent="0.25">
      <c r="A182" s="49"/>
      <c r="B182" s="50" t="s">
        <v>277</v>
      </c>
      <c r="C182" s="303" t="s">
        <v>278</v>
      </c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4"/>
      <c r="BV182" s="33"/>
      <c r="BW182" s="43"/>
      <c r="BX182" s="2" t="s">
        <v>278</v>
      </c>
    </row>
    <row r="183" spans="1:77" s="3" customFormat="1" ht="15" x14ac:dyDescent="0.25">
      <c r="A183" s="49"/>
      <c r="B183" s="51" t="s">
        <v>279</v>
      </c>
      <c r="C183" s="303" t="s">
        <v>280</v>
      </c>
      <c r="D183" s="303"/>
      <c r="E183" s="303"/>
      <c r="F183" s="303"/>
      <c r="G183" s="303"/>
      <c r="H183" s="303"/>
      <c r="I183" s="303"/>
      <c r="J183" s="303"/>
      <c r="K183" s="303"/>
      <c r="L183" s="303"/>
      <c r="M183" s="303"/>
      <c r="N183" s="303"/>
      <c r="O183" s="303"/>
      <c r="P183" s="303"/>
      <c r="Q183" s="304"/>
      <c r="BV183" s="33"/>
      <c r="BW183" s="43"/>
      <c r="BY183" s="2" t="s">
        <v>280</v>
      </c>
    </row>
    <row r="184" spans="1:77" s="3" customFormat="1" ht="15" x14ac:dyDescent="0.25">
      <c r="A184" s="52"/>
      <c r="B184" s="53"/>
      <c r="C184" s="53"/>
      <c r="D184" s="53"/>
      <c r="E184" s="54" t="s">
        <v>433</v>
      </c>
      <c r="F184" s="54"/>
      <c r="G184" s="55"/>
      <c r="H184" s="56"/>
      <c r="I184" s="17"/>
      <c r="J184" s="17"/>
      <c r="K184" s="353"/>
      <c r="L184" s="57">
        <v>1847.94</v>
      </c>
      <c r="M184" s="58"/>
      <c r="N184" s="58"/>
      <c r="O184" s="58"/>
      <c r="P184" s="59"/>
      <c r="Q184" s="60"/>
      <c r="BV184" s="33"/>
      <c r="BW184" s="43"/>
    </row>
    <row r="185" spans="1:77" s="3" customFormat="1" ht="15" x14ac:dyDescent="0.25">
      <c r="A185" s="52"/>
      <c r="B185" s="53"/>
      <c r="C185" s="53"/>
      <c r="D185" s="53"/>
      <c r="E185" s="54" t="s">
        <v>434</v>
      </c>
      <c r="F185" s="54"/>
      <c r="G185" s="55"/>
      <c r="H185" s="56"/>
      <c r="I185" s="17"/>
      <c r="J185" s="17"/>
      <c r="K185" s="353"/>
      <c r="L185" s="57">
        <v>971.6</v>
      </c>
      <c r="M185" s="58"/>
      <c r="N185" s="58"/>
      <c r="O185" s="58"/>
      <c r="P185" s="59"/>
      <c r="Q185" s="60"/>
      <c r="BV185" s="33"/>
      <c r="BW185" s="43"/>
    </row>
    <row r="186" spans="1:77" s="3" customFormat="1" ht="15" x14ac:dyDescent="0.25">
      <c r="A186" s="52"/>
      <c r="B186" s="53"/>
      <c r="C186" s="53"/>
      <c r="D186" s="53"/>
      <c r="E186" s="54" t="s">
        <v>55</v>
      </c>
      <c r="F186" s="54"/>
      <c r="G186" s="55"/>
      <c r="H186" s="56"/>
      <c r="I186" s="17"/>
      <c r="J186" s="17"/>
      <c r="K186" s="353"/>
      <c r="L186" s="57">
        <v>5825.35</v>
      </c>
      <c r="M186" s="58"/>
      <c r="N186" s="58"/>
      <c r="O186" s="58"/>
      <c r="P186" s="59"/>
      <c r="Q186" s="60"/>
      <c r="BV186" s="33"/>
      <c r="BW186" s="43"/>
    </row>
    <row r="187" spans="1:77" s="3" customFormat="1" ht="56.25" x14ac:dyDescent="0.25">
      <c r="A187" s="35" t="s">
        <v>435</v>
      </c>
      <c r="B187" s="36" t="s">
        <v>436</v>
      </c>
      <c r="C187" s="286" t="s">
        <v>437</v>
      </c>
      <c r="D187" s="286"/>
      <c r="E187" s="286"/>
      <c r="F187" s="35" t="s">
        <v>69</v>
      </c>
      <c r="G187" s="62">
        <v>1</v>
      </c>
      <c r="H187" s="39" t="s">
        <v>438</v>
      </c>
      <c r="I187" s="39" t="s">
        <v>439</v>
      </c>
      <c r="J187" s="39">
        <v>59.05</v>
      </c>
      <c r="K187" s="351" t="s">
        <v>272</v>
      </c>
      <c r="L187" s="39">
        <v>3629.05</v>
      </c>
      <c r="M187" s="39">
        <v>1632.02</v>
      </c>
      <c r="N187" s="40" t="s">
        <v>439</v>
      </c>
      <c r="O187" s="39">
        <v>59.05</v>
      </c>
      <c r="P187" s="41">
        <v>2.7244000000000002</v>
      </c>
      <c r="Q187" s="42">
        <v>2.72</v>
      </c>
      <c r="BV187" s="33"/>
      <c r="BW187" s="43" t="s">
        <v>437</v>
      </c>
    </row>
    <row r="188" spans="1:77" s="3" customFormat="1" ht="57" x14ac:dyDescent="0.25">
      <c r="A188" s="49"/>
      <c r="B188" s="50" t="s">
        <v>275</v>
      </c>
      <c r="C188" s="303" t="s">
        <v>276</v>
      </c>
      <c r="D188" s="303"/>
      <c r="E188" s="303"/>
      <c r="F188" s="303"/>
      <c r="G188" s="303"/>
      <c r="H188" s="303"/>
      <c r="I188" s="303"/>
      <c r="J188" s="303"/>
      <c r="K188" s="303"/>
      <c r="L188" s="303"/>
      <c r="M188" s="303"/>
      <c r="N188" s="303"/>
      <c r="O188" s="303"/>
      <c r="P188" s="303"/>
      <c r="Q188" s="304"/>
      <c r="BV188" s="33"/>
      <c r="BW188" s="43"/>
      <c r="BX188" s="2" t="s">
        <v>276</v>
      </c>
    </row>
    <row r="189" spans="1:77" s="3" customFormat="1" ht="23.25" x14ac:dyDescent="0.25">
      <c r="A189" s="49"/>
      <c r="B189" s="50" t="s">
        <v>277</v>
      </c>
      <c r="C189" s="303" t="s">
        <v>278</v>
      </c>
      <c r="D189" s="303"/>
      <c r="E189" s="303"/>
      <c r="F189" s="303"/>
      <c r="G189" s="303"/>
      <c r="H189" s="303"/>
      <c r="I189" s="303"/>
      <c r="J189" s="303"/>
      <c r="K189" s="303"/>
      <c r="L189" s="303"/>
      <c r="M189" s="303"/>
      <c r="N189" s="303"/>
      <c r="O189" s="303"/>
      <c r="P189" s="303"/>
      <c r="Q189" s="304"/>
      <c r="BV189" s="33"/>
      <c r="BW189" s="43"/>
      <c r="BX189" s="2" t="s">
        <v>278</v>
      </c>
    </row>
    <row r="190" spans="1:77" s="3" customFormat="1" ht="15" x14ac:dyDescent="0.25">
      <c r="A190" s="49"/>
      <c r="B190" s="51" t="s">
        <v>279</v>
      </c>
      <c r="C190" s="303" t="s">
        <v>280</v>
      </c>
      <c r="D190" s="303"/>
      <c r="E190" s="303"/>
      <c r="F190" s="303"/>
      <c r="G190" s="303"/>
      <c r="H190" s="303"/>
      <c r="I190" s="303"/>
      <c r="J190" s="303"/>
      <c r="K190" s="303"/>
      <c r="L190" s="303"/>
      <c r="M190" s="303"/>
      <c r="N190" s="303"/>
      <c r="O190" s="303"/>
      <c r="P190" s="303"/>
      <c r="Q190" s="304"/>
      <c r="BV190" s="33"/>
      <c r="BW190" s="43"/>
      <c r="BY190" s="2" t="s">
        <v>280</v>
      </c>
    </row>
    <row r="191" spans="1:77" s="3" customFormat="1" ht="15" x14ac:dyDescent="0.25">
      <c r="A191" s="52"/>
      <c r="B191" s="53"/>
      <c r="C191" s="53"/>
      <c r="D191" s="53"/>
      <c r="E191" s="54" t="s">
        <v>440</v>
      </c>
      <c r="F191" s="54"/>
      <c r="G191" s="55"/>
      <c r="H191" s="56"/>
      <c r="I191" s="17"/>
      <c r="J191" s="17"/>
      <c r="K191" s="353"/>
      <c r="L191" s="57">
        <v>1992.77</v>
      </c>
      <c r="M191" s="58"/>
      <c r="N191" s="58"/>
      <c r="O191" s="58"/>
      <c r="P191" s="59"/>
      <c r="Q191" s="60"/>
      <c r="BV191" s="33"/>
      <c r="BW191" s="43"/>
    </row>
    <row r="192" spans="1:77" s="3" customFormat="1" ht="15" x14ac:dyDescent="0.25">
      <c r="A192" s="52"/>
      <c r="B192" s="53"/>
      <c r="C192" s="53"/>
      <c r="D192" s="53"/>
      <c r="E192" s="54" t="s">
        <v>441</v>
      </c>
      <c r="F192" s="54"/>
      <c r="G192" s="55"/>
      <c r="H192" s="56"/>
      <c r="I192" s="17"/>
      <c r="J192" s="17"/>
      <c r="K192" s="353"/>
      <c r="L192" s="57">
        <v>1047.74</v>
      </c>
      <c r="M192" s="58"/>
      <c r="N192" s="58"/>
      <c r="O192" s="58"/>
      <c r="P192" s="59"/>
      <c r="Q192" s="60"/>
      <c r="BV192" s="33"/>
      <c r="BW192" s="43"/>
    </row>
    <row r="193" spans="1:77" s="3" customFormat="1" ht="15" x14ac:dyDescent="0.25">
      <c r="A193" s="52"/>
      <c r="B193" s="53"/>
      <c r="C193" s="53"/>
      <c r="D193" s="53"/>
      <c r="E193" s="54" t="s">
        <v>55</v>
      </c>
      <c r="F193" s="54"/>
      <c r="G193" s="55"/>
      <c r="H193" s="56"/>
      <c r="I193" s="17"/>
      <c r="J193" s="17"/>
      <c r="K193" s="353"/>
      <c r="L193" s="57">
        <v>6669.56</v>
      </c>
      <c r="M193" s="58"/>
      <c r="N193" s="58"/>
      <c r="O193" s="58"/>
      <c r="P193" s="59"/>
      <c r="Q193" s="60"/>
      <c r="BV193" s="33"/>
      <c r="BW193" s="43"/>
    </row>
    <row r="194" spans="1:77" s="3" customFormat="1" ht="56.25" x14ac:dyDescent="0.25">
      <c r="A194" s="35" t="s">
        <v>168</v>
      </c>
      <c r="B194" s="36" t="s">
        <v>442</v>
      </c>
      <c r="C194" s="286" t="s">
        <v>443</v>
      </c>
      <c r="D194" s="286"/>
      <c r="E194" s="286"/>
      <c r="F194" s="35" t="s">
        <v>69</v>
      </c>
      <c r="G194" s="62">
        <v>1</v>
      </c>
      <c r="H194" s="39" t="s">
        <v>444</v>
      </c>
      <c r="I194" s="39" t="s">
        <v>445</v>
      </c>
      <c r="J194" s="39">
        <v>835.78</v>
      </c>
      <c r="K194" s="351" t="s">
        <v>272</v>
      </c>
      <c r="L194" s="39">
        <v>4764.91</v>
      </c>
      <c r="M194" s="39">
        <v>3714.37</v>
      </c>
      <c r="N194" s="40" t="s">
        <v>445</v>
      </c>
      <c r="O194" s="39">
        <v>835.78</v>
      </c>
      <c r="P194" s="41">
        <v>6.2024999999999997</v>
      </c>
      <c r="Q194" s="76">
        <v>6.2</v>
      </c>
      <c r="BV194" s="33"/>
      <c r="BW194" s="43" t="s">
        <v>443</v>
      </c>
    </row>
    <row r="195" spans="1:77" s="3" customFormat="1" ht="57" x14ac:dyDescent="0.25">
      <c r="A195" s="49"/>
      <c r="B195" s="50" t="s">
        <v>275</v>
      </c>
      <c r="C195" s="303" t="s">
        <v>276</v>
      </c>
      <c r="D195" s="303"/>
      <c r="E195" s="303"/>
      <c r="F195" s="303"/>
      <c r="G195" s="303"/>
      <c r="H195" s="303"/>
      <c r="I195" s="303"/>
      <c r="J195" s="303"/>
      <c r="K195" s="303"/>
      <c r="L195" s="303"/>
      <c r="M195" s="303"/>
      <c r="N195" s="303"/>
      <c r="O195" s="303"/>
      <c r="P195" s="303"/>
      <c r="Q195" s="304"/>
      <c r="BV195" s="33"/>
      <c r="BW195" s="43"/>
      <c r="BX195" s="2" t="s">
        <v>276</v>
      </c>
    </row>
    <row r="196" spans="1:77" s="3" customFormat="1" ht="23.25" x14ac:dyDescent="0.25">
      <c r="A196" s="49"/>
      <c r="B196" s="50" t="s">
        <v>277</v>
      </c>
      <c r="C196" s="303" t="s">
        <v>278</v>
      </c>
      <c r="D196" s="303"/>
      <c r="E196" s="303"/>
      <c r="F196" s="303"/>
      <c r="G196" s="303"/>
      <c r="H196" s="303"/>
      <c r="I196" s="303"/>
      <c r="J196" s="303"/>
      <c r="K196" s="303"/>
      <c r="L196" s="303"/>
      <c r="M196" s="303"/>
      <c r="N196" s="303"/>
      <c r="O196" s="303"/>
      <c r="P196" s="303"/>
      <c r="Q196" s="304"/>
      <c r="BV196" s="33"/>
      <c r="BW196" s="43"/>
      <c r="BX196" s="2" t="s">
        <v>278</v>
      </c>
    </row>
    <row r="197" spans="1:77" s="3" customFormat="1" ht="15" x14ac:dyDescent="0.25">
      <c r="A197" s="49"/>
      <c r="B197" s="51" t="s">
        <v>279</v>
      </c>
      <c r="C197" s="303" t="s">
        <v>280</v>
      </c>
      <c r="D197" s="303"/>
      <c r="E197" s="303"/>
      <c r="F197" s="303"/>
      <c r="G197" s="303"/>
      <c r="H197" s="303"/>
      <c r="I197" s="303"/>
      <c r="J197" s="303"/>
      <c r="K197" s="303"/>
      <c r="L197" s="303"/>
      <c r="M197" s="303"/>
      <c r="N197" s="303"/>
      <c r="O197" s="303"/>
      <c r="P197" s="303"/>
      <c r="Q197" s="304"/>
      <c r="BV197" s="33"/>
      <c r="BW197" s="43"/>
      <c r="BY197" s="2" t="s">
        <v>280</v>
      </c>
    </row>
    <row r="198" spans="1:77" s="3" customFormat="1" ht="15" x14ac:dyDescent="0.25">
      <c r="A198" s="52"/>
      <c r="B198" s="53"/>
      <c r="C198" s="53"/>
      <c r="D198" s="53"/>
      <c r="E198" s="54" t="s">
        <v>446</v>
      </c>
      <c r="F198" s="54"/>
      <c r="G198" s="55"/>
      <c r="H198" s="56"/>
      <c r="I198" s="17"/>
      <c r="J198" s="17"/>
      <c r="K198" s="353"/>
      <c r="L198" s="57">
        <v>3661.8</v>
      </c>
      <c r="M198" s="58"/>
      <c r="N198" s="58"/>
      <c r="O198" s="58"/>
      <c r="P198" s="59"/>
      <c r="Q198" s="60"/>
      <c r="BV198" s="33"/>
      <c r="BW198" s="43"/>
    </row>
    <row r="199" spans="1:77" s="3" customFormat="1" ht="15" x14ac:dyDescent="0.25">
      <c r="A199" s="52"/>
      <c r="B199" s="53"/>
      <c r="C199" s="53"/>
      <c r="D199" s="53"/>
      <c r="E199" s="54" t="s">
        <v>447</v>
      </c>
      <c r="F199" s="54"/>
      <c r="G199" s="55"/>
      <c r="H199" s="56"/>
      <c r="I199" s="17"/>
      <c r="J199" s="17"/>
      <c r="K199" s="353"/>
      <c r="L199" s="57">
        <v>1925.28</v>
      </c>
      <c r="M199" s="58"/>
      <c r="N199" s="58"/>
      <c r="O199" s="58"/>
      <c r="P199" s="59"/>
      <c r="Q199" s="60"/>
      <c r="BV199" s="33"/>
      <c r="BW199" s="43"/>
    </row>
    <row r="200" spans="1:77" s="3" customFormat="1" ht="15" x14ac:dyDescent="0.25">
      <c r="A200" s="52"/>
      <c r="B200" s="53"/>
      <c r="C200" s="53"/>
      <c r="D200" s="53"/>
      <c r="E200" s="54" t="s">
        <v>55</v>
      </c>
      <c r="F200" s="54"/>
      <c r="G200" s="55"/>
      <c r="H200" s="56"/>
      <c r="I200" s="17"/>
      <c r="J200" s="17"/>
      <c r="K200" s="353"/>
      <c r="L200" s="57">
        <v>10351.99</v>
      </c>
      <c r="M200" s="58"/>
      <c r="N200" s="58"/>
      <c r="O200" s="58"/>
      <c r="P200" s="59"/>
      <c r="Q200" s="60"/>
      <c r="BV200" s="33"/>
      <c r="BW200" s="43"/>
    </row>
    <row r="201" spans="1:77" s="3" customFormat="1" ht="15" x14ac:dyDescent="0.25">
      <c r="A201" s="280" t="s">
        <v>448</v>
      </c>
      <c r="B201" s="281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  <c r="P201" s="281"/>
      <c r="Q201" s="282"/>
      <c r="BV201" s="33" t="s">
        <v>448</v>
      </c>
      <c r="BW201" s="43"/>
    </row>
    <row r="202" spans="1:77" s="3" customFormat="1" ht="56.25" x14ac:dyDescent="0.25">
      <c r="A202" s="35" t="s">
        <v>449</v>
      </c>
      <c r="B202" s="36" t="s">
        <v>450</v>
      </c>
      <c r="C202" s="286" t="s">
        <v>451</v>
      </c>
      <c r="D202" s="286"/>
      <c r="E202" s="286"/>
      <c r="F202" s="35" t="s">
        <v>98</v>
      </c>
      <c r="G202" s="62">
        <v>1</v>
      </c>
      <c r="H202" s="39" t="s">
        <v>452</v>
      </c>
      <c r="I202" s="39" t="s">
        <v>453</v>
      </c>
      <c r="J202" s="39">
        <v>46490.93</v>
      </c>
      <c r="K202" s="351" t="s">
        <v>272</v>
      </c>
      <c r="L202" s="39">
        <v>222667.48</v>
      </c>
      <c r="M202" s="39">
        <v>166808.18</v>
      </c>
      <c r="N202" s="40" t="s">
        <v>453</v>
      </c>
      <c r="O202" s="39">
        <v>46490.93</v>
      </c>
      <c r="P202" s="41">
        <v>290.52679999999998</v>
      </c>
      <c r="Q202" s="42">
        <v>290.52999999999997</v>
      </c>
      <c r="BV202" s="33"/>
      <c r="BW202" s="43" t="s">
        <v>451</v>
      </c>
    </row>
    <row r="203" spans="1:77" s="3" customFormat="1" ht="57" x14ac:dyDescent="0.25">
      <c r="A203" s="49"/>
      <c r="B203" s="50" t="s">
        <v>275</v>
      </c>
      <c r="C203" s="303" t="s">
        <v>276</v>
      </c>
      <c r="D203" s="303"/>
      <c r="E203" s="303"/>
      <c r="F203" s="303"/>
      <c r="G203" s="303"/>
      <c r="H203" s="303"/>
      <c r="I203" s="303"/>
      <c r="J203" s="303"/>
      <c r="K203" s="303"/>
      <c r="L203" s="303"/>
      <c r="M203" s="303"/>
      <c r="N203" s="303"/>
      <c r="O203" s="303"/>
      <c r="P203" s="303"/>
      <c r="Q203" s="304"/>
      <c r="BV203" s="33"/>
      <c r="BW203" s="43"/>
      <c r="BX203" s="2" t="s">
        <v>276</v>
      </c>
    </row>
    <row r="204" spans="1:77" s="3" customFormat="1" ht="23.25" x14ac:dyDescent="0.25">
      <c r="A204" s="49"/>
      <c r="B204" s="50" t="s">
        <v>277</v>
      </c>
      <c r="C204" s="303" t="s">
        <v>278</v>
      </c>
      <c r="D204" s="303"/>
      <c r="E204" s="303"/>
      <c r="F204" s="303"/>
      <c r="G204" s="303"/>
      <c r="H204" s="303"/>
      <c r="I204" s="303"/>
      <c r="J204" s="303"/>
      <c r="K204" s="303"/>
      <c r="L204" s="303"/>
      <c r="M204" s="303"/>
      <c r="N204" s="303"/>
      <c r="O204" s="303"/>
      <c r="P204" s="303"/>
      <c r="Q204" s="304"/>
      <c r="BV204" s="33"/>
      <c r="BW204" s="43"/>
      <c r="BX204" s="2" t="s">
        <v>278</v>
      </c>
    </row>
    <row r="205" spans="1:77" s="3" customFormat="1" ht="15" x14ac:dyDescent="0.25">
      <c r="A205" s="49"/>
      <c r="B205" s="51" t="s">
        <v>279</v>
      </c>
      <c r="C205" s="303" t="s">
        <v>280</v>
      </c>
      <c r="D205" s="303"/>
      <c r="E205" s="303"/>
      <c r="F205" s="303"/>
      <c r="G205" s="303"/>
      <c r="H205" s="303"/>
      <c r="I205" s="303"/>
      <c r="J205" s="303"/>
      <c r="K205" s="303"/>
      <c r="L205" s="303"/>
      <c r="M205" s="303"/>
      <c r="N205" s="303"/>
      <c r="O205" s="303"/>
      <c r="P205" s="303"/>
      <c r="Q205" s="304"/>
      <c r="BV205" s="33"/>
      <c r="BW205" s="43"/>
      <c r="BY205" s="2" t="s">
        <v>280</v>
      </c>
    </row>
    <row r="206" spans="1:77" s="3" customFormat="1" ht="15" x14ac:dyDescent="0.25">
      <c r="A206" s="52"/>
      <c r="B206" s="53"/>
      <c r="C206" s="53"/>
      <c r="D206" s="53"/>
      <c r="E206" s="54" t="s">
        <v>454</v>
      </c>
      <c r="F206" s="54"/>
      <c r="G206" s="55"/>
      <c r="H206" s="56"/>
      <c r="I206" s="17"/>
      <c r="J206" s="17"/>
      <c r="K206" s="353"/>
      <c r="L206" s="57">
        <v>211083.74</v>
      </c>
      <c r="M206" s="58"/>
      <c r="N206" s="58"/>
      <c r="O206" s="58"/>
      <c r="P206" s="59"/>
      <c r="Q206" s="60"/>
      <c r="BV206" s="33"/>
      <c r="BW206" s="43"/>
    </row>
    <row r="207" spans="1:77" s="3" customFormat="1" ht="15" x14ac:dyDescent="0.25">
      <c r="A207" s="52"/>
      <c r="B207" s="53"/>
      <c r="C207" s="53"/>
      <c r="D207" s="53"/>
      <c r="E207" s="54" t="s">
        <v>455</v>
      </c>
      <c r="F207" s="54"/>
      <c r="G207" s="55"/>
      <c r="H207" s="56"/>
      <c r="I207" s="17"/>
      <c r="J207" s="17"/>
      <c r="K207" s="353"/>
      <c r="L207" s="57">
        <v>113918.21</v>
      </c>
      <c r="M207" s="58"/>
      <c r="N207" s="58"/>
      <c r="O207" s="58"/>
      <c r="P207" s="59"/>
      <c r="Q207" s="60"/>
      <c r="BV207" s="33"/>
      <c r="BW207" s="43"/>
    </row>
    <row r="208" spans="1:77" s="3" customFormat="1" ht="15" x14ac:dyDescent="0.25">
      <c r="A208" s="52"/>
      <c r="B208" s="53"/>
      <c r="C208" s="53"/>
      <c r="D208" s="53"/>
      <c r="E208" s="54" t="s">
        <v>55</v>
      </c>
      <c r="F208" s="54"/>
      <c r="G208" s="55"/>
      <c r="H208" s="56"/>
      <c r="I208" s="17"/>
      <c r="J208" s="17"/>
      <c r="K208" s="353"/>
      <c r="L208" s="57">
        <v>547669.43000000005</v>
      </c>
      <c r="M208" s="58"/>
      <c r="N208" s="58"/>
      <c r="O208" s="58"/>
      <c r="P208" s="59"/>
      <c r="Q208" s="60"/>
      <c r="BV208" s="33"/>
      <c r="BW208" s="43"/>
    </row>
    <row r="209" spans="1:77" s="3" customFormat="1" ht="56.25" x14ac:dyDescent="0.25">
      <c r="A209" s="35" t="s">
        <v>456</v>
      </c>
      <c r="B209" s="36" t="s">
        <v>457</v>
      </c>
      <c r="C209" s="286" t="s">
        <v>458</v>
      </c>
      <c r="D209" s="286"/>
      <c r="E209" s="286"/>
      <c r="F209" s="35" t="s">
        <v>98</v>
      </c>
      <c r="G209" s="62">
        <v>1</v>
      </c>
      <c r="H209" s="39" t="s">
        <v>459</v>
      </c>
      <c r="I209" s="39" t="s">
        <v>460</v>
      </c>
      <c r="J209" s="39">
        <v>4029.32</v>
      </c>
      <c r="K209" s="351" t="s">
        <v>272</v>
      </c>
      <c r="L209" s="39">
        <v>156713.09</v>
      </c>
      <c r="M209" s="39">
        <v>150527.85999999999</v>
      </c>
      <c r="N209" s="40" t="s">
        <v>460</v>
      </c>
      <c r="O209" s="39">
        <v>4029.32</v>
      </c>
      <c r="P209" s="41">
        <v>262.17239999999998</v>
      </c>
      <c r="Q209" s="42">
        <v>262.17</v>
      </c>
      <c r="BV209" s="33"/>
      <c r="BW209" s="43" t="s">
        <v>458</v>
      </c>
    </row>
    <row r="210" spans="1:77" s="3" customFormat="1" ht="57" x14ac:dyDescent="0.25">
      <c r="A210" s="49"/>
      <c r="B210" s="50" t="s">
        <v>275</v>
      </c>
      <c r="C210" s="303" t="s">
        <v>276</v>
      </c>
      <c r="D210" s="303"/>
      <c r="E210" s="303"/>
      <c r="F210" s="303"/>
      <c r="G210" s="303"/>
      <c r="H210" s="303"/>
      <c r="I210" s="303"/>
      <c r="J210" s="303"/>
      <c r="K210" s="303"/>
      <c r="L210" s="303"/>
      <c r="M210" s="303"/>
      <c r="N210" s="303"/>
      <c r="O210" s="303"/>
      <c r="P210" s="303"/>
      <c r="Q210" s="304"/>
      <c r="BV210" s="33"/>
      <c r="BW210" s="43"/>
      <c r="BX210" s="2" t="s">
        <v>276</v>
      </c>
    </row>
    <row r="211" spans="1:77" s="3" customFormat="1" ht="23.25" x14ac:dyDescent="0.25">
      <c r="A211" s="49"/>
      <c r="B211" s="50" t="s">
        <v>277</v>
      </c>
      <c r="C211" s="303" t="s">
        <v>278</v>
      </c>
      <c r="D211" s="303"/>
      <c r="E211" s="303"/>
      <c r="F211" s="303"/>
      <c r="G211" s="303"/>
      <c r="H211" s="303"/>
      <c r="I211" s="303"/>
      <c r="J211" s="303"/>
      <c r="K211" s="303"/>
      <c r="L211" s="303"/>
      <c r="M211" s="303"/>
      <c r="N211" s="303"/>
      <c r="O211" s="303"/>
      <c r="P211" s="303"/>
      <c r="Q211" s="304"/>
      <c r="BV211" s="33"/>
      <c r="BW211" s="43"/>
      <c r="BX211" s="2" t="s">
        <v>278</v>
      </c>
    </row>
    <row r="212" spans="1:77" s="3" customFormat="1" ht="15" x14ac:dyDescent="0.25">
      <c r="A212" s="49"/>
      <c r="B212" s="51" t="s">
        <v>279</v>
      </c>
      <c r="C212" s="303" t="s">
        <v>280</v>
      </c>
      <c r="D212" s="303"/>
      <c r="E212" s="303"/>
      <c r="F212" s="303"/>
      <c r="G212" s="303"/>
      <c r="H212" s="303"/>
      <c r="I212" s="303"/>
      <c r="J212" s="303"/>
      <c r="K212" s="303"/>
      <c r="L212" s="303"/>
      <c r="M212" s="303"/>
      <c r="N212" s="303"/>
      <c r="O212" s="303"/>
      <c r="P212" s="303"/>
      <c r="Q212" s="304"/>
      <c r="BV212" s="33"/>
      <c r="BW212" s="43"/>
      <c r="BY212" s="2" t="s">
        <v>280</v>
      </c>
    </row>
    <row r="213" spans="1:77" s="3" customFormat="1" ht="15" x14ac:dyDescent="0.25">
      <c r="A213" s="52"/>
      <c r="B213" s="53"/>
      <c r="C213" s="53"/>
      <c r="D213" s="53"/>
      <c r="E213" s="54" t="s">
        <v>461</v>
      </c>
      <c r="F213" s="54"/>
      <c r="G213" s="55"/>
      <c r="H213" s="56"/>
      <c r="I213" s="17"/>
      <c r="J213" s="17"/>
      <c r="K213" s="353"/>
      <c r="L213" s="57">
        <v>190405.56</v>
      </c>
      <c r="M213" s="58"/>
      <c r="N213" s="58"/>
      <c r="O213" s="58"/>
      <c r="P213" s="59"/>
      <c r="Q213" s="60"/>
      <c r="BV213" s="33"/>
      <c r="BW213" s="43"/>
    </row>
    <row r="214" spans="1:77" s="3" customFormat="1" ht="15" x14ac:dyDescent="0.25">
      <c r="A214" s="52"/>
      <c r="B214" s="53"/>
      <c r="C214" s="53"/>
      <c r="D214" s="53"/>
      <c r="E214" s="54" t="s">
        <v>462</v>
      </c>
      <c r="F214" s="54"/>
      <c r="G214" s="55"/>
      <c r="H214" s="56"/>
      <c r="I214" s="17"/>
      <c r="J214" s="17"/>
      <c r="K214" s="353"/>
      <c r="L214" s="57">
        <v>102758.55</v>
      </c>
      <c r="M214" s="58"/>
      <c r="N214" s="58"/>
      <c r="O214" s="58"/>
      <c r="P214" s="59"/>
      <c r="Q214" s="60"/>
      <c r="BV214" s="33"/>
      <c r="BW214" s="43"/>
    </row>
    <row r="215" spans="1:77" s="3" customFormat="1" ht="15" x14ac:dyDescent="0.25">
      <c r="A215" s="52"/>
      <c r="B215" s="53"/>
      <c r="C215" s="53"/>
      <c r="D215" s="53"/>
      <c r="E215" s="54" t="s">
        <v>55</v>
      </c>
      <c r="F215" s="54"/>
      <c r="G215" s="55"/>
      <c r="H215" s="56"/>
      <c r="I215" s="17"/>
      <c r="J215" s="17"/>
      <c r="K215" s="353"/>
      <c r="L215" s="57">
        <v>449877.2</v>
      </c>
      <c r="M215" s="58"/>
      <c r="N215" s="58"/>
      <c r="O215" s="58"/>
      <c r="P215" s="59"/>
      <c r="Q215" s="60"/>
      <c r="BV215" s="33"/>
      <c r="BW215" s="43"/>
    </row>
    <row r="216" spans="1:77" s="3" customFormat="1" ht="56.25" x14ac:dyDescent="0.25">
      <c r="A216" s="35" t="s">
        <v>463</v>
      </c>
      <c r="B216" s="36" t="s">
        <v>464</v>
      </c>
      <c r="C216" s="286" t="s">
        <v>465</v>
      </c>
      <c r="D216" s="286"/>
      <c r="E216" s="286"/>
      <c r="F216" s="35" t="s">
        <v>98</v>
      </c>
      <c r="G216" s="65">
        <v>2.7</v>
      </c>
      <c r="H216" s="39" t="s">
        <v>466</v>
      </c>
      <c r="I216" s="39" t="s">
        <v>467</v>
      </c>
      <c r="J216" s="39">
        <v>2671.02</v>
      </c>
      <c r="K216" s="351" t="s">
        <v>272</v>
      </c>
      <c r="L216" s="39">
        <v>520690.84</v>
      </c>
      <c r="M216" s="39">
        <v>507728.63</v>
      </c>
      <c r="N216" s="40" t="s">
        <v>468</v>
      </c>
      <c r="O216" s="39">
        <v>7211.75</v>
      </c>
      <c r="P216" s="41">
        <v>323.77449999999999</v>
      </c>
      <c r="Q216" s="42">
        <v>874.19</v>
      </c>
      <c r="BV216" s="33"/>
      <c r="BW216" s="43" t="s">
        <v>465</v>
      </c>
    </row>
    <row r="217" spans="1:77" s="3" customFormat="1" ht="57" x14ac:dyDescent="0.25">
      <c r="A217" s="49"/>
      <c r="B217" s="50" t="s">
        <v>275</v>
      </c>
      <c r="C217" s="303" t="s">
        <v>276</v>
      </c>
      <c r="D217" s="303"/>
      <c r="E217" s="303"/>
      <c r="F217" s="303"/>
      <c r="G217" s="303"/>
      <c r="H217" s="303"/>
      <c r="I217" s="303"/>
      <c r="J217" s="303"/>
      <c r="K217" s="303"/>
      <c r="L217" s="303"/>
      <c r="M217" s="303"/>
      <c r="N217" s="303"/>
      <c r="O217" s="303"/>
      <c r="P217" s="303"/>
      <c r="Q217" s="304"/>
      <c r="BV217" s="33"/>
      <c r="BW217" s="43"/>
      <c r="BX217" s="2" t="s">
        <v>276</v>
      </c>
    </row>
    <row r="218" spans="1:77" s="3" customFormat="1" ht="23.25" x14ac:dyDescent="0.25">
      <c r="A218" s="49"/>
      <c r="B218" s="50" t="s">
        <v>277</v>
      </c>
      <c r="C218" s="303" t="s">
        <v>278</v>
      </c>
      <c r="D218" s="303"/>
      <c r="E218" s="303"/>
      <c r="F218" s="303"/>
      <c r="G218" s="303"/>
      <c r="H218" s="303"/>
      <c r="I218" s="303"/>
      <c r="J218" s="303"/>
      <c r="K218" s="303"/>
      <c r="L218" s="303"/>
      <c r="M218" s="303"/>
      <c r="N218" s="303"/>
      <c r="O218" s="303"/>
      <c r="P218" s="303"/>
      <c r="Q218" s="304"/>
      <c r="BV218" s="33"/>
      <c r="BW218" s="43"/>
      <c r="BX218" s="2" t="s">
        <v>278</v>
      </c>
    </row>
    <row r="219" spans="1:77" s="3" customFormat="1" ht="15" x14ac:dyDescent="0.25">
      <c r="A219" s="49"/>
      <c r="B219" s="51" t="s">
        <v>279</v>
      </c>
      <c r="C219" s="303" t="s">
        <v>280</v>
      </c>
      <c r="D219" s="303"/>
      <c r="E219" s="303"/>
      <c r="F219" s="303"/>
      <c r="G219" s="303"/>
      <c r="H219" s="303"/>
      <c r="I219" s="303"/>
      <c r="J219" s="303"/>
      <c r="K219" s="303"/>
      <c r="L219" s="303"/>
      <c r="M219" s="303"/>
      <c r="N219" s="303"/>
      <c r="O219" s="303"/>
      <c r="P219" s="303"/>
      <c r="Q219" s="304"/>
      <c r="BV219" s="33"/>
      <c r="BW219" s="43"/>
      <c r="BY219" s="2" t="s">
        <v>280</v>
      </c>
    </row>
    <row r="220" spans="1:77" s="3" customFormat="1" ht="15" x14ac:dyDescent="0.25">
      <c r="A220" s="52"/>
      <c r="B220" s="53"/>
      <c r="C220" s="53"/>
      <c r="D220" s="53"/>
      <c r="E220" s="54" t="s">
        <v>469</v>
      </c>
      <c r="F220" s="54"/>
      <c r="G220" s="55"/>
      <c r="H220" s="56"/>
      <c r="I220" s="17"/>
      <c r="J220" s="17"/>
      <c r="K220" s="353"/>
      <c r="L220" s="57">
        <v>641704.71</v>
      </c>
      <c r="M220" s="58"/>
      <c r="N220" s="58"/>
      <c r="O220" s="58"/>
      <c r="P220" s="59"/>
      <c r="Q220" s="60"/>
      <c r="BV220" s="33"/>
      <c r="BW220" s="43"/>
    </row>
    <row r="221" spans="1:77" s="3" customFormat="1" ht="15" x14ac:dyDescent="0.25">
      <c r="A221" s="52"/>
      <c r="B221" s="53"/>
      <c r="C221" s="53"/>
      <c r="D221" s="53"/>
      <c r="E221" s="54" t="s">
        <v>470</v>
      </c>
      <c r="F221" s="54"/>
      <c r="G221" s="55"/>
      <c r="H221" s="56"/>
      <c r="I221" s="17"/>
      <c r="J221" s="17"/>
      <c r="K221" s="353"/>
      <c r="L221" s="57">
        <v>346316.83</v>
      </c>
      <c r="M221" s="58"/>
      <c r="N221" s="58"/>
      <c r="O221" s="58"/>
      <c r="P221" s="59"/>
      <c r="Q221" s="60"/>
      <c r="BV221" s="33"/>
      <c r="BW221" s="43"/>
    </row>
    <row r="222" spans="1:77" s="3" customFormat="1" ht="15" x14ac:dyDescent="0.25">
      <c r="A222" s="52"/>
      <c r="B222" s="53"/>
      <c r="C222" s="53"/>
      <c r="D222" s="53"/>
      <c r="E222" s="54" t="s">
        <v>55</v>
      </c>
      <c r="F222" s="54"/>
      <c r="G222" s="55"/>
      <c r="H222" s="56"/>
      <c r="I222" s="17"/>
      <c r="J222" s="17"/>
      <c r="K222" s="353"/>
      <c r="L222" s="57">
        <v>1508712.38</v>
      </c>
      <c r="M222" s="58"/>
      <c r="N222" s="58"/>
      <c r="O222" s="58"/>
      <c r="P222" s="59"/>
      <c r="Q222" s="60"/>
      <c r="BV222" s="33"/>
      <c r="BW222" s="43"/>
    </row>
    <row r="223" spans="1:77" s="3" customFormat="1" ht="56.25" x14ac:dyDescent="0.25">
      <c r="A223" s="35" t="s">
        <v>471</v>
      </c>
      <c r="B223" s="36" t="s">
        <v>472</v>
      </c>
      <c r="C223" s="286" t="s">
        <v>473</v>
      </c>
      <c r="D223" s="286"/>
      <c r="E223" s="286"/>
      <c r="F223" s="35" t="s">
        <v>42</v>
      </c>
      <c r="G223" s="62">
        <v>50</v>
      </c>
      <c r="H223" s="39" t="s">
        <v>474</v>
      </c>
      <c r="I223" s="39" t="s">
        <v>475</v>
      </c>
      <c r="J223" s="39">
        <v>611.85</v>
      </c>
      <c r="K223" s="351" t="s">
        <v>272</v>
      </c>
      <c r="L223" s="39">
        <v>923280</v>
      </c>
      <c r="M223" s="39">
        <v>780561</v>
      </c>
      <c r="N223" s="40" t="s">
        <v>476</v>
      </c>
      <c r="O223" s="39">
        <v>30592.5</v>
      </c>
      <c r="P223" s="63">
        <v>27.507999999999999</v>
      </c>
      <c r="Q223" s="76">
        <v>1375.4</v>
      </c>
      <c r="BV223" s="33"/>
      <c r="BW223" s="43" t="s">
        <v>473</v>
      </c>
    </row>
    <row r="224" spans="1:77" s="3" customFormat="1" ht="57" x14ac:dyDescent="0.25">
      <c r="A224" s="49"/>
      <c r="B224" s="50" t="s">
        <v>275</v>
      </c>
      <c r="C224" s="303" t="s">
        <v>276</v>
      </c>
      <c r="D224" s="303"/>
      <c r="E224" s="303"/>
      <c r="F224" s="303"/>
      <c r="G224" s="303"/>
      <c r="H224" s="303"/>
      <c r="I224" s="303"/>
      <c r="J224" s="303"/>
      <c r="K224" s="303"/>
      <c r="L224" s="303"/>
      <c r="M224" s="303"/>
      <c r="N224" s="303"/>
      <c r="O224" s="303"/>
      <c r="P224" s="303"/>
      <c r="Q224" s="304"/>
      <c r="BV224" s="33"/>
      <c r="BW224" s="43"/>
      <c r="BX224" s="2" t="s">
        <v>276</v>
      </c>
    </row>
    <row r="225" spans="1:77" s="3" customFormat="1" ht="23.25" x14ac:dyDescent="0.25">
      <c r="A225" s="49"/>
      <c r="B225" s="50" t="s">
        <v>277</v>
      </c>
      <c r="C225" s="303" t="s">
        <v>278</v>
      </c>
      <c r="D225" s="303"/>
      <c r="E225" s="303"/>
      <c r="F225" s="303"/>
      <c r="G225" s="303"/>
      <c r="H225" s="303"/>
      <c r="I225" s="303"/>
      <c r="J225" s="303"/>
      <c r="K225" s="303"/>
      <c r="L225" s="303"/>
      <c r="M225" s="303"/>
      <c r="N225" s="303"/>
      <c r="O225" s="303"/>
      <c r="P225" s="303"/>
      <c r="Q225" s="304"/>
      <c r="BV225" s="33"/>
      <c r="BW225" s="43"/>
      <c r="BX225" s="2" t="s">
        <v>278</v>
      </c>
    </row>
    <row r="226" spans="1:77" s="3" customFormat="1" ht="15" x14ac:dyDescent="0.25">
      <c r="A226" s="49"/>
      <c r="B226" s="51" t="s">
        <v>279</v>
      </c>
      <c r="C226" s="303" t="s">
        <v>280</v>
      </c>
      <c r="D226" s="303"/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303"/>
      <c r="P226" s="303"/>
      <c r="Q226" s="304"/>
      <c r="BV226" s="33"/>
      <c r="BW226" s="43"/>
      <c r="BY226" s="2" t="s">
        <v>280</v>
      </c>
    </row>
    <row r="227" spans="1:77" s="3" customFormat="1" ht="15" x14ac:dyDescent="0.25">
      <c r="A227" s="52"/>
      <c r="B227" s="53"/>
      <c r="C227" s="53"/>
      <c r="D227" s="53"/>
      <c r="E227" s="54" t="s">
        <v>477</v>
      </c>
      <c r="F227" s="54"/>
      <c r="G227" s="55"/>
      <c r="H227" s="56"/>
      <c r="I227" s="17"/>
      <c r="J227" s="17"/>
      <c r="K227" s="353"/>
      <c r="L227" s="57">
        <v>776583.94</v>
      </c>
      <c r="M227" s="58"/>
      <c r="N227" s="58"/>
      <c r="O227" s="58"/>
      <c r="P227" s="59"/>
      <c r="Q227" s="60"/>
      <c r="BV227" s="33"/>
      <c r="BW227" s="43"/>
    </row>
    <row r="228" spans="1:77" s="3" customFormat="1" ht="15" x14ac:dyDescent="0.25">
      <c r="A228" s="52"/>
      <c r="B228" s="53"/>
      <c r="C228" s="53"/>
      <c r="D228" s="53"/>
      <c r="E228" s="54" t="s">
        <v>478</v>
      </c>
      <c r="F228" s="54"/>
      <c r="G228" s="55"/>
      <c r="H228" s="56"/>
      <c r="I228" s="17"/>
      <c r="J228" s="17"/>
      <c r="K228" s="353"/>
      <c r="L228" s="57">
        <v>408307.02</v>
      </c>
      <c r="M228" s="58"/>
      <c r="N228" s="58"/>
      <c r="O228" s="58"/>
      <c r="P228" s="59"/>
      <c r="Q228" s="60"/>
      <c r="BV228" s="33"/>
      <c r="BW228" s="43"/>
    </row>
    <row r="229" spans="1:77" s="3" customFormat="1" ht="15" x14ac:dyDescent="0.25">
      <c r="A229" s="52"/>
      <c r="B229" s="53"/>
      <c r="C229" s="53"/>
      <c r="D229" s="53"/>
      <c r="E229" s="54" t="s">
        <v>55</v>
      </c>
      <c r="F229" s="54"/>
      <c r="G229" s="55"/>
      <c r="H229" s="56"/>
      <c r="I229" s="17"/>
      <c r="J229" s="17"/>
      <c r="K229" s="353"/>
      <c r="L229" s="57">
        <v>2108170.96</v>
      </c>
      <c r="M229" s="58"/>
      <c r="N229" s="58"/>
      <c r="O229" s="58"/>
      <c r="P229" s="59"/>
      <c r="Q229" s="60"/>
      <c r="BV229" s="33"/>
      <c r="BW229" s="43"/>
    </row>
    <row r="230" spans="1:77" s="3" customFormat="1" ht="57" x14ac:dyDescent="0.25">
      <c r="A230" s="35" t="s">
        <v>479</v>
      </c>
      <c r="B230" s="36" t="s">
        <v>480</v>
      </c>
      <c r="C230" s="286" t="s">
        <v>481</v>
      </c>
      <c r="D230" s="286"/>
      <c r="E230" s="286"/>
      <c r="F230" s="35" t="s">
        <v>98</v>
      </c>
      <c r="G230" s="65">
        <v>2.4</v>
      </c>
      <c r="H230" s="39" t="s">
        <v>482</v>
      </c>
      <c r="I230" s="39" t="s">
        <v>483</v>
      </c>
      <c r="J230" s="39">
        <v>1173.01</v>
      </c>
      <c r="K230" s="351" t="s">
        <v>272</v>
      </c>
      <c r="L230" s="39">
        <v>165191.82999999999</v>
      </c>
      <c r="M230" s="39">
        <v>155285.01999999999</v>
      </c>
      <c r="N230" s="40" t="s">
        <v>484</v>
      </c>
      <c r="O230" s="39">
        <v>2815.22</v>
      </c>
      <c r="P230" s="41">
        <v>125.6375</v>
      </c>
      <c r="Q230" s="42">
        <v>301.52999999999997</v>
      </c>
      <c r="BV230" s="33"/>
      <c r="BW230" s="43" t="s">
        <v>481</v>
      </c>
    </row>
    <row r="231" spans="1:77" s="3" customFormat="1" ht="57" x14ac:dyDescent="0.25">
      <c r="A231" s="49"/>
      <c r="B231" s="50" t="s">
        <v>275</v>
      </c>
      <c r="C231" s="303" t="s">
        <v>276</v>
      </c>
      <c r="D231" s="303"/>
      <c r="E231" s="303"/>
      <c r="F231" s="303"/>
      <c r="G231" s="303"/>
      <c r="H231" s="303"/>
      <c r="I231" s="303"/>
      <c r="J231" s="303"/>
      <c r="K231" s="303"/>
      <c r="L231" s="303"/>
      <c r="M231" s="303"/>
      <c r="N231" s="303"/>
      <c r="O231" s="303"/>
      <c r="P231" s="303"/>
      <c r="Q231" s="304"/>
      <c r="BV231" s="33"/>
      <c r="BW231" s="43"/>
      <c r="BX231" s="2" t="s">
        <v>276</v>
      </c>
    </row>
    <row r="232" spans="1:77" s="3" customFormat="1" ht="23.25" x14ac:dyDescent="0.25">
      <c r="A232" s="49"/>
      <c r="B232" s="50" t="s">
        <v>277</v>
      </c>
      <c r="C232" s="303" t="s">
        <v>278</v>
      </c>
      <c r="D232" s="303"/>
      <c r="E232" s="303"/>
      <c r="F232" s="303"/>
      <c r="G232" s="303"/>
      <c r="H232" s="303"/>
      <c r="I232" s="303"/>
      <c r="J232" s="303"/>
      <c r="K232" s="303"/>
      <c r="L232" s="303"/>
      <c r="M232" s="303"/>
      <c r="N232" s="303"/>
      <c r="O232" s="303"/>
      <c r="P232" s="303"/>
      <c r="Q232" s="304"/>
      <c r="BV232" s="33"/>
      <c r="BW232" s="43"/>
      <c r="BX232" s="2" t="s">
        <v>278</v>
      </c>
    </row>
    <row r="233" spans="1:77" s="3" customFormat="1" ht="15" x14ac:dyDescent="0.25">
      <c r="A233" s="49"/>
      <c r="B233" s="51" t="s">
        <v>279</v>
      </c>
      <c r="C233" s="303" t="s">
        <v>280</v>
      </c>
      <c r="D233" s="303"/>
      <c r="E233" s="303"/>
      <c r="F233" s="303"/>
      <c r="G233" s="303"/>
      <c r="H233" s="303"/>
      <c r="I233" s="303"/>
      <c r="J233" s="303"/>
      <c r="K233" s="303"/>
      <c r="L233" s="303"/>
      <c r="M233" s="303"/>
      <c r="N233" s="303"/>
      <c r="O233" s="303"/>
      <c r="P233" s="303"/>
      <c r="Q233" s="304"/>
      <c r="BV233" s="33"/>
      <c r="BW233" s="43"/>
      <c r="BY233" s="2" t="s">
        <v>280</v>
      </c>
    </row>
    <row r="234" spans="1:77" s="3" customFormat="1" ht="15" x14ac:dyDescent="0.25">
      <c r="A234" s="52"/>
      <c r="B234" s="53"/>
      <c r="C234" s="53"/>
      <c r="D234" s="53"/>
      <c r="E234" s="54" t="s">
        <v>485</v>
      </c>
      <c r="F234" s="54"/>
      <c r="G234" s="55"/>
      <c r="H234" s="56"/>
      <c r="I234" s="17"/>
      <c r="J234" s="17"/>
      <c r="K234" s="353"/>
      <c r="L234" s="57">
        <v>145295.46</v>
      </c>
      <c r="M234" s="58"/>
      <c r="N234" s="58"/>
      <c r="O234" s="58"/>
      <c r="P234" s="59"/>
      <c r="Q234" s="60"/>
      <c r="BV234" s="33"/>
      <c r="BW234" s="43"/>
    </row>
    <row r="235" spans="1:77" s="3" customFormat="1" ht="15" x14ac:dyDescent="0.25">
      <c r="A235" s="52"/>
      <c r="B235" s="53"/>
      <c r="C235" s="53"/>
      <c r="D235" s="53"/>
      <c r="E235" s="54" t="s">
        <v>486</v>
      </c>
      <c r="F235" s="54"/>
      <c r="G235" s="55"/>
      <c r="H235" s="56"/>
      <c r="I235" s="17"/>
      <c r="J235" s="17"/>
      <c r="K235" s="353"/>
      <c r="L235" s="57">
        <v>96863.64</v>
      </c>
      <c r="M235" s="58"/>
      <c r="N235" s="58"/>
      <c r="O235" s="58"/>
      <c r="P235" s="59"/>
      <c r="Q235" s="60"/>
      <c r="BV235" s="33"/>
      <c r="BW235" s="43"/>
    </row>
    <row r="236" spans="1:77" s="3" customFormat="1" ht="15" x14ac:dyDescent="0.25">
      <c r="A236" s="52"/>
      <c r="B236" s="53"/>
      <c r="C236" s="53"/>
      <c r="D236" s="53"/>
      <c r="E236" s="54" t="s">
        <v>55</v>
      </c>
      <c r="F236" s="54"/>
      <c r="G236" s="55"/>
      <c r="H236" s="56"/>
      <c r="I236" s="17"/>
      <c r="J236" s="17"/>
      <c r="K236" s="353"/>
      <c r="L236" s="57">
        <v>407350.93</v>
      </c>
      <c r="M236" s="58"/>
      <c r="N236" s="58"/>
      <c r="O236" s="58"/>
      <c r="P236" s="59"/>
      <c r="Q236" s="60"/>
      <c r="BV236" s="33"/>
      <c r="BW236" s="43"/>
    </row>
    <row r="237" spans="1:77" s="3" customFormat="1" ht="15" x14ac:dyDescent="0.25">
      <c r="A237" s="280" t="s">
        <v>487</v>
      </c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2"/>
      <c r="BV237" s="33" t="s">
        <v>487</v>
      </c>
      <c r="BW237" s="43"/>
    </row>
    <row r="238" spans="1:77" s="3" customFormat="1" ht="56.25" x14ac:dyDescent="0.25">
      <c r="A238" s="35" t="s">
        <v>488</v>
      </c>
      <c r="B238" s="36" t="s">
        <v>489</v>
      </c>
      <c r="C238" s="286" t="s">
        <v>490</v>
      </c>
      <c r="D238" s="286"/>
      <c r="E238" s="286"/>
      <c r="F238" s="35" t="s">
        <v>69</v>
      </c>
      <c r="G238" s="62">
        <v>1</v>
      </c>
      <c r="H238" s="39" t="s">
        <v>491</v>
      </c>
      <c r="I238" s="39" t="s">
        <v>492</v>
      </c>
      <c r="J238" s="39">
        <v>28910.19</v>
      </c>
      <c r="K238" s="351" t="s">
        <v>272</v>
      </c>
      <c r="L238" s="39">
        <v>217894.07</v>
      </c>
      <c r="M238" s="39">
        <v>71510.44</v>
      </c>
      <c r="N238" s="40" t="s">
        <v>492</v>
      </c>
      <c r="O238" s="39">
        <v>28910.19</v>
      </c>
      <c r="P238" s="41">
        <v>123.12479999999999</v>
      </c>
      <c r="Q238" s="42">
        <v>123.12</v>
      </c>
      <c r="BV238" s="33"/>
      <c r="BW238" s="43" t="s">
        <v>490</v>
      </c>
    </row>
    <row r="239" spans="1:77" s="3" customFormat="1" ht="57" x14ac:dyDescent="0.25">
      <c r="A239" s="49"/>
      <c r="B239" s="50" t="s">
        <v>275</v>
      </c>
      <c r="C239" s="303" t="s">
        <v>276</v>
      </c>
      <c r="D239" s="303"/>
      <c r="E239" s="303"/>
      <c r="F239" s="303"/>
      <c r="G239" s="303"/>
      <c r="H239" s="303"/>
      <c r="I239" s="303"/>
      <c r="J239" s="303"/>
      <c r="K239" s="303"/>
      <c r="L239" s="303"/>
      <c r="M239" s="303"/>
      <c r="N239" s="303"/>
      <c r="O239" s="303"/>
      <c r="P239" s="303"/>
      <c r="Q239" s="304"/>
      <c r="BV239" s="33"/>
      <c r="BW239" s="43"/>
      <c r="BX239" s="2" t="s">
        <v>276</v>
      </c>
    </row>
    <row r="240" spans="1:77" s="3" customFormat="1" ht="23.25" x14ac:dyDescent="0.25">
      <c r="A240" s="49"/>
      <c r="B240" s="50" t="s">
        <v>277</v>
      </c>
      <c r="C240" s="303" t="s">
        <v>278</v>
      </c>
      <c r="D240" s="303"/>
      <c r="E240" s="303"/>
      <c r="F240" s="303"/>
      <c r="G240" s="303"/>
      <c r="H240" s="303"/>
      <c r="I240" s="303"/>
      <c r="J240" s="303"/>
      <c r="K240" s="303"/>
      <c r="L240" s="303"/>
      <c r="M240" s="303"/>
      <c r="N240" s="303"/>
      <c r="O240" s="303"/>
      <c r="P240" s="303"/>
      <c r="Q240" s="304"/>
      <c r="BV240" s="33"/>
      <c r="BW240" s="43"/>
      <c r="BX240" s="2" t="s">
        <v>278</v>
      </c>
    </row>
    <row r="241" spans="1:79" s="3" customFormat="1" ht="15" x14ac:dyDescent="0.25">
      <c r="A241" s="49"/>
      <c r="B241" s="51" t="s">
        <v>279</v>
      </c>
      <c r="C241" s="303" t="s">
        <v>280</v>
      </c>
      <c r="D241" s="303"/>
      <c r="E241" s="303"/>
      <c r="F241" s="303"/>
      <c r="G241" s="303"/>
      <c r="H241" s="303"/>
      <c r="I241" s="303"/>
      <c r="J241" s="303"/>
      <c r="K241" s="303"/>
      <c r="L241" s="303"/>
      <c r="M241" s="303"/>
      <c r="N241" s="303"/>
      <c r="O241" s="303"/>
      <c r="P241" s="303"/>
      <c r="Q241" s="304"/>
      <c r="BV241" s="33"/>
      <c r="BW241" s="43"/>
      <c r="BY241" s="2" t="s">
        <v>280</v>
      </c>
    </row>
    <row r="242" spans="1:79" s="3" customFormat="1" ht="15" x14ac:dyDescent="0.25">
      <c r="A242" s="52"/>
      <c r="B242" s="53"/>
      <c r="C242" s="53"/>
      <c r="D242" s="53"/>
      <c r="E242" s="54" t="s">
        <v>493</v>
      </c>
      <c r="F242" s="54"/>
      <c r="G242" s="55"/>
      <c r="H242" s="56"/>
      <c r="I242" s="17"/>
      <c r="J242" s="17"/>
      <c r="K242" s="353"/>
      <c r="L242" s="57">
        <v>101246.35</v>
      </c>
      <c r="M242" s="58"/>
      <c r="N242" s="58"/>
      <c r="O242" s="58"/>
      <c r="P242" s="59"/>
      <c r="Q242" s="60"/>
      <c r="BV242" s="33"/>
      <c r="BW242" s="43"/>
    </row>
    <row r="243" spans="1:79" s="3" customFormat="1" ht="15" x14ac:dyDescent="0.25">
      <c r="A243" s="52"/>
      <c r="B243" s="53"/>
      <c r="C243" s="53"/>
      <c r="D243" s="53"/>
      <c r="E243" s="54" t="s">
        <v>494</v>
      </c>
      <c r="F243" s="54"/>
      <c r="G243" s="55"/>
      <c r="H243" s="56"/>
      <c r="I243" s="17"/>
      <c r="J243" s="17"/>
      <c r="K243" s="353"/>
      <c r="L243" s="57">
        <v>53232.62</v>
      </c>
      <c r="M243" s="58"/>
      <c r="N243" s="58"/>
      <c r="O243" s="58"/>
      <c r="P243" s="59"/>
      <c r="Q243" s="60"/>
      <c r="BV243" s="33"/>
      <c r="BW243" s="43"/>
    </row>
    <row r="244" spans="1:79" s="3" customFormat="1" ht="15" x14ac:dyDescent="0.25">
      <c r="A244" s="52"/>
      <c r="B244" s="53"/>
      <c r="C244" s="53"/>
      <c r="D244" s="53"/>
      <c r="E244" s="54" t="s">
        <v>55</v>
      </c>
      <c r="F244" s="54"/>
      <c r="G244" s="55"/>
      <c r="H244" s="56"/>
      <c r="I244" s="17"/>
      <c r="J244" s="17"/>
      <c r="K244" s="353"/>
      <c r="L244" s="57">
        <v>372373.04</v>
      </c>
      <c r="M244" s="58"/>
      <c r="N244" s="58"/>
      <c r="O244" s="58"/>
      <c r="P244" s="59"/>
      <c r="Q244" s="60"/>
      <c r="BV244" s="33"/>
      <c r="BW244" s="43"/>
    </row>
    <row r="245" spans="1:79" s="3" customFormat="1" ht="56.25" x14ac:dyDescent="0.25">
      <c r="A245" s="35" t="s">
        <v>495</v>
      </c>
      <c r="B245" s="36" t="s">
        <v>496</v>
      </c>
      <c r="C245" s="286" t="s">
        <v>497</v>
      </c>
      <c r="D245" s="286"/>
      <c r="E245" s="286"/>
      <c r="F245" s="35" t="s">
        <v>69</v>
      </c>
      <c r="G245" s="62">
        <v>2</v>
      </c>
      <c r="H245" s="39" t="s">
        <v>498</v>
      </c>
      <c r="I245" s="39" t="s">
        <v>499</v>
      </c>
      <c r="J245" s="39">
        <v>18700</v>
      </c>
      <c r="K245" s="351" t="s">
        <v>272</v>
      </c>
      <c r="L245" s="39">
        <v>149486.32</v>
      </c>
      <c r="M245" s="39">
        <v>62678.02</v>
      </c>
      <c r="N245" s="40" t="s">
        <v>500</v>
      </c>
      <c r="O245" s="39">
        <v>37400</v>
      </c>
      <c r="P245" s="63">
        <v>53.957999999999998</v>
      </c>
      <c r="Q245" s="42">
        <v>107.92</v>
      </c>
      <c r="BV245" s="33"/>
      <c r="BW245" s="43" t="s">
        <v>497</v>
      </c>
    </row>
    <row r="246" spans="1:79" s="3" customFormat="1" ht="57" x14ac:dyDescent="0.25">
      <c r="A246" s="49"/>
      <c r="B246" s="50" t="s">
        <v>275</v>
      </c>
      <c r="C246" s="303" t="s">
        <v>276</v>
      </c>
      <c r="D246" s="303"/>
      <c r="E246" s="303"/>
      <c r="F246" s="303"/>
      <c r="G246" s="303"/>
      <c r="H246" s="303"/>
      <c r="I246" s="303"/>
      <c r="J246" s="303"/>
      <c r="K246" s="303"/>
      <c r="L246" s="303"/>
      <c r="M246" s="303"/>
      <c r="N246" s="303"/>
      <c r="O246" s="303"/>
      <c r="P246" s="303"/>
      <c r="Q246" s="304"/>
      <c r="BV246" s="33"/>
      <c r="BW246" s="43"/>
      <c r="BX246" s="2" t="s">
        <v>276</v>
      </c>
    </row>
    <row r="247" spans="1:79" s="3" customFormat="1" ht="23.25" x14ac:dyDescent="0.25">
      <c r="A247" s="49"/>
      <c r="B247" s="50" t="s">
        <v>277</v>
      </c>
      <c r="C247" s="303" t="s">
        <v>278</v>
      </c>
      <c r="D247" s="303"/>
      <c r="E247" s="303"/>
      <c r="F247" s="303"/>
      <c r="G247" s="303"/>
      <c r="H247" s="303"/>
      <c r="I247" s="303"/>
      <c r="J247" s="303"/>
      <c r="K247" s="303"/>
      <c r="L247" s="303"/>
      <c r="M247" s="303"/>
      <c r="N247" s="303"/>
      <c r="O247" s="303"/>
      <c r="P247" s="303"/>
      <c r="Q247" s="304"/>
      <c r="BV247" s="33"/>
      <c r="BW247" s="43"/>
      <c r="BX247" s="2" t="s">
        <v>278</v>
      </c>
    </row>
    <row r="248" spans="1:79" s="3" customFormat="1" ht="15" x14ac:dyDescent="0.25">
      <c r="A248" s="49"/>
      <c r="B248" s="51" t="s">
        <v>279</v>
      </c>
      <c r="C248" s="303" t="s">
        <v>280</v>
      </c>
      <c r="D248" s="303"/>
      <c r="E248" s="303"/>
      <c r="F248" s="303"/>
      <c r="G248" s="303"/>
      <c r="H248" s="303"/>
      <c r="I248" s="303"/>
      <c r="J248" s="303"/>
      <c r="K248" s="303"/>
      <c r="L248" s="303"/>
      <c r="M248" s="303"/>
      <c r="N248" s="303"/>
      <c r="O248" s="303"/>
      <c r="P248" s="303"/>
      <c r="Q248" s="304"/>
      <c r="BV248" s="33"/>
      <c r="BW248" s="43"/>
      <c r="BY248" s="2" t="s">
        <v>280</v>
      </c>
    </row>
    <row r="249" spans="1:79" s="3" customFormat="1" ht="15" x14ac:dyDescent="0.25">
      <c r="A249" s="52"/>
      <c r="B249" s="53"/>
      <c r="C249" s="53"/>
      <c r="D249" s="53"/>
      <c r="E249" s="54" t="s">
        <v>501</v>
      </c>
      <c r="F249" s="54"/>
      <c r="G249" s="55"/>
      <c r="H249" s="56"/>
      <c r="I249" s="17"/>
      <c r="J249" s="17"/>
      <c r="K249" s="353"/>
      <c r="L249" s="57">
        <v>74321.87</v>
      </c>
      <c r="M249" s="58"/>
      <c r="N249" s="58"/>
      <c r="O249" s="58"/>
      <c r="P249" s="59"/>
      <c r="Q249" s="60"/>
      <c r="BV249" s="33"/>
      <c r="BW249" s="43"/>
    </row>
    <row r="250" spans="1:79" s="3" customFormat="1" ht="15" x14ac:dyDescent="0.25">
      <c r="A250" s="52"/>
      <c r="B250" s="53"/>
      <c r="C250" s="53"/>
      <c r="D250" s="53"/>
      <c r="E250" s="54" t="s">
        <v>502</v>
      </c>
      <c r="F250" s="54"/>
      <c r="G250" s="55"/>
      <c r="H250" s="56"/>
      <c r="I250" s="17"/>
      <c r="J250" s="17"/>
      <c r="K250" s="353"/>
      <c r="L250" s="57">
        <v>39076.44</v>
      </c>
      <c r="M250" s="58"/>
      <c r="N250" s="58"/>
      <c r="O250" s="58"/>
      <c r="P250" s="59"/>
      <c r="Q250" s="60"/>
      <c r="BV250" s="33"/>
      <c r="BW250" s="43"/>
    </row>
    <row r="251" spans="1:79" s="3" customFormat="1" ht="15" x14ac:dyDescent="0.25">
      <c r="A251" s="52"/>
      <c r="B251" s="53"/>
      <c r="C251" s="53"/>
      <c r="D251" s="53"/>
      <c r="E251" s="54" t="s">
        <v>55</v>
      </c>
      <c r="F251" s="54"/>
      <c r="G251" s="55"/>
      <c r="H251" s="56"/>
      <c r="I251" s="17"/>
      <c r="J251" s="17"/>
      <c r="K251" s="353"/>
      <c r="L251" s="57">
        <v>262884.63</v>
      </c>
      <c r="M251" s="58"/>
      <c r="N251" s="58"/>
      <c r="O251" s="58"/>
      <c r="P251" s="59"/>
      <c r="Q251" s="60"/>
      <c r="BV251" s="33"/>
      <c r="BW251" s="43"/>
    </row>
    <row r="252" spans="1:79" s="3" customFormat="1" ht="22.5" x14ac:dyDescent="0.25">
      <c r="A252" s="305" t="s">
        <v>191</v>
      </c>
      <c r="B252" s="306"/>
      <c r="C252" s="306"/>
      <c r="D252" s="306"/>
      <c r="E252" s="306"/>
      <c r="F252" s="306"/>
      <c r="G252" s="306"/>
      <c r="H252" s="306"/>
      <c r="I252" s="306"/>
      <c r="J252" s="306"/>
      <c r="K252" s="307"/>
      <c r="L252" s="39">
        <v>10918266.300000001</v>
      </c>
      <c r="M252" s="39">
        <v>4394257.22</v>
      </c>
      <c r="N252" s="39" t="s">
        <v>503</v>
      </c>
      <c r="O252" s="39">
        <v>896020.76</v>
      </c>
      <c r="P252" s="68"/>
      <c r="Q252" s="42">
        <v>7590.47</v>
      </c>
      <c r="BZ252" s="43" t="s">
        <v>191</v>
      </c>
    </row>
    <row r="253" spans="1:79" s="3" customFormat="1" ht="15" x14ac:dyDescent="0.25">
      <c r="A253" s="305" t="s">
        <v>193</v>
      </c>
      <c r="B253" s="306"/>
      <c r="C253" s="306"/>
      <c r="D253" s="306"/>
      <c r="E253" s="306"/>
      <c r="F253" s="306"/>
      <c r="G253" s="306"/>
      <c r="H253" s="306"/>
      <c r="I253" s="306"/>
      <c r="J253" s="306"/>
      <c r="K253" s="307"/>
      <c r="L253" s="39">
        <v>5566107.8099999996</v>
      </c>
      <c r="M253" s="39"/>
      <c r="N253" s="39"/>
      <c r="O253" s="39"/>
      <c r="P253" s="68"/>
      <c r="Q253" s="68"/>
      <c r="BZ253" s="43" t="s">
        <v>193</v>
      </c>
    </row>
    <row r="254" spans="1:79" s="3" customFormat="1" ht="15" hidden="1" outlineLevel="1" x14ac:dyDescent="0.25">
      <c r="A254" s="308" t="s">
        <v>194</v>
      </c>
      <c r="B254" s="309"/>
      <c r="C254" s="309"/>
      <c r="D254" s="309"/>
      <c r="E254" s="309"/>
      <c r="F254" s="309"/>
      <c r="G254" s="309"/>
      <c r="H254" s="309"/>
      <c r="I254" s="309"/>
      <c r="J254" s="309"/>
      <c r="K254" s="310"/>
      <c r="L254" s="69"/>
      <c r="M254" s="69"/>
      <c r="N254" s="69"/>
      <c r="O254" s="69"/>
      <c r="P254" s="70"/>
      <c r="Q254" s="70"/>
      <c r="BZ254" s="43"/>
      <c r="CA254" s="2" t="s">
        <v>194</v>
      </c>
    </row>
    <row r="255" spans="1:79" s="3" customFormat="1" ht="15" hidden="1" outlineLevel="1" x14ac:dyDescent="0.25">
      <c r="A255" s="308" t="s">
        <v>504</v>
      </c>
      <c r="B255" s="309"/>
      <c r="C255" s="309"/>
      <c r="D255" s="309"/>
      <c r="E255" s="309"/>
      <c r="F255" s="309"/>
      <c r="G255" s="309"/>
      <c r="H255" s="309"/>
      <c r="I255" s="309"/>
      <c r="J255" s="309"/>
      <c r="K255" s="310"/>
      <c r="L255" s="69">
        <v>1818142.79</v>
      </c>
      <c r="M255" s="69"/>
      <c r="N255" s="69"/>
      <c r="O255" s="69"/>
      <c r="P255" s="70"/>
      <c r="Q255" s="70"/>
      <c r="BZ255" s="43"/>
      <c r="CA255" s="2" t="s">
        <v>504</v>
      </c>
    </row>
    <row r="256" spans="1:79" s="3" customFormat="1" ht="15" hidden="1" outlineLevel="1" x14ac:dyDescent="0.25">
      <c r="A256" s="308" t="s">
        <v>505</v>
      </c>
      <c r="B256" s="309"/>
      <c r="C256" s="309"/>
      <c r="D256" s="309"/>
      <c r="E256" s="309"/>
      <c r="F256" s="309"/>
      <c r="G256" s="309"/>
      <c r="H256" s="309"/>
      <c r="I256" s="309"/>
      <c r="J256" s="309"/>
      <c r="K256" s="310"/>
      <c r="L256" s="69">
        <v>2625800.23</v>
      </c>
      <c r="M256" s="69"/>
      <c r="N256" s="69"/>
      <c r="O256" s="69"/>
      <c r="P256" s="70"/>
      <c r="Q256" s="70"/>
      <c r="BZ256" s="43"/>
      <c r="CA256" s="2" t="s">
        <v>505</v>
      </c>
    </row>
    <row r="257" spans="1:79" s="3" customFormat="1" ht="15" hidden="1" outlineLevel="1" x14ac:dyDescent="0.25">
      <c r="A257" s="308" t="s">
        <v>506</v>
      </c>
      <c r="B257" s="309"/>
      <c r="C257" s="309"/>
      <c r="D257" s="309"/>
      <c r="E257" s="309"/>
      <c r="F257" s="309"/>
      <c r="G257" s="309"/>
      <c r="H257" s="309"/>
      <c r="I257" s="309"/>
      <c r="J257" s="309"/>
      <c r="K257" s="310"/>
      <c r="L257" s="69">
        <v>19444.8</v>
      </c>
      <c r="M257" s="69"/>
      <c r="N257" s="69"/>
      <c r="O257" s="69"/>
      <c r="P257" s="70"/>
      <c r="Q257" s="70"/>
      <c r="BZ257" s="43"/>
      <c r="CA257" s="2" t="s">
        <v>506</v>
      </c>
    </row>
    <row r="258" spans="1:79" s="3" customFormat="1" ht="15" hidden="1" outlineLevel="1" x14ac:dyDescent="0.25">
      <c r="A258" s="308" t="s">
        <v>507</v>
      </c>
      <c r="B258" s="309"/>
      <c r="C258" s="309"/>
      <c r="D258" s="309"/>
      <c r="E258" s="309"/>
      <c r="F258" s="309"/>
      <c r="G258" s="309"/>
      <c r="H258" s="309"/>
      <c r="I258" s="309"/>
      <c r="J258" s="309"/>
      <c r="K258" s="310"/>
      <c r="L258" s="69">
        <v>14463.04</v>
      </c>
      <c r="M258" s="69"/>
      <c r="N258" s="69"/>
      <c r="O258" s="69"/>
      <c r="P258" s="70"/>
      <c r="Q258" s="70"/>
      <c r="BZ258" s="43"/>
      <c r="CA258" s="2" t="s">
        <v>507</v>
      </c>
    </row>
    <row r="259" spans="1:79" s="3" customFormat="1" ht="15" hidden="1" outlineLevel="1" x14ac:dyDescent="0.25">
      <c r="A259" s="308" t="s">
        <v>508</v>
      </c>
      <c r="B259" s="309"/>
      <c r="C259" s="309"/>
      <c r="D259" s="309"/>
      <c r="E259" s="309"/>
      <c r="F259" s="309"/>
      <c r="G259" s="309"/>
      <c r="H259" s="309"/>
      <c r="I259" s="309"/>
      <c r="J259" s="309"/>
      <c r="K259" s="310"/>
      <c r="L259" s="69">
        <v>17971.150000000001</v>
      </c>
      <c r="M259" s="69"/>
      <c r="N259" s="69"/>
      <c r="O259" s="69"/>
      <c r="P259" s="70"/>
      <c r="Q259" s="70"/>
      <c r="BZ259" s="43"/>
      <c r="CA259" s="2" t="s">
        <v>508</v>
      </c>
    </row>
    <row r="260" spans="1:79" s="3" customFormat="1" ht="15" hidden="1" outlineLevel="1" x14ac:dyDescent="0.25">
      <c r="A260" s="308" t="s">
        <v>509</v>
      </c>
      <c r="B260" s="309"/>
      <c r="C260" s="309"/>
      <c r="D260" s="309"/>
      <c r="E260" s="309"/>
      <c r="F260" s="309"/>
      <c r="G260" s="309"/>
      <c r="H260" s="309"/>
      <c r="I260" s="309"/>
      <c r="J260" s="309"/>
      <c r="K260" s="310"/>
      <c r="L260" s="69">
        <v>27091.79</v>
      </c>
      <c r="M260" s="69"/>
      <c r="N260" s="69"/>
      <c r="O260" s="69"/>
      <c r="P260" s="70"/>
      <c r="Q260" s="70"/>
      <c r="BZ260" s="43"/>
      <c r="CA260" s="2" t="s">
        <v>509</v>
      </c>
    </row>
    <row r="261" spans="1:79" s="3" customFormat="1" ht="15" hidden="1" outlineLevel="1" x14ac:dyDescent="0.25">
      <c r="A261" s="308" t="s">
        <v>510</v>
      </c>
      <c r="B261" s="309"/>
      <c r="C261" s="309"/>
      <c r="D261" s="309"/>
      <c r="E261" s="309"/>
      <c r="F261" s="309"/>
      <c r="G261" s="309"/>
      <c r="H261" s="309"/>
      <c r="I261" s="309"/>
      <c r="J261" s="309"/>
      <c r="K261" s="310"/>
      <c r="L261" s="69">
        <v>1043194.01</v>
      </c>
      <c r="M261" s="69"/>
      <c r="N261" s="69"/>
      <c r="O261" s="69"/>
      <c r="P261" s="70"/>
      <c r="Q261" s="70"/>
      <c r="BZ261" s="43"/>
      <c r="CA261" s="2" t="s">
        <v>510</v>
      </c>
    </row>
    <row r="262" spans="1:79" s="3" customFormat="1" ht="15" collapsed="1" x14ac:dyDescent="0.25">
      <c r="A262" s="305" t="s">
        <v>196</v>
      </c>
      <c r="B262" s="306"/>
      <c r="C262" s="306"/>
      <c r="D262" s="306"/>
      <c r="E262" s="306"/>
      <c r="F262" s="306"/>
      <c r="G262" s="306"/>
      <c r="H262" s="306"/>
      <c r="I262" s="306"/>
      <c r="J262" s="306"/>
      <c r="K262" s="307"/>
      <c r="L262" s="39">
        <v>3203188.46</v>
      </c>
      <c r="M262" s="39"/>
      <c r="N262" s="39"/>
      <c r="O262" s="39"/>
      <c r="P262" s="68"/>
      <c r="Q262" s="68"/>
      <c r="BZ262" s="43" t="s">
        <v>196</v>
      </c>
    </row>
    <row r="263" spans="1:79" s="3" customFormat="1" ht="15" hidden="1" outlineLevel="1" x14ac:dyDescent="0.25">
      <c r="A263" s="308" t="s">
        <v>194</v>
      </c>
      <c r="B263" s="309"/>
      <c r="C263" s="309"/>
      <c r="D263" s="309"/>
      <c r="E263" s="309"/>
      <c r="F263" s="309"/>
      <c r="G263" s="309"/>
      <c r="H263" s="309"/>
      <c r="I263" s="309"/>
      <c r="J263" s="309"/>
      <c r="K263" s="310"/>
      <c r="L263" s="69"/>
      <c r="M263" s="69"/>
      <c r="N263" s="69"/>
      <c r="O263" s="69"/>
      <c r="P263" s="70"/>
      <c r="Q263" s="70"/>
      <c r="BZ263" s="43"/>
      <c r="CA263" s="2" t="s">
        <v>194</v>
      </c>
    </row>
    <row r="264" spans="1:79" s="3" customFormat="1" ht="15" hidden="1" outlineLevel="1" x14ac:dyDescent="0.25">
      <c r="A264" s="308" t="s">
        <v>511</v>
      </c>
      <c r="B264" s="309"/>
      <c r="C264" s="309"/>
      <c r="D264" s="309"/>
      <c r="E264" s="309"/>
      <c r="F264" s="309"/>
      <c r="G264" s="309"/>
      <c r="H264" s="309"/>
      <c r="I264" s="309"/>
      <c r="J264" s="309"/>
      <c r="K264" s="310"/>
      <c r="L264" s="69">
        <v>1379287.32</v>
      </c>
      <c r="M264" s="69"/>
      <c r="N264" s="69"/>
      <c r="O264" s="69"/>
      <c r="P264" s="70"/>
      <c r="Q264" s="70"/>
      <c r="BZ264" s="43"/>
      <c r="CA264" s="2" t="s">
        <v>511</v>
      </c>
    </row>
    <row r="265" spans="1:79" s="3" customFormat="1" ht="15" hidden="1" outlineLevel="1" x14ac:dyDescent="0.25">
      <c r="A265" s="308" t="s">
        <v>512</v>
      </c>
      <c r="B265" s="309"/>
      <c r="C265" s="309"/>
      <c r="D265" s="309"/>
      <c r="E265" s="309"/>
      <c r="F265" s="309"/>
      <c r="G265" s="309"/>
      <c r="H265" s="309"/>
      <c r="I265" s="309"/>
      <c r="J265" s="309"/>
      <c r="K265" s="310"/>
      <c r="L265" s="69">
        <v>1389.09</v>
      </c>
      <c r="M265" s="69"/>
      <c r="N265" s="69"/>
      <c r="O265" s="69"/>
      <c r="P265" s="70"/>
      <c r="Q265" s="70"/>
      <c r="BZ265" s="43"/>
      <c r="CA265" s="2" t="s">
        <v>512</v>
      </c>
    </row>
    <row r="266" spans="1:79" s="3" customFormat="1" ht="15" hidden="1" outlineLevel="1" x14ac:dyDescent="0.25">
      <c r="A266" s="308" t="s">
        <v>513</v>
      </c>
      <c r="B266" s="309"/>
      <c r="C266" s="309"/>
      <c r="D266" s="309"/>
      <c r="E266" s="309"/>
      <c r="F266" s="309"/>
      <c r="G266" s="309"/>
      <c r="H266" s="309"/>
      <c r="I266" s="309"/>
      <c r="J266" s="309"/>
      <c r="K266" s="310"/>
      <c r="L266" s="69">
        <v>9397.76</v>
      </c>
      <c r="M266" s="69"/>
      <c r="N266" s="69"/>
      <c r="O266" s="69"/>
      <c r="P266" s="70"/>
      <c r="Q266" s="70"/>
      <c r="BZ266" s="43"/>
      <c r="CA266" s="2" t="s">
        <v>513</v>
      </c>
    </row>
    <row r="267" spans="1:79" s="3" customFormat="1" ht="15" hidden="1" outlineLevel="1" x14ac:dyDescent="0.25">
      <c r="A267" s="308" t="s">
        <v>514</v>
      </c>
      <c r="B267" s="309"/>
      <c r="C267" s="309"/>
      <c r="D267" s="309"/>
      <c r="E267" s="309"/>
      <c r="F267" s="309"/>
      <c r="G267" s="309"/>
      <c r="H267" s="309"/>
      <c r="I267" s="309"/>
      <c r="J267" s="309"/>
      <c r="K267" s="310"/>
      <c r="L267" s="69">
        <v>11056.85</v>
      </c>
      <c r="M267" s="69"/>
      <c r="N267" s="69"/>
      <c r="O267" s="69"/>
      <c r="P267" s="70"/>
      <c r="Q267" s="70"/>
      <c r="BZ267" s="43"/>
      <c r="CA267" s="2" t="s">
        <v>514</v>
      </c>
    </row>
    <row r="268" spans="1:79" s="3" customFormat="1" ht="15" hidden="1" outlineLevel="1" x14ac:dyDescent="0.25">
      <c r="A268" s="308" t="s">
        <v>515</v>
      </c>
      <c r="B268" s="309"/>
      <c r="C268" s="309"/>
      <c r="D268" s="309"/>
      <c r="E268" s="309"/>
      <c r="F268" s="309"/>
      <c r="G268" s="309"/>
      <c r="H268" s="309"/>
      <c r="I268" s="309"/>
      <c r="J268" s="309"/>
      <c r="K268" s="310"/>
      <c r="L268" s="69">
        <v>8284.66</v>
      </c>
      <c r="M268" s="69"/>
      <c r="N268" s="69"/>
      <c r="O268" s="69"/>
      <c r="P268" s="70"/>
      <c r="Q268" s="70"/>
      <c r="BZ268" s="43"/>
      <c r="CA268" s="2" t="s">
        <v>515</v>
      </c>
    </row>
    <row r="269" spans="1:79" s="3" customFormat="1" ht="15" hidden="1" outlineLevel="1" x14ac:dyDescent="0.25">
      <c r="A269" s="308" t="s">
        <v>516</v>
      </c>
      <c r="B269" s="309"/>
      <c r="C269" s="309"/>
      <c r="D269" s="309"/>
      <c r="E269" s="309"/>
      <c r="F269" s="309"/>
      <c r="G269" s="309"/>
      <c r="H269" s="309"/>
      <c r="I269" s="309"/>
      <c r="J269" s="309"/>
      <c r="K269" s="310"/>
      <c r="L269" s="69">
        <v>1212095.2</v>
      </c>
      <c r="M269" s="69"/>
      <c r="N269" s="69"/>
      <c r="O269" s="69"/>
      <c r="P269" s="70"/>
      <c r="Q269" s="70"/>
      <c r="BZ269" s="43"/>
      <c r="CA269" s="2" t="s">
        <v>516</v>
      </c>
    </row>
    <row r="270" spans="1:79" s="3" customFormat="1" ht="15" hidden="1" outlineLevel="1" x14ac:dyDescent="0.25">
      <c r="A270" s="308" t="s">
        <v>517</v>
      </c>
      <c r="B270" s="309"/>
      <c r="C270" s="309"/>
      <c r="D270" s="309"/>
      <c r="E270" s="309"/>
      <c r="F270" s="309"/>
      <c r="G270" s="309"/>
      <c r="H270" s="309"/>
      <c r="I270" s="309"/>
      <c r="J270" s="309"/>
      <c r="K270" s="310"/>
      <c r="L270" s="69">
        <v>562993.59</v>
      </c>
      <c r="M270" s="69"/>
      <c r="N270" s="69"/>
      <c r="O270" s="69"/>
      <c r="P270" s="70"/>
      <c r="Q270" s="70"/>
      <c r="BZ270" s="43"/>
      <c r="CA270" s="2" t="s">
        <v>517</v>
      </c>
    </row>
    <row r="271" spans="1:79" s="3" customFormat="1" ht="15" hidden="1" outlineLevel="1" x14ac:dyDescent="0.25">
      <c r="A271" s="308" t="s">
        <v>518</v>
      </c>
      <c r="B271" s="309"/>
      <c r="C271" s="309"/>
      <c r="D271" s="309"/>
      <c r="E271" s="309"/>
      <c r="F271" s="309"/>
      <c r="G271" s="309"/>
      <c r="H271" s="309"/>
      <c r="I271" s="309"/>
      <c r="J271" s="309"/>
      <c r="K271" s="310"/>
      <c r="L271" s="69">
        <v>18683.990000000002</v>
      </c>
      <c r="M271" s="69"/>
      <c r="N271" s="69"/>
      <c r="O271" s="69"/>
      <c r="P271" s="70"/>
      <c r="Q271" s="70"/>
      <c r="BZ271" s="43"/>
      <c r="CA271" s="2" t="s">
        <v>518</v>
      </c>
    </row>
    <row r="272" spans="1:79" s="3" customFormat="1" ht="15" collapsed="1" x14ac:dyDescent="0.25">
      <c r="A272" s="305" t="s">
        <v>198</v>
      </c>
      <c r="B272" s="306"/>
      <c r="C272" s="306"/>
      <c r="D272" s="306"/>
      <c r="E272" s="306"/>
      <c r="F272" s="306"/>
      <c r="G272" s="306"/>
      <c r="H272" s="306"/>
      <c r="I272" s="306"/>
      <c r="J272" s="306"/>
      <c r="K272" s="307"/>
      <c r="L272" s="39"/>
      <c r="M272" s="39"/>
      <c r="N272" s="39"/>
      <c r="O272" s="39"/>
      <c r="P272" s="68"/>
      <c r="Q272" s="68"/>
      <c r="BZ272" s="43" t="s">
        <v>198</v>
      </c>
    </row>
    <row r="273" spans="1:79" s="3" customFormat="1" ht="15" hidden="1" outlineLevel="1" x14ac:dyDescent="0.25">
      <c r="A273" s="308" t="s">
        <v>519</v>
      </c>
      <c r="B273" s="309"/>
      <c r="C273" s="309"/>
      <c r="D273" s="309"/>
      <c r="E273" s="309"/>
      <c r="F273" s="309"/>
      <c r="G273" s="309"/>
      <c r="H273" s="309"/>
      <c r="I273" s="309"/>
      <c r="J273" s="309"/>
      <c r="K273" s="310"/>
      <c r="L273" s="69"/>
      <c r="M273" s="69"/>
      <c r="N273" s="69"/>
      <c r="O273" s="69"/>
      <c r="P273" s="70"/>
      <c r="Q273" s="70"/>
      <c r="BZ273" s="43"/>
      <c r="CA273" s="2" t="s">
        <v>519</v>
      </c>
    </row>
    <row r="274" spans="1:79" s="3" customFormat="1" ht="15" hidden="1" outlineLevel="1" x14ac:dyDescent="0.25">
      <c r="A274" s="308" t="s">
        <v>520</v>
      </c>
      <c r="B274" s="309"/>
      <c r="C274" s="309"/>
      <c r="D274" s="309"/>
      <c r="E274" s="309"/>
      <c r="F274" s="309"/>
      <c r="G274" s="309"/>
      <c r="H274" s="309"/>
      <c r="I274" s="309"/>
      <c r="J274" s="309"/>
      <c r="K274" s="310"/>
      <c r="L274" s="69"/>
      <c r="M274" s="69"/>
      <c r="N274" s="69"/>
      <c r="O274" s="69"/>
      <c r="P274" s="70"/>
      <c r="Q274" s="70"/>
      <c r="BZ274" s="43"/>
      <c r="CA274" s="2" t="s">
        <v>520</v>
      </c>
    </row>
    <row r="275" spans="1:79" s="3" customFormat="1" ht="22.5" hidden="1" outlineLevel="1" x14ac:dyDescent="0.25">
      <c r="A275" s="308" t="s">
        <v>521</v>
      </c>
      <c r="B275" s="309"/>
      <c r="C275" s="309"/>
      <c r="D275" s="309"/>
      <c r="E275" s="309"/>
      <c r="F275" s="309"/>
      <c r="G275" s="309"/>
      <c r="H275" s="309"/>
      <c r="I275" s="309"/>
      <c r="J275" s="309"/>
      <c r="K275" s="310"/>
      <c r="L275" s="69">
        <v>3652153.59</v>
      </c>
      <c r="M275" s="69">
        <v>1626509.96</v>
      </c>
      <c r="N275" s="69" t="s">
        <v>522</v>
      </c>
      <c r="O275" s="69">
        <v>548148.02</v>
      </c>
      <c r="P275" s="70"/>
      <c r="Q275" s="71">
        <v>2780.73</v>
      </c>
      <c r="BZ275" s="43"/>
      <c r="CA275" s="2" t="s">
        <v>521</v>
      </c>
    </row>
    <row r="276" spans="1:79" s="3" customFormat="1" ht="15" hidden="1" outlineLevel="1" x14ac:dyDescent="0.25">
      <c r="A276" s="308" t="s">
        <v>523</v>
      </c>
      <c r="B276" s="309"/>
      <c r="C276" s="309"/>
      <c r="D276" s="309"/>
      <c r="E276" s="309"/>
      <c r="F276" s="309"/>
      <c r="G276" s="309"/>
      <c r="H276" s="309"/>
      <c r="I276" s="309"/>
      <c r="J276" s="309"/>
      <c r="K276" s="310"/>
      <c r="L276" s="69">
        <v>1818142.79</v>
      </c>
      <c r="M276" s="69"/>
      <c r="N276" s="69"/>
      <c r="O276" s="69"/>
      <c r="P276" s="70"/>
      <c r="Q276" s="70"/>
      <c r="BZ276" s="43"/>
      <c r="CA276" s="2" t="s">
        <v>523</v>
      </c>
    </row>
    <row r="277" spans="1:79" s="3" customFormat="1" ht="15" hidden="1" outlineLevel="1" x14ac:dyDescent="0.25">
      <c r="A277" s="308" t="s">
        <v>524</v>
      </c>
      <c r="B277" s="309"/>
      <c r="C277" s="309"/>
      <c r="D277" s="309"/>
      <c r="E277" s="309"/>
      <c r="F277" s="309"/>
      <c r="G277" s="309"/>
      <c r="H277" s="309"/>
      <c r="I277" s="309"/>
      <c r="J277" s="309"/>
      <c r="K277" s="310"/>
      <c r="L277" s="69">
        <v>1212095.2</v>
      </c>
      <c r="M277" s="69"/>
      <c r="N277" s="69"/>
      <c r="O277" s="69"/>
      <c r="P277" s="70"/>
      <c r="Q277" s="70"/>
      <c r="BZ277" s="43"/>
      <c r="CA277" s="2" t="s">
        <v>524</v>
      </c>
    </row>
    <row r="278" spans="1:79" s="3" customFormat="1" ht="15" hidden="1" outlineLevel="1" x14ac:dyDescent="0.25">
      <c r="A278" s="308" t="s">
        <v>525</v>
      </c>
      <c r="B278" s="309"/>
      <c r="C278" s="309"/>
      <c r="D278" s="309"/>
      <c r="E278" s="309"/>
      <c r="F278" s="309"/>
      <c r="G278" s="309"/>
      <c r="H278" s="309"/>
      <c r="I278" s="309"/>
      <c r="J278" s="309"/>
      <c r="K278" s="310"/>
      <c r="L278" s="69">
        <v>6682391.5800000001</v>
      </c>
      <c r="M278" s="69"/>
      <c r="N278" s="69"/>
      <c r="O278" s="69"/>
      <c r="P278" s="70"/>
      <c r="Q278" s="71">
        <v>2780.73</v>
      </c>
      <c r="BZ278" s="43"/>
      <c r="CA278" s="2" t="s">
        <v>525</v>
      </c>
    </row>
    <row r="279" spans="1:79" s="3" customFormat="1" ht="15" hidden="1" outlineLevel="1" x14ac:dyDescent="0.25">
      <c r="A279" s="308" t="s">
        <v>526</v>
      </c>
      <c r="B279" s="309"/>
      <c r="C279" s="309"/>
      <c r="D279" s="309"/>
      <c r="E279" s="309"/>
      <c r="F279" s="309"/>
      <c r="G279" s="309"/>
      <c r="H279" s="309"/>
      <c r="I279" s="309"/>
      <c r="J279" s="309"/>
      <c r="K279" s="310"/>
      <c r="L279" s="69"/>
      <c r="M279" s="69"/>
      <c r="N279" s="69"/>
      <c r="O279" s="69"/>
      <c r="P279" s="70"/>
      <c r="Q279" s="70"/>
      <c r="BZ279" s="43"/>
      <c r="CA279" s="2" t="s">
        <v>526</v>
      </c>
    </row>
    <row r="280" spans="1:79" s="3" customFormat="1" ht="15" hidden="1" outlineLevel="1" x14ac:dyDescent="0.25">
      <c r="A280" s="308" t="s">
        <v>527</v>
      </c>
      <c r="B280" s="309"/>
      <c r="C280" s="309"/>
      <c r="D280" s="309"/>
      <c r="E280" s="309"/>
      <c r="F280" s="309"/>
      <c r="G280" s="309"/>
      <c r="H280" s="309"/>
      <c r="I280" s="309"/>
      <c r="J280" s="309"/>
      <c r="K280" s="310"/>
      <c r="L280" s="69">
        <v>14041.79</v>
      </c>
      <c r="M280" s="69">
        <v>14041.79</v>
      </c>
      <c r="N280" s="69"/>
      <c r="O280" s="69"/>
      <c r="P280" s="70"/>
      <c r="Q280" s="71">
        <v>27.26</v>
      </c>
      <c r="BZ280" s="43"/>
      <c r="CA280" s="2" t="s">
        <v>527</v>
      </c>
    </row>
    <row r="281" spans="1:79" s="3" customFormat="1" ht="15" hidden="1" outlineLevel="1" x14ac:dyDescent="0.25">
      <c r="A281" s="308" t="s">
        <v>528</v>
      </c>
      <c r="B281" s="309"/>
      <c r="C281" s="309"/>
      <c r="D281" s="309"/>
      <c r="E281" s="309"/>
      <c r="F281" s="309"/>
      <c r="G281" s="309"/>
      <c r="H281" s="309"/>
      <c r="I281" s="309"/>
      <c r="J281" s="309"/>
      <c r="K281" s="310"/>
      <c r="L281" s="69">
        <v>14463.04</v>
      </c>
      <c r="M281" s="69"/>
      <c r="N281" s="69"/>
      <c r="O281" s="69"/>
      <c r="P281" s="70"/>
      <c r="Q281" s="70"/>
      <c r="BZ281" s="43"/>
      <c r="CA281" s="2" t="s">
        <v>528</v>
      </c>
    </row>
    <row r="282" spans="1:79" s="3" customFormat="1" ht="15" hidden="1" outlineLevel="1" x14ac:dyDescent="0.25">
      <c r="A282" s="308" t="s">
        <v>529</v>
      </c>
      <c r="B282" s="309"/>
      <c r="C282" s="309"/>
      <c r="D282" s="309"/>
      <c r="E282" s="309"/>
      <c r="F282" s="309"/>
      <c r="G282" s="309"/>
      <c r="H282" s="309"/>
      <c r="I282" s="309"/>
      <c r="J282" s="309"/>
      <c r="K282" s="310"/>
      <c r="L282" s="69">
        <v>8284.66</v>
      </c>
      <c r="M282" s="69"/>
      <c r="N282" s="69"/>
      <c r="O282" s="69"/>
      <c r="P282" s="70"/>
      <c r="Q282" s="70"/>
      <c r="BZ282" s="43"/>
      <c r="CA282" s="2" t="s">
        <v>529</v>
      </c>
    </row>
    <row r="283" spans="1:79" s="3" customFormat="1" ht="15" hidden="1" outlineLevel="1" x14ac:dyDescent="0.25">
      <c r="A283" s="308" t="s">
        <v>525</v>
      </c>
      <c r="B283" s="309"/>
      <c r="C283" s="309"/>
      <c r="D283" s="309"/>
      <c r="E283" s="309"/>
      <c r="F283" s="309"/>
      <c r="G283" s="309"/>
      <c r="H283" s="309"/>
      <c r="I283" s="309"/>
      <c r="J283" s="309"/>
      <c r="K283" s="310"/>
      <c r="L283" s="69">
        <v>36789.49</v>
      </c>
      <c r="M283" s="69"/>
      <c r="N283" s="69"/>
      <c r="O283" s="69"/>
      <c r="P283" s="70"/>
      <c r="Q283" s="71">
        <v>27.26</v>
      </c>
      <c r="BZ283" s="43"/>
      <c r="CA283" s="2" t="s">
        <v>525</v>
      </c>
    </row>
    <row r="284" spans="1:79" s="3" customFormat="1" ht="15" hidden="1" outlineLevel="1" x14ac:dyDescent="0.25">
      <c r="A284" s="308" t="s">
        <v>530</v>
      </c>
      <c r="B284" s="309"/>
      <c r="C284" s="309"/>
      <c r="D284" s="309"/>
      <c r="E284" s="309"/>
      <c r="F284" s="309"/>
      <c r="G284" s="309"/>
      <c r="H284" s="309"/>
      <c r="I284" s="309"/>
      <c r="J284" s="309"/>
      <c r="K284" s="310"/>
      <c r="L284" s="69"/>
      <c r="M284" s="69"/>
      <c r="N284" s="69"/>
      <c r="O284" s="69"/>
      <c r="P284" s="70"/>
      <c r="Q284" s="70"/>
      <c r="BZ284" s="43"/>
      <c r="CA284" s="2" t="s">
        <v>530</v>
      </c>
    </row>
    <row r="285" spans="1:79" s="3" customFormat="1" ht="22.5" hidden="1" outlineLevel="1" x14ac:dyDescent="0.25">
      <c r="A285" s="308" t="s">
        <v>531</v>
      </c>
      <c r="B285" s="309"/>
      <c r="C285" s="309"/>
      <c r="D285" s="309"/>
      <c r="E285" s="309"/>
      <c r="F285" s="309"/>
      <c r="G285" s="309"/>
      <c r="H285" s="309"/>
      <c r="I285" s="309"/>
      <c r="J285" s="309"/>
      <c r="K285" s="310"/>
      <c r="L285" s="69">
        <v>24122.62</v>
      </c>
      <c r="M285" s="69">
        <v>18918.22</v>
      </c>
      <c r="N285" s="69" t="s">
        <v>532</v>
      </c>
      <c r="O285" s="69">
        <v>4423.91</v>
      </c>
      <c r="P285" s="70"/>
      <c r="Q285" s="71">
        <v>33.729999999999997</v>
      </c>
      <c r="BZ285" s="43"/>
      <c r="CA285" s="2" t="s">
        <v>531</v>
      </c>
    </row>
    <row r="286" spans="1:79" s="3" customFormat="1" ht="15" hidden="1" outlineLevel="1" x14ac:dyDescent="0.25">
      <c r="A286" s="308" t="s">
        <v>533</v>
      </c>
      <c r="B286" s="309"/>
      <c r="C286" s="309"/>
      <c r="D286" s="309"/>
      <c r="E286" s="309"/>
      <c r="F286" s="309"/>
      <c r="G286" s="309"/>
      <c r="H286" s="309"/>
      <c r="I286" s="309"/>
      <c r="J286" s="309"/>
      <c r="K286" s="310"/>
      <c r="L286" s="69">
        <v>19444.8</v>
      </c>
      <c r="M286" s="69"/>
      <c r="N286" s="69"/>
      <c r="O286" s="69"/>
      <c r="P286" s="70"/>
      <c r="Q286" s="70"/>
      <c r="BZ286" s="43"/>
      <c r="CA286" s="2" t="s">
        <v>533</v>
      </c>
    </row>
    <row r="287" spans="1:79" s="3" customFormat="1" ht="15" hidden="1" outlineLevel="1" x14ac:dyDescent="0.25">
      <c r="A287" s="308" t="s">
        <v>534</v>
      </c>
      <c r="B287" s="309"/>
      <c r="C287" s="309"/>
      <c r="D287" s="309"/>
      <c r="E287" s="309"/>
      <c r="F287" s="309"/>
      <c r="G287" s="309"/>
      <c r="H287" s="309"/>
      <c r="I287" s="309"/>
      <c r="J287" s="309"/>
      <c r="K287" s="310"/>
      <c r="L287" s="69">
        <v>11056.85</v>
      </c>
      <c r="M287" s="69"/>
      <c r="N287" s="69"/>
      <c r="O287" s="69"/>
      <c r="P287" s="70"/>
      <c r="Q287" s="70"/>
      <c r="BZ287" s="43"/>
      <c r="CA287" s="2" t="s">
        <v>534</v>
      </c>
    </row>
    <row r="288" spans="1:79" s="3" customFormat="1" ht="15" hidden="1" outlineLevel="1" x14ac:dyDescent="0.25">
      <c r="A288" s="308" t="s">
        <v>525</v>
      </c>
      <c r="B288" s="309"/>
      <c r="C288" s="309"/>
      <c r="D288" s="309"/>
      <c r="E288" s="309"/>
      <c r="F288" s="309"/>
      <c r="G288" s="309"/>
      <c r="H288" s="309"/>
      <c r="I288" s="309"/>
      <c r="J288" s="309"/>
      <c r="K288" s="310"/>
      <c r="L288" s="69">
        <v>54624.27</v>
      </c>
      <c r="M288" s="69"/>
      <c r="N288" s="69"/>
      <c r="O288" s="69"/>
      <c r="P288" s="70"/>
      <c r="Q288" s="71">
        <v>33.729999999999997</v>
      </c>
      <c r="BZ288" s="43"/>
      <c r="CA288" s="2" t="s">
        <v>525</v>
      </c>
    </row>
    <row r="289" spans="1:79" s="3" customFormat="1" ht="15" hidden="1" outlineLevel="1" x14ac:dyDescent="0.25">
      <c r="A289" s="308" t="s">
        <v>535</v>
      </c>
      <c r="B289" s="309"/>
      <c r="C289" s="309"/>
      <c r="D289" s="309"/>
      <c r="E289" s="309"/>
      <c r="F289" s="309"/>
      <c r="G289" s="309"/>
      <c r="H289" s="309"/>
      <c r="I289" s="309"/>
      <c r="J289" s="309"/>
      <c r="K289" s="310"/>
      <c r="L289" s="69"/>
      <c r="M289" s="69"/>
      <c r="N289" s="69"/>
      <c r="O289" s="69"/>
      <c r="P289" s="70"/>
      <c r="Q289" s="70"/>
      <c r="BZ289" s="43"/>
      <c r="CA289" s="2" t="s">
        <v>535</v>
      </c>
    </row>
    <row r="290" spans="1:79" s="3" customFormat="1" ht="22.5" hidden="1" outlineLevel="1" x14ac:dyDescent="0.25">
      <c r="A290" s="308" t="s">
        <v>536</v>
      </c>
      <c r="B290" s="309"/>
      <c r="C290" s="309"/>
      <c r="D290" s="309"/>
      <c r="E290" s="309"/>
      <c r="F290" s="309"/>
      <c r="G290" s="309"/>
      <c r="H290" s="309"/>
      <c r="I290" s="309"/>
      <c r="J290" s="309"/>
      <c r="K290" s="310"/>
      <c r="L290" s="69">
        <v>4326.2</v>
      </c>
      <c r="M290" s="69">
        <v>2523.19</v>
      </c>
      <c r="N290" s="69" t="s">
        <v>302</v>
      </c>
      <c r="O290" s="69">
        <v>1107</v>
      </c>
      <c r="P290" s="70"/>
      <c r="Q290" s="71">
        <v>3.92</v>
      </c>
      <c r="BZ290" s="43"/>
      <c r="CA290" s="2" t="s">
        <v>536</v>
      </c>
    </row>
    <row r="291" spans="1:79" s="3" customFormat="1" ht="15" hidden="1" outlineLevel="1" x14ac:dyDescent="0.25">
      <c r="A291" s="308" t="s">
        <v>537</v>
      </c>
      <c r="B291" s="309"/>
      <c r="C291" s="309"/>
      <c r="D291" s="309"/>
      <c r="E291" s="309"/>
      <c r="F291" s="309"/>
      <c r="G291" s="309"/>
      <c r="H291" s="309"/>
      <c r="I291" s="309"/>
      <c r="J291" s="309"/>
      <c r="K291" s="310"/>
      <c r="L291" s="69">
        <v>2449.84</v>
      </c>
      <c r="M291" s="69"/>
      <c r="N291" s="69"/>
      <c r="O291" s="69"/>
      <c r="P291" s="70"/>
      <c r="Q291" s="70"/>
      <c r="BZ291" s="43"/>
      <c r="CA291" s="2" t="s">
        <v>537</v>
      </c>
    </row>
    <row r="292" spans="1:79" s="3" customFormat="1" ht="15" hidden="1" outlineLevel="1" x14ac:dyDescent="0.25">
      <c r="A292" s="308" t="s">
        <v>538</v>
      </c>
      <c r="B292" s="309"/>
      <c r="C292" s="309"/>
      <c r="D292" s="309"/>
      <c r="E292" s="309"/>
      <c r="F292" s="309"/>
      <c r="G292" s="309"/>
      <c r="H292" s="309"/>
      <c r="I292" s="309"/>
      <c r="J292" s="309"/>
      <c r="K292" s="310"/>
      <c r="L292" s="69">
        <v>1389.09</v>
      </c>
      <c r="M292" s="69"/>
      <c r="N292" s="69"/>
      <c r="O292" s="69"/>
      <c r="P292" s="70"/>
      <c r="Q292" s="70"/>
      <c r="BZ292" s="43"/>
      <c r="CA292" s="2" t="s">
        <v>538</v>
      </c>
    </row>
    <row r="293" spans="1:79" s="3" customFormat="1" ht="15" hidden="1" outlineLevel="1" x14ac:dyDescent="0.25">
      <c r="A293" s="308" t="s">
        <v>525</v>
      </c>
      <c r="B293" s="309"/>
      <c r="C293" s="309"/>
      <c r="D293" s="309"/>
      <c r="E293" s="309"/>
      <c r="F293" s="309"/>
      <c r="G293" s="309"/>
      <c r="H293" s="309"/>
      <c r="I293" s="309"/>
      <c r="J293" s="309"/>
      <c r="K293" s="310"/>
      <c r="L293" s="69">
        <v>8165.13</v>
      </c>
      <c r="M293" s="69"/>
      <c r="N293" s="69"/>
      <c r="O293" s="69"/>
      <c r="P293" s="70"/>
      <c r="Q293" s="71">
        <v>3.92</v>
      </c>
      <c r="BZ293" s="43"/>
      <c r="CA293" s="2" t="s">
        <v>525</v>
      </c>
    </row>
    <row r="294" spans="1:79" s="3" customFormat="1" ht="15" hidden="1" outlineLevel="1" x14ac:dyDescent="0.25">
      <c r="A294" s="308" t="s">
        <v>539</v>
      </c>
      <c r="B294" s="309"/>
      <c r="C294" s="309"/>
      <c r="D294" s="309"/>
      <c r="E294" s="309"/>
      <c r="F294" s="309"/>
      <c r="G294" s="309"/>
      <c r="H294" s="309"/>
      <c r="I294" s="309"/>
      <c r="J294" s="309"/>
      <c r="K294" s="310"/>
      <c r="L294" s="69"/>
      <c r="M294" s="69"/>
      <c r="N294" s="69"/>
      <c r="O294" s="69"/>
      <c r="P294" s="70"/>
      <c r="Q294" s="70"/>
      <c r="BZ294" s="43"/>
      <c r="CA294" s="2" t="s">
        <v>539</v>
      </c>
    </row>
    <row r="295" spans="1:79" s="3" customFormat="1" ht="22.5" hidden="1" outlineLevel="1" x14ac:dyDescent="0.25">
      <c r="A295" s="308" t="s">
        <v>540</v>
      </c>
      <c r="B295" s="309"/>
      <c r="C295" s="309"/>
      <c r="D295" s="309"/>
      <c r="E295" s="309"/>
      <c r="F295" s="309"/>
      <c r="G295" s="309"/>
      <c r="H295" s="309"/>
      <c r="I295" s="309"/>
      <c r="J295" s="309"/>
      <c r="K295" s="310"/>
      <c r="L295" s="69">
        <v>100927.31</v>
      </c>
      <c r="M295" s="69">
        <v>16222.37</v>
      </c>
      <c r="N295" s="69" t="s">
        <v>325</v>
      </c>
      <c r="O295" s="69">
        <v>28516.38</v>
      </c>
      <c r="P295" s="70"/>
      <c r="Q295" s="71">
        <v>29.62</v>
      </c>
      <c r="BZ295" s="43"/>
      <c r="CA295" s="2" t="s">
        <v>540</v>
      </c>
    </row>
    <row r="296" spans="1:79" s="3" customFormat="1" ht="15" hidden="1" outlineLevel="1" x14ac:dyDescent="0.25">
      <c r="A296" s="308" t="s">
        <v>541</v>
      </c>
      <c r="B296" s="309"/>
      <c r="C296" s="309"/>
      <c r="D296" s="309"/>
      <c r="E296" s="309"/>
      <c r="F296" s="309"/>
      <c r="G296" s="309"/>
      <c r="H296" s="309"/>
      <c r="I296" s="309"/>
      <c r="J296" s="309"/>
      <c r="K296" s="310"/>
      <c r="L296" s="69">
        <v>27091.79</v>
      </c>
      <c r="M296" s="69"/>
      <c r="N296" s="69"/>
      <c r="O296" s="69"/>
      <c r="P296" s="70"/>
      <c r="Q296" s="70"/>
      <c r="BZ296" s="43"/>
      <c r="CA296" s="2" t="s">
        <v>541</v>
      </c>
    </row>
    <row r="297" spans="1:79" s="3" customFormat="1" ht="15" hidden="1" outlineLevel="1" x14ac:dyDescent="0.25">
      <c r="A297" s="308" t="s">
        <v>542</v>
      </c>
      <c r="B297" s="309"/>
      <c r="C297" s="309"/>
      <c r="D297" s="309"/>
      <c r="E297" s="309"/>
      <c r="F297" s="309"/>
      <c r="G297" s="309"/>
      <c r="H297" s="309"/>
      <c r="I297" s="309"/>
      <c r="J297" s="309"/>
      <c r="K297" s="310"/>
      <c r="L297" s="69">
        <v>18683.990000000002</v>
      </c>
      <c r="M297" s="69"/>
      <c r="N297" s="69"/>
      <c r="O297" s="69"/>
      <c r="P297" s="70"/>
      <c r="Q297" s="70"/>
      <c r="BZ297" s="43"/>
      <c r="CA297" s="2" t="s">
        <v>542</v>
      </c>
    </row>
    <row r="298" spans="1:79" s="3" customFormat="1" ht="15" hidden="1" outlineLevel="1" x14ac:dyDescent="0.25">
      <c r="A298" s="308" t="s">
        <v>525</v>
      </c>
      <c r="B298" s="309"/>
      <c r="C298" s="309"/>
      <c r="D298" s="309"/>
      <c r="E298" s="309"/>
      <c r="F298" s="309"/>
      <c r="G298" s="309"/>
      <c r="H298" s="309"/>
      <c r="I298" s="309"/>
      <c r="J298" s="309"/>
      <c r="K298" s="310"/>
      <c r="L298" s="69">
        <v>146703.09</v>
      </c>
      <c r="M298" s="69"/>
      <c r="N298" s="69"/>
      <c r="O298" s="69"/>
      <c r="P298" s="70"/>
      <c r="Q298" s="71">
        <v>29.62</v>
      </c>
      <c r="BZ298" s="43"/>
      <c r="CA298" s="2" t="s">
        <v>525</v>
      </c>
    </row>
    <row r="299" spans="1:79" s="3" customFormat="1" ht="15" hidden="1" outlineLevel="1" x14ac:dyDescent="0.25">
      <c r="A299" s="308" t="s">
        <v>543</v>
      </c>
      <c r="B299" s="309"/>
      <c r="C299" s="309"/>
      <c r="D299" s="309"/>
      <c r="E299" s="309"/>
      <c r="F299" s="309"/>
      <c r="G299" s="309"/>
      <c r="H299" s="309"/>
      <c r="I299" s="309"/>
      <c r="J299" s="309"/>
      <c r="K299" s="310"/>
      <c r="L299" s="69"/>
      <c r="M299" s="69"/>
      <c r="N299" s="69"/>
      <c r="O299" s="69"/>
      <c r="P299" s="70"/>
      <c r="Q299" s="70"/>
      <c r="BZ299" s="43"/>
      <c r="CA299" s="2" t="s">
        <v>543</v>
      </c>
    </row>
    <row r="300" spans="1:79" s="3" customFormat="1" ht="22.5" hidden="1" outlineLevel="1" x14ac:dyDescent="0.25">
      <c r="A300" s="308" t="s">
        <v>544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10"/>
      <c r="L300" s="69">
        <v>44128.86</v>
      </c>
      <c r="M300" s="69">
        <v>16417.79</v>
      </c>
      <c r="N300" s="69" t="s">
        <v>333</v>
      </c>
      <c r="O300" s="69">
        <v>27496.46</v>
      </c>
      <c r="P300" s="70"/>
      <c r="Q300" s="71">
        <v>31.88</v>
      </c>
      <c r="BZ300" s="43"/>
      <c r="CA300" s="2" t="s">
        <v>544</v>
      </c>
    </row>
    <row r="301" spans="1:79" s="3" customFormat="1" ht="15" hidden="1" outlineLevel="1" x14ac:dyDescent="0.25">
      <c r="A301" s="308" t="s">
        <v>545</v>
      </c>
      <c r="B301" s="309"/>
      <c r="C301" s="309"/>
      <c r="D301" s="309"/>
      <c r="E301" s="309"/>
      <c r="F301" s="309"/>
      <c r="G301" s="309"/>
      <c r="H301" s="309"/>
      <c r="I301" s="309"/>
      <c r="J301" s="309"/>
      <c r="K301" s="310"/>
      <c r="L301" s="69">
        <v>17971.150000000001</v>
      </c>
      <c r="M301" s="69"/>
      <c r="N301" s="69"/>
      <c r="O301" s="69"/>
      <c r="P301" s="70"/>
      <c r="Q301" s="70"/>
      <c r="BZ301" s="43"/>
      <c r="CA301" s="2" t="s">
        <v>545</v>
      </c>
    </row>
    <row r="302" spans="1:79" s="3" customFormat="1" ht="15" hidden="1" outlineLevel="1" x14ac:dyDescent="0.25">
      <c r="A302" s="308" t="s">
        <v>546</v>
      </c>
      <c r="B302" s="309"/>
      <c r="C302" s="309"/>
      <c r="D302" s="309"/>
      <c r="E302" s="309"/>
      <c r="F302" s="309"/>
      <c r="G302" s="309"/>
      <c r="H302" s="309"/>
      <c r="I302" s="309"/>
      <c r="J302" s="309"/>
      <c r="K302" s="310"/>
      <c r="L302" s="69">
        <v>9397.76</v>
      </c>
      <c r="M302" s="69"/>
      <c r="N302" s="69"/>
      <c r="O302" s="69"/>
      <c r="P302" s="70"/>
      <c r="Q302" s="70"/>
      <c r="BZ302" s="43"/>
      <c r="CA302" s="2" t="s">
        <v>546</v>
      </c>
    </row>
    <row r="303" spans="1:79" s="3" customFormat="1" ht="15" hidden="1" outlineLevel="1" x14ac:dyDescent="0.25">
      <c r="A303" s="308" t="s">
        <v>525</v>
      </c>
      <c r="B303" s="309"/>
      <c r="C303" s="309"/>
      <c r="D303" s="309"/>
      <c r="E303" s="309"/>
      <c r="F303" s="309"/>
      <c r="G303" s="309"/>
      <c r="H303" s="309"/>
      <c r="I303" s="309"/>
      <c r="J303" s="309"/>
      <c r="K303" s="310"/>
      <c r="L303" s="69">
        <v>71497.77</v>
      </c>
      <c r="M303" s="69"/>
      <c r="N303" s="69"/>
      <c r="O303" s="69"/>
      <c r="P303" s="70"/>
      <c r="Q303" s="71">
        <v>31.88</v>
      </c>
      <c r="BZ303" s="43"/>
      <c r="CA303" s="2" t="s">
        <v>525</v>
      </c>
    </row>
    <row r="304" spans="1:79" s="3" customFormat="1" ht="15" hidden="1" outlineLevel="1" x14ac:dyDescent="0.25">
      <c r="A304" s="308" t="s">
        <v>547</v>
      </c>
      <c r="B304" s="309"/>
      <c r="C304" s="309"/>
      <c r="D304" s="309"/>
      <c r="E304" s="309"/>
      <c r="F304" s="309"/>
      <c r="G304" s="309"/>
      <c r="H304" s="309"/>
      <c r="I304" s="309"/>
      <c r="J304" s="309"/>
      <c r="K304" s="310"/>
      <c r="L304" s="69">
        <v>7000171.3300000001</v>
      </c>
      <c r="M304" s="69"/>
      <c r="N304" s="69"/>
      <c r="O304" s="69"/>
      <c r="P304" s="70"/>
      <c r="Q304" s="71">
        <v>2907.14</v>
      </c>
      <c r="BZ304" s="43"/>
      <c r="CA304" s="2" t="s">
        <v>547</v>
      </c>
    </row>
    <row r="305" spans="1:79" s="3" customFormat="1" ht="15" hidden="1" outlineLevel="1" x14ac:dyDescent="0.25">
      <c r="A305" s="308" t="s">
        <v>548</v>
      </c>
      <c r="B305" s="309"/>
      <c r="C305" s="309"/>
      <c r="D305" s="309"/>
      <c r="E305" s="309"/>
      <c r="F305" s="309"/>
      <c r="G305" s="309"/>
      <c r="H305" s="309"/>
      <c r="I305" s="309"/>
      <c r="J305" s="309"/>
      <c r="K305" s="310"/>
      <c r="L305" s="69"/>
      <c r="M305" s="69"/>
      <c r="N305" s="69"/>
      <c r="O305" s="69"/>
      <c r="P305" s="70"/>
      <c r="Q305" s="70"/>
      <c r="BZ305" s="43"/>
      <c r="CA305" s="2" t="s">
        <v>548</v>
      </c>
    </row>
    <row r="306" spans="1:79" s="3" customFormat="1" ht="15" hidden="1" outlineLevel="1" x14ac:dyDescent="0.25">
      <c r="A306" s="308" t="s">
        <v>549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10"/>
      <c r="L306" s="69"/>
      <c r="M306" s="69"/>
      <c r="N306" s="69"/>
      <c r="O306" s="69"/>
      <c r="P306" s="70"/>
      <c r="Q306" s="70"/>
      <c r="BZ306" s="43"/>
      <c r="CA306" s="2" t="s">
        <v>549</v>
      </c>
    </row>
    <row r="307" spans="1:79" s="3" customFormat="1" ht="22.5" hidden="1" outlineLevel="1" x14ac:dyDescent="0.25">
      <c r="A307" s="308" t="s">
        <v>550</v>
      </c>
      <c r="B307" s="309"/>
      <c r="C307" s="309"/>
      <c r="D307" s="309"/>
      <c r="E307" s="309"/>
      <c r="F307" s="309"/>
      <c r="G307" s="309"/>
      <c r="H307" s="309"/>
      <c r="I307" s="309"/>
      <c r="J307" s="309"/>
      <c r="K307" s="310"/>
      <c r="L307" s="69">
        <v>6178494.5199999996</v>
      </c>
      <c r="M307" s="69">
        <v>1874559.23</v>
      </c>
      <c r="N307" s="69" t="s">
        <v>551</v>
      </c>
      <c r="O307" s="69">
        <v>228596.99</v>
      </c>
      <c r="P307" s="70"/>
      <c r="Q307" s="71">
        <v>3256.44</v>
      </c>
      <c r="BZ307" s="43"/>
      <c r="CA307" s="2" t="s">
        <v>550</v>
      </c>
    </row>
    <row r="308" spans="1:79" s="3" customFormat="1" ht="15" hidden="1" outlineLevel="1" x14ac:dyDescent="0.25">
      <c r="A308" s="308" t="s">
        <v>552</v>
      </c>
      <c r="B308" s="309"/>
      <c r="C308" s="309"/>
      <c r="D308" s="309"/>
      <c r="E308" s="309"/>
      <c r="F308" s="309"/>
      <c r="G308" s="309"/>
      <c r="H308" s="309"/>
      <c r="I308" s="309"/>
      <c r="J308" s="309"/>
      <c r="K308" s="310"/>
      <c r="L308" s="69">
        <v>2623350.39</v>
      </c>
      <c r="M308" s="69"/>
      <c r="N308" s="69"/>
      <c r="O308" s="69"/>
      <c r="P308" s="70"/>
      <c r="Q308" s="70"/>
      <c r="BZ308" s="43"/>
      <c r="CA308" s="2" t="s">
        <v>552</v>
      </c>
    </row>
    <row r="309" spans="1:79" s="3" customFormat="1" ht="15" hidden="1" outlineLevel="1" x14ac:dyDescent="0.25">
      <c r="A309" s="308" t="s">
        <v>553</v>
      </c>
      <c r="B309" s="309"/>
      <c r="C309" s="309"/>
      <c r="D309" s="309"/>
      <c r="E309" s="309"/>
      <c r="F309" s="309"/>
      <c r="G309" s="309"/>
      <c r="H309" s="309"/>
      <c r="I309" s="309"/>
      <c r="J309" s="309"/>
      <c r="K309" s="310"/>
      <c r="L309" s="69">
        <v>1379287.32</v>
      </c>
      <c r="M309" s="69"/>
      <c r="N309" s="69"/>
      <c r="O309" s="69"/>
      <c r="P309" s="70"/>
      <c r="Q309" s="70"/>
      <c r="BZ309" s="43"/>
      <c r="CA309" s="2" t="s">
        <v>553</v>
      </c>
    </row>
    <row r="310" spans="1:79" s="3" customFormat="1" ht="15" hidden="1" outlineLevel="1" x14ac:dyDescent="0.25">
      <c r="A310" s="308" t="s">
        <v>525</v>
      </c>
      <c r="B310" s="309"/>
      <c r="C310" s="309"/>
      <c r="D310" s="309"/>
      <c r="E310" s="309"/>
      <c r="F310" s="309"/>
      <c r="G310" s="309"/>
      <c r="H310" s="309"/>
      <c r="I310" s="309"/>
      <c r="J310" s="309"/>
      <c r="K310" s="310"/>
      <c r="L310" s="69">
        <v>10181132.23</v>
      </c>
      <c r="M310" s="69"/>
      <c r="N310" s="69"/>
      <c r="O310" s="69"/>
      <c r="P310" s="70"/>
      <c r="Q310" s="71">
        <v>3256.44</v>
      </c>
      <c r="BZ310" s="43"/>
      <c r="CA310" s="2" t="s">
        <v>525</v>
      </c>
    </row>
    <row r="311" spans="1:79" s="3" customFormat="1" ht="15" hidden="1" outlineLevel="1" x14ac:dyDescent="0.25">
      <c r="A311" s="308" t="s">
        <v>554</v>
      </c>
      <c r="B311" s="309"/>
      <c r="C311" s="309"/>
      <c r="D311" s="309"/>
      <c r="E311" s="309"/>
      <c r="F311" s="309"/>
      <c r="G311" s="309"/>
      <c r="H311" s="309"/>
      <c r="I311" s="309"/>
      <c r="J311" s="309"/>
      <c r="K311" s="310"/>
      <c r="L311" s="69"/>
      <c r="M311" s="69"/>
      <c r="N311" s="69"/>
      <c r="O311" s="69"/>
      <c r="P311" s="70"/>
      <c r="Q311" s="70"/>
      <c r="BZ311" s="43"/>
      <c r="CA311" s="2" t="s">
        <v>554</v>
      </c>
    </row>
    <row r="312" spans="1:79" s="3" customFormat="1" ht="22.5" hidden="1" outlineLevel="1" x14ac:dyDescent="0.25">
      <c r="A312" s="308" t="s">
        <v>555</v>
      </c>
      <c r="B312" s="309"/>
      <c r="C312" s="309"/>
      <c r="D312" s="309"/>
      <c r="E312" s="309"/>
      <c r="F312" s="309"/>
      <c r="G312" s="309"/>
      <c r="H312" s="309"/>
      <c r="I312" s="309"/>
      <c r="J312" s="309"/>
      <c r="K312" s="310"/>
      <c r="L312" s="69">
        <v>900071.41</v>
      </c>
      <c r="M312" s="69">
        <v>825064.67</v>
      </c>
      <c r="N312" s="69" t="s">
        <v>556</v>
      </c>
      <c r="O312" s="69">
        <v>57732</v>
      </c>
      <c r="P312" s="70"/>
      <c r="Q312" s="71">
        <v>1426.89</v>
      </c>
      <c r="BZ312" s="43"/>
      <c r="CA312" s="2" t="s">
        <v>555</v>
      </c>
    </row>
    <row r="313" spans="1:79" s="3" customFormat="1" ht="15" hidden="1" outlineLevel="1" x14ac:dyDescent="0.25">
      <c r="A313" s="308" t="s">
        <v>557</v>
      </c>
      <c r="B313" s="309"/>
      <c r="C313" s="309"/>
      <c r="D313" s="309"/>
      <c r="E313" s="309"/>
      <c r="F313" s="309"/>
      <c r="G313" s="309"/>
      <c r="H313" s="309"/>
      <c r="I313" s="309"/>
      <c r="J313" s="309"/>
      <c r="K313" s="310"/>
      <c r="L313" s="69">
        <v>1043194.01</v>
      </c>
      <c r="M313" s="69"/>
      <c r="N313" s="69"/>
      <c r="O313" s="69"/>
      <c r="P313" s="70"/>
      <c r="Q313" s="70"/>
      <c r="BZ313" s="43"/>
      <c r="CA313" s="2" t="s">
        <v>557</v>
      </c>
    </row>
    <row r="314" spans="1:79" s="3" customFormat="1" ht="15" hidden="1" outlineLevel="1" x14ac:dyDescent="0.25">
      <c r="A314" s="308" t="s">
        <v>558</v>
      </c>
      <c r="B314" s="309"/>
      <c r="C314" s="309"/>
      <c r="D314" s="309"/>
      <c r="E314" s="309"/>
      <c r="F314" s="309"/>
      <c r="G314" s="309"/>
      <c r="H314" s="309"/>
      <c r="I314" s="309"/>
      <c r="J314" s="309"/>
      <c r="K314" s="310"/>
      <c r="L314" s="69">
        <v>562993.59</v>
      </c>
      <c r="M314" s="69"/>
      <c r="N314" s="69"/>
      <c r="O314" s="69"/>
      <c r="P314" s="70"/>
      <c r="Q314" s="70"/>
      <c r="BZ314" s="43"/>
      <c r="CA314" s="2" t="s">
        <v>558</v>
      </c>
    </row>
    <row r="315" spans="1:79" s="3" customFormat="1" ht="15" hidden="1" outlineLevel="1" x14ac:dyDescent="0.25">
      <c r="A315" s="308" t="s">
        <v>525</v>
      </c>
      <c r="B315" s="309"/>
      <c r="C315" s="309"/>
      <c r="D315" s="309"/>
      <c r="E315" s="309"/>
      <c r="F315" s="309"/>
      <c r="G315" s="309"/>
      <c r="H315" s="309"/>
      <c r="I315" s="309"/>
      <c r="J315" s="309"/>
      <c r="K315" s="310"/>
      <c r="L315" s="69">
        <v>2506259.0099999998</v>
      </c>
      <c r="M315" s="69"/>
      <c r="N315" s="69"/>
      <c r="O315" s="69"/>
      <c r="P315" s="70"/>
      <c r="Q315" s="71">
        <v>1426.89</v>
      </c>
      <c r="BZ315" s="43"/>
      <c r="CA315" s="2" t="s">
        <v>525</v>
      </c>
    </row>
    <row r="316" spans="1:79" s="3" customFormat="1" ht="15" hidden="1" outlineLevel="1" x14ac:dyDescent="0.25">
      <c r="A316" s="308" t="s">
        <v>547</v>
      </c>
      <c r="B316" s="309"/>
      <c r="C316" s="309"/>
      <c r="D316" s="309"/>
      <c r="E316" s="309"/>
      <c r="F316" s="309"/>
      <c r="G316" s="309"/>
      <c r="H316" s="309"/>
      <c r="I316" s="309"/>
      <c r="J316" s="309"/>
      <c r="K316" s="310"/>
      <c r="L316" s="69">
        <v>12687391.24</v>
      </c>
      <c r="M316" s="69"/>
      <c r="N316" s="69"/>
      <c r="O316" s="69"/>
      <c r="P316" s="70"/>
      <c r="Q316" s="71">
        <v>4683.33</v>
      </c>
      <c r="BZ316" s="43"/>
      <c r="CA316" s="2" t="s">
        <v>547</v>
      </c>
    </row>
    <row r="317" spans="1:79" s="3" customFormat="1" ht="15" collapsed="1" x14ac:dyDescent="0.25">
      <c r="A317" s="308" t="s">
        <v>206</v>
      </c>
      <c r="B317" s="309"/>
      <c r="C317" s="309"/>
      <c r="D317" s="309"/>
      <c r="E317" s="309"/>
      <c r="F317" s="309"/>
      <c r="G317" s="309"/>
      <c r="H317" s="309"/>
      <c r="I317" s="309"/>
      <c r="J317" s="309"/>
      <c r="K317" s="310"/>
      <c r="L317" s="69">
        <v>19687562.57</v>
      </c>
      <c r="M317" s="69"/>
      <c r="N317" s="69"/>
      <c r="O317" s="69"/>
      <c r="P317" s="70"/>
      <c r="Q317" s="71">
        <v>7590.47</v>
      </c>
      <c r="BZ317" s="43"/>
      <c r="CA317" s="2" t="s">
        <v>206</v>
      </c>
    </row>
    <row r="318" spans="1:79" s="3" customFormat="1" ht="15" x14ac:dyDescent="0.25">
      <c r="A318" s="308" t="s">
        <v>207</v>
      </c>
      <c r="B318" s="309"/>
      <c r="C318" s="309"/>
      <c r="D318" s="309"/>
      <c r="E318" s="309"/>
      <c r="F318" s="309"/>
      <c r="G318" s="309"/>
      <c r="H318" s="309"/>
      <c r="I318" s="309"/>
      <c r="J318" s="309"/>
      <c r="K318" s="310"/>
      <c r="L318" s="69"/>
      <c r="M318" s="69"/>
      <c r="N318" s="69"/>
      <c r="O318" s="69"/>
      <c r="P318" s="70"/>
      <c r="Q318" s="70"/>
      <c r="BZ318" s="43"/>
      <c r="CA318" s="2" t="s">
        <v>207</v>
      </c>
    </row>
    <row r="319" spans="1:79" s="3" customFormat="1" ht="15" x14ac:dyDescent="0.25">
      <c r="A319" s="308" t="s">
        <v>209</v>
      </c>
      <c r="B319" s="309"/>
      <c r="C319" s="309"/>
      <c r="D319" s="309"/>
      <c r="E319" s="309"/>
      <c r="F319" s="309"/>
      <c r="G319" s="309"/>
      <c r="H319" s="309"/>
      <c r="I319" s="309"/>
      <c r="J319" s="309"/>
      <c r="K319" s="310"/>
      <c r="L319" s="356">
        <v>896020.76</v>
      </c>
      <c r="M319" s="69"/>
      <c r="N319" s="69"/>
      <c r="O319" s="69"/>
      <c r="P319" s="70"/>
      <c r="Q319" s="70"/>
      <c r="BZ319" s="43"/>
      <c r="CA319" s="2" t="s">
        <v>209</v>
      </c>
    </row>
    <row r="320" spans="1:79" s="3" customFormat="1" ht="15" x14ac:dyDescent="0.25">
      <c r="A320" s="308" t="s">
        <v>210</v>
      </c>
      <c r="B320" s="309"/>
      <c r="C320" s="309"/>
      <c r="D320" s="309"/>
      <c r="E320" s="309"/>
      <c r="F320" s="309"/>
      <c r="G320" s="309"/>
      <c r="H320" s="309"/>
      <c r="I320" s="309"/>
      <c r="J320" s="309"/>
      <c r="K320" s="310"/>
      <c r="L320" s="69">
        <v>5627988.3200000003</v>
      </c>
      <c r="M320" s="69"/>
      <c r="N320" s="69"/>
      <c r="O320" s="69"/>
      <c r="P320" s="70"/>
      <c r="Q320" s="70"/>
      <c r="BZ320" s="43"/>
      <c r="CA320" s="2" t="s">
        <v>210</v>
      </c>
    </row>
    <row r="321" spans="1:95" s="3" customFormat="1" ht="15" x14ac:dyDescent="0.25">
      <c r="A321" s="308" t="s">
        <v>559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10"/>
      <c r="L321" s="69">
        <v>5562882.1500000004</v>
      </c>
      <c r="M321" s="69"/>
      <c r="N321" s="69"/>
      <c r="O321" s="69"/>
      <c r="P321" s="70"/>
      <c r="Q321" s="70"/>
      <c r="BZ321" s="43"/>
      <c r="CA321" s="2" t="s">
        <v>559</v>
      </c>
    </row>
    <row r="322" spans="1:95" s="3" customFormat="1" ht="15" x14ac:dyDescent="0.25">
      <c r="A322" s="308" t="s">
        <v>212</v>
      </c>
      <c r="B322" s="309"/>
      <c r="C322" s="309"/>
      <c r="D322" s="309"/>
      <c r="E322" s="309"/>
      <c r="F322" s="309"/>
      <c r="G322" s="309"/>
      <c r="H322" s="309"/>
      <c r="I322" s="309"/>
      <c r="J322" s="309"/>
      <c r="K322" s="310"/>
      <c r="L322" s="69">
        <v>5566107.8099999996</v>
      </c>
      <c r="M322" s="69"/>
      <c r="N322" s="69"/>
      <c r="O322" s="69"/>
      <c r="P322" s="70"/>
      <c r="Q322" s="70"/>
      <c r="BZ322" s="43"/>
      <c r="CA322" s="2" t="s">
        <v>212</v>
      </c>
    </row>
    <row r="323" spans="1:95" s="3" customFormat="1" ht="15" x14ac:dyDescent="0.25">
      <c r="A323" s="308" t="s">
        <v>213</v>
      </c>
      <c r="B323" s="309"/>
      <c r="C323" s="309"/>
      <c r="D323" s="309"/>
      <c r="E323" s="309"/>
      <c r="F323" s="309"/>
      <c r="G323" s="309"/>
      <c r="H323" s="309"/>
      <c r="I323" s="309"/>
      <c r="J323" s="309"/>
      <c r="K323" s="310"/>
      <c r="L323" s="69">
        <v>3203188.46</v>
      </c>
      <c r="M323" s="69"/>
      <c r="N323" s="69"/>
      <c r="O323" s="69"/>
      <c r="P323" s="70"/>
      <c r="Q323" s="70"/>
      <c r="BZ323" s="43"/>
      <c r="CA323" s="2" t="s">
        <v>213</v>
      </c>
    </row>
    <row r="324" spans="1:95" s="3" customFormat="1" ht="15" x14ac:dyDescent="0.25">
      <c r="A324" s="308" t="s">
        <v>560</v>
      </c>
      <c r="B324" s="309"/>
      <c r="C324" s="309"/>
      <c r="D324" s="309"/>
      <c r="E324" s="309"/>
      <c r="F324" s="309"/>
      <c r="G324" s="309"/>
      <c r="H324" s="309"/>
      <c r="I324" s="309"/>
      <c r="J324" s="309"/>
      <c r="K324" s="310"/>
      <c r="L324" s="69">
        <v>413438.81</v>
      </c>
      <c r="M324" s="69"/>
      <c r="N324" s="69"/>
      <c r="O324" s="69"/>
      <c r="P324" s="70"/>
      <c r="Q324" s="70"/>
      <c r="BZ324" s="43"/>
      <c r="CA324" s="2" t="s">
        <v>560</v>
      </c>
    </row>
    <row r="325" spans="1:95" s="3" customFormat="1" ht="15" x14ac:dyDescent="0.25">
      <c r="A325" s="308" t="s">
        <v>561</v>
      </c>
      <c r="B325" s="309"/>
      <c r="C325" s="309"/>
      <c r="D325" s="309"/>
      <c r="E325" s="309"/>
      <c r="F325" s="309"/>
      <c r="G325" s="309"/>
      <c r="H325" s="309"/>
      <c r="I325" s="309"/>
      <c r="J325" s="309"/>
      <c r="K325" s="310"/>
      <c r="L325" s="69">
        <v>689064.69</v>
      </c>
      <c r="M325" s="69"/>
      <c r="N325" s="69"/>
      <c r="O325" s="69"/>
      <c r="P325" s="70"/>
      <c r="Q325" s="70"/>
      <c r="BZ325" s="43"/>
      <c r="CA325" s="2" t="s">
        <v>561</v>
      </c>
    </row>
    <row r="326" spans="1:95" s="3" customFormat="1" ht="15" x14ac:dyDescent="0.25">
      <c r="A326" s="308" t="s">
        <v>1136</v>
      </c>
      <c r="B326" s="309"/>
      <c r="C326" s="309"/>
      <c r="D326" s="309"/>
      <c r="E326" s="309"/>
      <c r="F326" s="309"/>
      <c r="G326" s="309"/>
      <c r="H326" s="309"/>
      <c r="I326" s="309"/>
      <c r="J326" s="309"/>
      <c r="K326" s="310"/>
      <c r="L326" s="69">
        <v>492189.06</v>
      </c>
      <c r="M326" s="69"/>
      <c r="N326" s="69"/>
      <c r="O326" s="69"/>
      <c r="P326" s="70"/>
      <c r="Q326" s="70"/>
      <c r="BZ326" s="43"/>
      <c r="CA326" s="2" t="s">
        <v>562</v>
      </c>
    </row>
    <row r="327" spans="1:95" s="3" customFormat="1" ht="15" x14ac:dyDescent="0.25">
      <c r="A327" s="308" t="s">
        <v>563</v>
      </c>
      <c r="B327" s="309"/>
      <c r="C327" s="309"/>
      <c r="D327" s="309"/>
      <c r="E327" s="309"/>
      <c r="F327" s="309"/>
      <c r="G327" s="309"/>
      <c r="H327" s="309"/>
      <c r="I327" s="309"/>
      <c r="J327" s="309"/>
      <c r="K327" s="310"/>
      <c r="L327" s="69">
        <v>393751.25</v>
      </c>
      <c r="M327" s="69"/>
      <c r="N327" s="69"/>
      <c r="O327" s="69"/>
      <c r="P327" s="70"/>
      <c r="Q327" s="70"/>
      <c r="BZ327" s="43"/>
      <c r="CA327" s="2" t="s">
        <v>563</v>
      </c>
    </row>
    <row r="328" spans="1:95" s="3" customFormat="1" ht="15" x14ac:dyDescent="0.25">
      <c r="A328" s="305" t="s">
        <v>206</v>
      </c>
      <c r="B328" s="306"/>
      <c r="C328" s="306"/>
      <c r="D328" s="306"/>
      <c r="E328" s="306"/>
      <c r="F328" s="306"/>
      <c r="G328" s="306"/>
      <c r="H328" s="306"/>
      <c r="I328" s="306"/>
      <c r="J328" s="306"/>
      <c r="K328" s="307"/>
      <c r="L328" s="39">
        <v>21676006.379999999</v>
      </c>
      <c r="M328" s="39"/>
      <c r="N328" s="39"/>
      <c r="O328" s="39"/>
      <c r="P328" s="68"/>
      <c r="Q328" s="68"/>
      <c r="BZ328" s="43"/>
      <c r="CB328" s="43" t="s">
        <v>206</v>
      </c>
    </row>
    <row r="329" spans="1:95" s="3" customFormat="1" ht="15" x14ac:dyDescent="0.25">
      <c r="A329" s="308" t="s">
        <v>564</v>
      </c>
      <c r="B329" s="309"/>
      <c r="C329" s="309"/>
      <c r="D329" s="309"/>
      <c r="E329" s="309"/>
      <c r="F329" s="309"/>
      <c r="G329" s="309"/>
      <c r="H329" s="309"/>
      <c r="I329" s="309"/>
      <c r="J329" s="309"/>
      <c r="K329" s="310"/>
      <c r="L329" s="69">
        <v>650280.18999999994</v>
      </c>
      <c r="M329" s="69"/>
      <c r="N329" s="69"/>
      <c r="O329" s="69"/>
      <c r="P329" s="70"/>
      <c r="Q329" s="70"/>
      <c r="BZ329" s="43"/>
      <c r="CA329" s="2" t="s">
        <v>564</v>
      </c>
      <c r="CB329" s="43"/>
    </row>
    <row r="330" spans="1:95" s="3" customFormat="1" ht="15" x14ac:dyDescent="0.25">
      <c r="A330" s="305" t="s">
        <v>221</v>
      </c>
      <c r="B330" s="306"/>
      <c r="C330" s="306"/>
      <c r="D330" s="306"/>
      <c r="E330" s="306"/>
      <c r="F330" s="306"/>
      <c r="G330" s="306"/>
      <c r="H330" s="306"/>
      <c r="I330" s="306"/>
      <c r="J330" s="306"/>
      <c r="K330" s="307"/>
      <c r="L330" s="39">
        <v>22326286.57</v>
      </c>
      <c r="M330" s="39"/>
      <c r="N330" s="39"/>
      <c r="O330" s="39"/>
      <c r="P330" s="68"/>
      <c r="Q330" s="68"/>
      <c r="BZ330" s="43"/>
      <c r="CB330" s="43" t="s">
        <v>221</v>
      </c>
    </row>
    <row r="331" spans="1:95" s="216" customFormat="1" ht="15" hidden="1" outlineLevel="1" x14ac:dyDescent="0.25">
      <c r="A331" s="339" t="s">
        <v>1138</v>
      </c>
      <c r="B331" s="339"/>
      <c r="C331" s="339"/>
      <c r="D331" s="339"/>
      <c r="E331" s="339"/>
      <c r="F331" s="339"/>
      <c r="G331" s="339"/>
      <c r="H331" s="339"/>
      <c r="I331" s="339"/>
      <c r="J331" s="339"/>
      <c r="K331" s="339"/>
      <c r="L331" s="212">
        <f>L319*1.052*1.021*1.035*1.025*1.02*1.03</f>
        <v>1072658</v>
      </c>
      <c r="M331" s="213"/>
      <c r="N331" s="214"/>
      <c r="O331" s="214"/>
      <c r="P331" s="215"/>
      <c r="Q331" s="215"/>
      <c r="R331" s="215"/>
      <c r="S331" s="215"/>
      <c r="CG331" s="217"/>
      <c r="CI331" s="217"/>
      <c r="CK331" s="218"/>
      <c r="CL331" s="219"/>
      <c r="CM331" s="219"/>
      <c r="CN331" s="219"/>
      <c r="CO331" s="219"/>
      <c r="CP331" s="219"/>
      <c r="CQ331" s="219"/>
    </row>
    <row r="332" spans="1:95" s="216" customFormat="1" ht="15" hidden="1" outlineLevel="1" x14ac:dyDescent="0.25">
      <c r="A332" s="339" t="s">
        <v>1139</v>
      </c>
      <c r="B332" s="339"/>
      <c r="C332" s="339"/>
      <c r="D332" s="339"/>
      <c r="E332" s="339"/>
      <c r="F332" s="339"/>
      <c r="G332" s="339"/>
      <c r="H332" s="339"/>
      <c r="I332" s="339"/>
      <c r="J332" s="339"/>
      <c r="K332" s="339"/>
      <c r="L332" s="212">
        <f>L330-L331</f>
        <v>21253629</v>
      </c>
      <c r="M332" s="213"/>
      <c r="N332" s="214"/>
      <c r="O332" s="214"/>
      <c r="P332" s="215"/>
      <c r="Q332" s="215"/>
      <c r="R332" s="215"/>
      <c r="S332" s="215"/>
      <c r="CG332" s="217"/>
      <c r="CI332" s="217"/>
      <c r="CK332" s="218"/>
      <c r="CL332" s="219"/>
      <c r="CM332" s="219"/>
      <c r="CN332" s="219"/>
      <c r="CO332" s="219"/>
      <c r="CP332" s="219"/>
      <c r="CQ332" s="219"/>
    </row>
    <row r="333" spans="1:95" s="81" customFormat="1" ht="15" collapsed="1" x14ac:dyDescent="0.25">
      <c r="A333" s="311" t="s">
        <v>1140</v>
      </c>
      <c r="B333" s="312"/>
      <c r="C333" s="312"/>
      <c r="D333" s="312"/>
      <c r="E333" s="312"/>
      <c r="F333" s="312"/>
      <c r="G333" s="312"/>
      <c r="H333" s="312"/>
      <c r="I333" s="312"/>
      <c r="J333" s="312"/>
      <c r="K333" s="313"/>
      <c r="L333" s="238">
        <v>1.5458000000000001</v>
      </c>
      <c r="M333" s="220"/>
      <c r="N333" s="221"/>
      <c r="O333" s="220"/>
      <c r="P333" s="222"/>
      <c r="Q333" s="222"/>
      <c r="R333" s="222"/>
      <c r="S333" s="222"/>
      <c r="CG333" s="223"/>
      <c r="CH333" s="224"/>
      <c r="CI333" s="223"/>
      <c r="CK333" s="225"/>
    </row>
    <row r="334" spans="1:95" s="81" customFormat="1" ht="24.75" customHeight="1" x14ac:dyDescent="0.25">
      <c r="A334" s="314" t="s">
        <v>1147</v>
      </c>
      <c r="B334" s="314"/>
      <c r="C334" s="314"/>
      <c r="D334" s="314"/>
      <c r="E334" s="314"/>
      <c r="F334" s="314"/>
      <c r="G334" s="314"/>
      <c r="H334" s="314"/>
      <c r="I334" s="314"/>
      <c r="J334" s="314"/>
      <c r="K334" s="314"/>
      <c r="L334" s="226">
        <f>L330*L333</f>
        <v>34511974</v>
      </c>
      <c r="M334" s="227"/>
      <c r="N334" s="228"/>
      <c r="O334" s="228"/>
      <c r="P334" s="229"/>
      <c r="Q334" s="229"/>
      <c r="R334" s="229"/>
      <c r="S334" s="229"/>
      <c r="CG334" s="223"/>
      <c r="CI334" s="223"/>
      <c r="CK334" s="230"/>
    </row>
    <row r="335" spans="1:95" s="3" customFormat="1" ht="15" x14ac:dyDescent="0.25">
      <c r="A335" s="308" t="s">
        <v>222</v>
      </c>
      <c r="B335" s="309"/>
      <c r="C335" s="309"/>
      <c r="D335" s="309"/>
      <c r="E335" s="309"/>
      <c r="F335" s="309"/>
      <c r="G335" s="309"/>
      <c r="H335" s="309"/>
      <c r="I335" s="309"/>
      <c r="J335" s="309"/>
      <c r="K335" s="310"/>
      <c r="L335" s="69">
        <f>L334*0.2</f>
        <v>6902394.7999999998</v>
      </c>
      <c r="M335" s="69"/>
      <c r="N335" s="69"/>
      <c r="O335" s="69"/>
      <c r="P335" s="70"/>
      <c r="Q335" s="70"/>
      <c r="BZ335" s="43"/>
      <c r="CA335" s="2" t="s">
        <v>222</v>
      </c>
      <c r="CB335" s="43"/>
    </row>
    <row r="336" spans="1:95" s="3" customFormat="1" ht="15" x14ac:dyDescent="0.25">
      <c r="A336" s="305" t="s">
        <v>223</v>
      </c>
      <c r="B336" s="306"/>
      <c r="C336" s="306"/>
      <c r="D336" s="306"/>
      <c r="E336" s="306"/>
      <c r="F336" s="306"/>
      <c r="G336" s="306"/>
      <c r="H336" s="306"/>
      <c r="I336" s="306"/>
      <c r="J336" s="306"/>
      <c r="K336" s="307"/>
      <c r="L336" s="39">
        <f>L334+L335</f>
        <v>41414368.799999997</v>
      </c>
      <c r="M336" s="39"/>
      <c r="N336" s="39"/>
      <c r="O336" s="39"/>
      <c r="P336" s="68"/>
      <c r="Q336" s="42">
        <v>7590.47</v>
      </c>
      <c r="BZ336" s="43"/>
      <c r="CB336" s="43"/>
      <c r="CC336" s="43" t="s">
        <v>223</v>
      </c>
    </row>
    <row r="337" spans="1:81" s="3" customFormat="1" ht="53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342"/>
      <c r="L337" s="4"/>
      <c r="M337" s="4"/>
      <c r="N337" s="4"/>
      <c r="O337" s="4"/>
      <c r="P337" s="4"/>
      <c r="Q337" s="4"/>
    </row>
    <row r="338" spans="1:81" s="16" customFormat="1" ht="12.75" customHeight="1" x14ac:dyDescent="0.2">
      <c r="A338" s="315" t="s">
        <v>565</v>
      </c>
      <c r="B338" s="315"/>
      <c r="C338" s="315"/>
      <c r="D338" s="315"/>
      <c r="E338" s="315"/>
      <c r="F338" s="315"/>
      <c r="G338" s="315"/>
      <c r="H338" s="315"/>
      <c r="I338" s="315"/>
      <c r="J338" s="315"/>
      <c r="K338" s="315"/>
      <c r="L338" s="315"/>
      <c r="M338" s="315"/>
      <c r="N338" s="315"/>
      <c r="O338" s="315"/>
      <c r="P338" s="315"/>
      <c r="Q338" s="315"/>
      <c r="R338" s="7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</row>
    <row r="339" spans="1:81" s="16" customFormat="1" ht="12.75" customHeight="1" x14ac:dyDescent="0.2">
      <c r="A339" s="316" t="s">
        <v>264</v>
      </c>
      <c r="B339" s="3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16"/>
      <c r="M339" s="316"/>
      <c r="N339" s="316"/>
      <c r="O339" s="316"/>
      <c r="P339" s="316"/>
      <c r="Q339" s="316"/>
      <c r="R339" s="7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</row>
    <row r="340" spans="1:81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74"/>
      <c r="I340" s="10"/>
      <c r="J340" s="10"/>
      <c r="K340" s="354"/>
      <c r="L340" s="10"/>
      <c r="M340" s="14"/>
      <c r="N340" s="14"/>
      <c r="O340" s="14"/>
      <c r="P340" s="14"/>
      <c r="Q340" s="14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</row>
    <row r="341" spans="1:81" s="16" customFormat="1" ht="12.75" customHeight="1" x14ac:dyDescent="0.2">
      <c r="A341" s="315" t="s">
        <v>566</v>
      </c>
      <c r="B341" s="315"/>
      <c r="C341" s="315"/>
      <c r="D341" s="315"/>
      <c r="E341" s="315"/>
      <c r="F341" s="315"/>
      <c r="G341" s="315"/>
      <c r="H341" s="315"/>
      <c r="I341" s="315"/>
      <c r="J341" s="315"/>
      <c r="K341" s="315"/>
      <c r="L341" s="315"/>
      <c r="M341" s="315"/>
      <c r="N341" s="315"/>
      <c r="O341" s="315"/>
      <c r="P341" s="315"/>
      <c r="Q341" s="315"/>
      <c r="R341" s="7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</row>
    <row r="342" spans="1:81" s="16" customFormat="1" ht="12.75" customHeight="1" x14ac:dyDescent="0.2">
      <c r="A342" s="316" t="s">
        <v>264</v>
      </c>
      <c r="B342" s="316"/>
      <c r="C342" s="316"/>
      <c r="D342" s="316"/>
      <c r="E342" s="316"/>
      <c r="F342" s="316"/>
      <c r="G342" s="316"/>
      <c r="H342" s="316"/>
      <c r="I342" s="316"/>
      <c r="J342" s="316"/>
      <c r="K342" s="316"/>
      <c r="L342" s="316"/>
      <c r="M342" s="316"/>
      <c r="N342" s="316"/>
      <c r="O342" s="316"/>
      <c r="P342" s="316"/>
      <c r="Q342" s="316"/>
      <c r="R342" s="7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</row>
    <row r="343" spans="1:81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74"/>
      <c r="I343" s="10"/>
      <c r="J343" s="10"/>
      <c r="K343" s="354"/>
      <c r="L343" s="10"/>
      <c r="M343" s="14"/>
      <c r="N343" s="14"/>
      <c r="O343" s="14"/>
      <c r="P343" s="14"/>
      <c r="Q343" s="14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</row>
    <row r="344" spans="1:81" s="3" customFormat="1" ht="15" x14ac:dyDescent="0.25">
      <c r="A344" s="4"/>
      <c r="B344" s="4"/>
      <c r="C344" s="4"/>
      <c r="D344" s="4"/>
      <c r="E344" s="4"/>
      <c r="F344" s="4"/>
      <c r="G344" s="4"/>
      <c r="H344" s="14"/>
      <c r="I344" s="75"/>
      <c r="J344" s="75"/>
      <c r="K344" s="355"/>
      <c r="L344" s="75"/>
      <c r="M344" s="4"/>
      <c r="N344" s="4"/>
      <c r="O344" s="4"/>
      <c r="P344" s="4"/>
      <c r="Q344" s="4"/>
    </row>
  </sheetData>
  <mergeCells count="242">
    <mergeCell ref="A342:Q342"/>
    <mergeCell ref="A335:K335"/>
    <mergeCell ref="A336:K336"/>
    <mergeCell ref="A338:Q338"/>
    <mergeCell ref="A339:Q339"/>
    <mergeCell ref="A341:Q341"/>
    <mergeCell ref="A326:K326"/>
    <mergeCell ref="A327:K327"/>
    <mergeCell ref="A328:K328"/>
    <mergeCell ref="A329:K329"/>
    <mergeCell ref="A330:K330"/>
    <mergeCell ref="A331:K331"/>
    <mergeCell ref="A332:K332"/>
    <mergeCell ref="A333:K333"/>
    <mergeCell ref="A334:K334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C248:Q248"/>
    <mergeCell ref="A252:K252"/>
    <mergeCell ref="A253:K253"/>
    <mergeCell ref="A254:K254"/>
    <mergeCell ref="A255:K255"/>
    <mergeCell ref="C240:Q240"/>
    <mergeCell ref="C241:Q241"/>
    <mergeCell ref="C245:E245"/>
    <mergeCell ref="C246:Q246"/>
    <mergeCell ref="C247:Q247"/>
    <mergeCell ref="C232:Q232"/>
    <mergeCell ref="C233:Q233"/>
    <mergeCell ref="A237:Q237"/>
    <mergeCell ref="C238:E238"/>
    <mergeCell ref="C239:Q239"/>
    <mergeCell ref="C224:Q224"/>
    <mergeCell ref="C225:Q225"/>
    <mergeCell ref="C226:Q226"/>
    <mergeCell ref="C230:E230"/>
    <mergeCell ref="C231:Q231"/>
    <mergeCell ref="C216:E216"/>
    <mergeCell ref="C217:Q217"/>
    <mergeCell ref="C218:Q218"/>
    <mergeCell ref="C219:Q219"/>
    <mergeCell ref="C223:E223"/>
    <mergeCell ref="C205:Q205"/>
    <mergeCell ref="C209:E209"/>
    <mergeCell ref="C210:Q210"/>
    <mergeCell ref="C211:Q211"/>
    <mergeCell ref="C212:Q212"/>
    <mergeCell ref="C197:Q197"/>
    <mergeCell ref="A201:Q201"/>
    <mergeCell ref="C202:E202"/>
    <mergeCell ref="C203:Q203"/>
    <mergeCell ref="C204:Q204"/>
    <mergeCell ref="C189:Q189"/>
    <mergeCell ref="C190:Q190"/>
    <mergeCell ref="C194:E194"/>
    <mergeCell ref="C195:Q195"/>
    <mergeCell ref="C196:Q196"/>
    <mergeCell ref="C181:Q181"/>
    <mergeCell ref="C182:Q182"/>
    <mergeCell ref="C183:Q183"/>
    <mergeCell ref="C187:E187"/>
    <mergeCell ref="C188:Q188"/>
    <mergeCell ref="C172:E172"/>
    <mergeCell ref="C174:Q174"/>
    <mergeCell ref="C175:Q175"/>
    <mergeCell ref="C176:Q176"/>
    <mergeCell ref="C180:E180"/>
    <mergeCell ref="C161:Q161"/>
    <mergeCell ref="C165:E165"/>
    <mergeCell ref="C166:Q166"/>
    <mergeCell ref="C167:Q167"/>
    <mergeCell ref="C168:Q168"/>
    <mergeCell ref="C153:Q153"/>
    <mergeCell ref="C154:Q154"/>
    <mergeCell ref="C158:E158"/>
    <mergeCell ref="C159:Q159"/>
    <mergeCell ref="C160:Q160"/>
    <mergeCell ref="C145:Q145"/>
    <mergeCell ref="C146:Q146"/>
    <mergeCell ref="C147:Q147"/>
    <mergeCell ref="C151:E151"/>
    <mergeCell ref="C152:Q152"/>
    <mergeCell ref="C137:Q137"/>
    <mergeCell ref="C138:Q138"/>
    <mergeCell ref="C139:Q139"/>
    <mergeCell ref="A143:Q143"/>
    <mergeCell ref="C144:E144"/>
    <mergeCell ref="C127:E127"/>
    <mergeCell ref="C129:Q129"/>
    <mergeCell ref="C130:Q130"/>
    <mergeCell ref="C131:Q131"/>
    <mergeCell ref="C135:E135"/>
    <mergeCell ref="C115:Q115"/>
    <mergeCell ref="C119:E119"/>
    <mergeCell ref="C121:Q121"/>
    <mergeCell ref="C122:Q122"/>
    <mergeCell ref="C123:Q123"/>
    <mergeCell ref="C106:Q106"/>
    <mergeCell ref="C107:Q107"/>
    <mergeCell ref="C111:E111"/>
    <mergeCell ref="C113:Q113"/>
    <mergeCell ref="C114:Q114"/>
    <mergeCell ref="C98:Q98"/>
    <mergeCell ref="C99:Q99"/>
    <mergeCell ref="C100:Q100"/>
    <mergeCell ref="C104:E104"/>
    <mergeCell ref="C105:Q105"/>
    <mergeCell ref="C89:E89"/>
    <mergeCell ref="C91:Q91"/>
    <mergeCell ref="C92:Q92"/>
    <mergeCell ref="C93:Q93"/>
    <mergeCell ref="C97:E97"/>
    <mergeCell ref="C77:Q77"/>
    <mergeCell ref="C81:E81"/>
    <mergeCell ref="C83:Q83"/>
    <mergeCell ref="C84:Q84"/>
    <mergeCell ref="C85:Q85"/>
    <mergeCell ref="C69:Q69"/>
    <mergeCell ref="C70:Q70"/>
    <mergeCell ref="C74:E74"/>
    <mergeCell ref="C75:Q75"/>
    <mergeCell ref="C76:Q76"/>
    <mergeCell ref="C60:Q60"/>
    <mergeCell ref="C61:Q61"/>
    <mergeCell ref="C62:Q62"/>
    <mergeCell ref="C66:E66"/>
    <mergeCell ref="C68:Q68"/>
    <mergeCell ref="C51:E51"/>
    <mergeCell ref="C53:Q53"/>
    <mergeCell ref="C54:Q54"/>
    <mergeCell ref="C55:Q55"/>
    <mergeCell ref="C59:E59"/>
    <mergeCell ref="C40:Q40"/>
    <mergeCell ref="C44:E44"/>
    <mergeCell ref="C45:Q45"/>
    <mergeCell ref="C46:Q46"/>
    <mergeCell ref="C47:Q47"/>
    <mergeCell ref="C32:Q32"/>
    <mergeCell ref="C33:Q33"/>
    <mergeCell ref="C37:E37"/>
    <mergeCell ref="C38:Q38"/>
    <mergeCell ref="C39:Q39"/>
    <mergeCell ref="O25:O26"/>
    <mergeCell ref="C27:E27"/>
    <mergeCell ref="A28:Q28"/>
    <mergeCell ref="C29:E29"/>
    <mergeCell ref="C31:Q31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5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266"/>
  <sheetViews>
    <sheetView view="pageBreakPreview" topLeftCell="A10" zoomScale="90" zoomScaleNormal="100" zoomScaleSheetLayoutView="90" workbookViewId="0">
      <selection activeCell="CG32" sqref="CG32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10.7109375" style="1" hidden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5" width="195.140625" style="2" hidden="1" customWidth="1"/>
    <col min="76" max="76" width="34.140625" style="2" hidden="1" customWidth="1"/>
    <col min="77" max="78" width="166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3" t="s">
        <v>0</v>
      </c>
      <c r="B2" s="273"/>
      <c r="C2" s="273"/>
      <c r="D2" s="6"/>
      <c r="E2" s="4"/>
      <c r="F2" s="4"/>
      <c r="G2" s="4"/>
      <c r="H2" s="4"/>
      <c r="I2" s="4"/>
      <c r="J2" s="4"/>
      <c r="K2" s="4"/>
      <c r="L2" s="4"/>
      <c r="M2" s="4"/>
      <c r="N2" s="273" t="s">
        <v>1</v>
      </c>
      <c r="O2" s="273"/>
      <c r="P2" s="273"/>
      <c r="Q2" s="273"/>
    </row>
    <row r="3" spans="1:61" s="3" customFormat="1" ht="11.25" customHeight="1" x14ac:dyDescent="0.25">
      <c r="A3" s="274"/>
      <c r="B3" s="274"/>
      <c r="C3" s="274"/>
      <c r="D3" s="274"/>
      <c r="E3" s="4"/>
      <c r="F3" s="4"/>
      <c r="G3" s="4"/>
      <c r="H3" s="4"/>
      <c r="I3" s="4"/>
      <c r="J3" s="4"/>
      <c r="K3" s="4"/>
      <c r="L3" s="4"/>
      <c r="M3" s="275"/>
      <c r="N3" s="275"/>
      <c r="O3" s="275"/>
      <c r="P3" s="275"/>
      <c r="Q3" s="275"/>
    </row>
    <row r="4" spans="1:61" s="3" customFormat="1" ht="15" x14ac:dyDescent="0.25">
      <c r="A4" s="276"/>
      <c r="B4" s="276"/>
      <c r="C4" s="276"/>
      <c r="D4" s="276"/>
      <c r="E4" s="4"/>
      <c r="F4" s="4"/>
      <c r="G4" s="4"/>
      <c r="H4" s="4"/>
      <c r="I4" s="4"/>
      <c r="J4" s="4"/>
      <c r="K4" s="4"/>
      <c r="L4" s="4"/>
      <c r="M4" s="276"/>
      <c r="N4" s="276"/>
      <c r="O4" s="276"/>
      <c r="P4" s="276"/>
      <c r="Q4" s="27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0" t="s">
        <v>4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71" t="s">
        <v>5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2" t="s">
        <v>6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</row>
    <row r="12" spans="1:61" s="3" customFormat="1" ht="21" customHeight="1" x14ac:dyDescent="0.25">
      <c r="A12" s="271" t="s">
        <v>7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</row>
    <row r="13" spans="1:61" s="3" customFormat="1" ht="15" x14ac:dyDescent="0.25">
      <c r="A13" s="270" t="s">
        <v>8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AS13" s="12" t="s">
        <v>8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71" t="s">
        <v>9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</row>
    <row r="15" spans="1:61" s="3" customFormat="1" ht="30.75" customHeight="1" x14ac:dyDescent="0.25">
      <c r="A15" s="4"/>
      <c r="B15" s="14" t="s">
        <v>10</v>
      </c>
      <c r="C15" s="287" t="s">
        <v>11</v>
      </c>
      <c r="D15" s="287"/>
      <c r="E15" s="287"/>
      <c r="F15" s="287"/>
      <c r="G15" s="287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f>L181/1000</f>
        <v>3272.27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hidden="1" customHeight="1" x14ac:dyDescent="0.25">
      <c r="B17" s="16" t="s">
        <v>14</v>
      </c>
      <c r="D17" s="17"/>
      <c r="E17" s="18">
        <v>11240.68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hidden="1" customHeight="1" x14ac:dyDescent="0.25">
      <c r="B18" s="16" t="s">
        <v>15</v>
      </c>
      <c r="C18" s="16"/>
      <c r="D18" s="17"/>
      <c r="E18" s="18">
        <v>248.41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7" s="3" customFormat="1" ht="12.75" customHeight="1" x14ac:dyDescent="0.25">
      <c r="B19" s="16" t="s">
        <v>16</v>
      </c>
      <c r="C19" s="16"/>
      <c r="D19" s="23"/>
      <c r="E19" s="18">
        <v>331.98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7" s="3" customFormat="1" ht="15" x14ac:dyDescent="0.25">
      <c r="B20" s="16" t="s">
        <v>18</v>
      </c>
      <c r="C20" s="16"/>
      <c r="E20" s="21"/>
      <c r="F20" s="357" t="s">
        <v>1146</v>
      </c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BJ20" s="25" t="s">
        <v>19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  <c r="BP20" s="25" t="s">
        <v>2</v>
      </c>
      <c r="BQ20" s="25" t="s">
        <v>2</v>
      </c>
      <c r="BR20" s="25" t="s">
        <v>2</v>
      </c>
      <c r="BS20" s="25" t="s">
        <v>2</v>
      </c>
      <c r="BT20" s="25" t="s">
        <v>2</v>
      </c>
      <c r="BU20" s="25" t="s">
        <v>2</v>
      </c>
    </row>
    <row r="21" spans="1:77" s="3" customFormat="1" ht="12.75" customHeight="1" x14ac:dyDescent="0.25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289"/>
      <c r="M21" s="289"/>
      <c r="N21" s="16"/>
    </row>
    <row r="22" spans="1:77" s="3" customFormat="1" ht="15" x14ac:dyDescent="0.25">
      <c r="A22" s="28"/>
    </row>
    <row r="23" spans="1:77" s="3" customFormat="1" ht="36" customHeight="1" x14ac:dyDescent="0.25">
      <c r="A23" s="290" t="s">
        <v>20</v>
      </c>
      <c r="B23" s="290" t="s">
        <v>21</v>
      </c>
      <c r="C23" s="290" t="s">
        <v>22</v>
      </c>
      <c r="D23" s="290"/>
      <c r="E23" s="290"/>
      <c r="F23" s="277" t="s">
        <v>23</v>
      </c>
      <c r="G23" s="290" t="s">
        <v>24</v>
      </c>
      <c r="H23" s="293" t="s">
        <v>25</v>
      </c>
      <c r="I23" s="294"/>
      <c r="J23" s="295"/>
      <c r="K23" s="277" t="s">
        <v>26</v>
      </c>
      <c r="L23" s="293" t="s">
        <v>27</v>
      </c>
      <c r="M23" s="294"/>
      <c r="N23" s="294"/>
      <c r="O23" s="295"/>
      <c r="P23" s="297" t="s">
        <v>28</v>
      </c>
      <c r="Q23" s="298"/>
    </row>
    <row r="24" spans="1:77" s="3" customFormat="1" ht="36.75" customHeight="1" x14ac:dyDescent="0.25">
      <c r="A24" s="290"/>
      <c r="B24" s="290"/>
      <c r="C24" s="290"/>
      <c r="D24" s="290"/>
      <c r="E24" s="290"/>
      <c r="F24" s="291"/>
      <c r="G24" s="290"/>
      <c r="H24" s="29" t="s">
        <v>29</v>
      </c>
      <c r="I24" s="29" t="s">
        <v>30</v>
      </c>
      <c r="J24" s="277" t="s">
        <v>31</v>
      </c>
      <c r="K24" s="296"/>
      <c r="L24" s="301" t="s">
        <v>29</v>
      </c>
      <c r="M24" s="301" t="s">
        <v>32</v>
      </c>
      <c r="N24" s="29" t="s">
        <v>30</v>
      </c>
      <c r="O24" s="277" t="s">
        <v>31</v>
      </c>
      <c r="P24" s="299"/>
      <c r="Q24" s="300"/>
    </row>
    <row r="25" spans="1:77" s="3" customFormat="1" ht="36" x14ac:dyDescent="0.25">
      <c r="A25" s="290"/>
      <c r="B25" s="290"/>
      <c r="C25" s="290"/>
      <c r="D25" s="290"/>
      <c r="E25" s="290"/>
      <c r="F25" s="292"/>
      <c r="G25" s="290"/>
      <c r="H25" s="29" t="s">
        <v>33</v>
      </c>
      <c r="I25" s="30" t="s">
        <v>34</v>
      </c>
      <c r="J25" s="278"/>
      <c r="K25" s="278"/>
      <c r="L25" s="302"/>
      <c r="M25" s="302"/>
      <c r="N25" s="30" t="s">
        <v>34</v>
      </c>
      <c r="O25" s="278"/>
      <c r="P25" s="29" t="s">
        <v>35</v>
      </c>
      <c r="Q25" s="29" t="s">
        <v>36</v>
      </c>
    </row>
    <row r="26" spans="1:77" s="3" customFormat="1" ht="15" x14ac:dyDescent="0.25">
      <c r="A26" s="31">
        <v>1</v>
      </c>
      <c r="B26" s="31">
        <v>2</v>
      </c>
      <c r="C26" s="279">
        <v>3</v>
      </c>
      <c r="D26" s="279"/>
      <c r="E26" s="279"/>
      <c r="F26" s="32">
        <v>4</v>
      </c>
      <c r="G26" s="31">
        <v>5</v>
      </c>
      <c r="H26" s="32">
        <v>6</v>
      </c>
      <c r="I26" s="31">
        <v>7</v>
      </c>
      <c r="J26" s="32">
        <v>8</v>
      </c>
      <c r="K26" s="31">
        <v>9</v>
      </c>
      <c r="L26" s="32">
        <v>10</v>
      </c>
      <c r="M26" s="31">
        <v>11</v>
      </c>
      <c r="N26" s="32">
        <v>12</v>
      </c>
      <c r="O26" s="31">
        <v>13</v>
      </c>
      <c r="P26" s="32">
        <v>14</v>
      </c>
      <c r="Q26" s="31">
        <v>15</v>
      </c>
    </row>
    <row r="27" spans="1:77" s="3" customFormat="1" ht="15" x14ac:dyDescent="0.25">
      <c r="A27" s="280" t="s">
        <v>37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2"/>
      <c r="BV27" s="33" t="s">
        <v>37</v>
      </c>
    </row>
    <row r="28" spans="1:77" s="3" customFormat="1" ht="15" x14ac:dyDescent="0.25">
      <c r="A28" s="283" t="s">
        <v>38</v>
      </c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5"/>
      <c r="BV28" s="33"/>
      <c r="BW28" s="34" t="s">
        <v>38</v>
      </c>
    </row>
    <row r="29" spans="1:77" s="3" customFormat="1" ht="78.75" x14ac:dyDescent="0.25">
      <c r="A29" s="35" t="s">
        <v>39</v>
      </c>
      <c r="B29" s="36" t="s">
        <v>40</v>
      </c>
      <c r="C29" s="286" t="s">
        <v>41</v>
      </c>
      <c r="D29" s="286"/>
      <c r="E29" s="286"/>
      <c r="F29" s="35" t="s">
        <v>42</v>
      </c>
      <c r="G29" s="38">
        <v>8.16</v>
      </c>
      <c r="H29" s="39" t="s">
        <v>43</v>
      </c>
      <c r="I29" s="39" t="s">
        <v>44</v>
      </c>
      <c r="J29" s="39">
        <v>40.51</v>
      </c>
      <c r="K29" s="37" t="s">
        <v>45</v>
      </c>
      <c r="L29" s="39">
        <v>135956</v>
      </c>
      <c r="M29" s="39">
        <v>62327</v>
      </c>
      <c r="N29" s="40" t="s">
        <v>46</v>
      </c>
      <c r="O29" s="39">
        <v>2926</v>
      </c>
      <c r="P29" s="41">
        <v>19.030200000000001</v>
      </c>
      <c r="Q29" s="42">
        <v>155.29</v>
      </c>
      <c r="BV29" s="33"/>
      <c r="BW29" s="34"/>
      <c r="BX29" s="43" t="s">
        <v>41</v>
      </c>
    </row>
    <row r="30" spans="1:77" s="3" customFormat="1" ht="15" x14ac:dyDescent="0.25">
      <c r="A30" s="44"/>
      <c r="B30" s="45"/>
      <c r="C30" s="46" t="s">
        <v>47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BV30" s="33"/>
      <c r="BW30" s="34"/>
      <c r="BX30" s="43"/>
    </row>
    <row r="31" spans="1:77" s="3" customFormat="1" ht="15" x14ac:dyDescent="0.25">
      <c r="A31" s="49"/>
      <c r="B31" s="50" t="s">
        <v>48</v>
      </c>
      <c r="C31" s="303" t="s">
        <v>49</v>
      </c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4"/>
      <c r="BV31" s="33"/>
      <c r="BW31" s="34"/>
      <c r="BX31" s="43"/>
      <c r="BY31" s="2" t="s">
        <v>49</v>
      </c>
    </row>
    <row r="32" spans="1:77" s="3" customFormat="1" ht="57" x14ac:dyDescent="0.25">
      <c r="A32" s="49"/>
      <c r="B32" s="50" t="s">
        <v>50</v>
      </c>
      <c r="C32" s="303" t="s">
        <v>51</v>
      </c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4"/>
      <c r="BV32" s="33"/>
      <c r="BW32" s="34"/>
      <c r="BX32" s="43"/>
      <c r="BY32" s="2" t="s">
        <v>51</v>
      </c>
    </row>
    <row r="33" spans="1:78" s="3" customFormat="1" ht="15" x14ac:dyDescent="0.25">
      <c r="A33" s="49"/>
      <c r="B33" s="51" t="s">
        <v>39</v>
      </c>
      <c r="C33" s="303" t="s">
        <v>52</v>
      </c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4"/>
      <c r="BV33" s="33"/>
      <c r="BW33" s="34"/>
      <c r="BX33" s="43"/>
      <c r="BZ33" s="2" t="s">
        <v>52</v>
      </c>
    </row>
    <row r="34" spans="1:78" s="3" customFormat="1" ht="15" x14ac:dyDescent="0.25">
      <c r="A34" s="52"/>
      <c r="B34" s="53"/>
      <c r="C34" s="53"/>
      <c r="D34" s="53"/>
      <c r="E34" s="54" t="s">
        <v>53</v>
      </c>
      <c r="F34" s="54"/>
      <c r="G34" s="55"/>
      <c r="H34" s="56"/>
      <c r="I34" s="17"/>
      <c r="J34" s="17"/>
      <c r="K34" s="17"/>
      <c r="L34" s="57">
        <v>116174</v>
      </c>
      <c r="M34" s="58"/>
      <c r="N34" s="58"/>
      <c r="O34" s="58"/>
      <c r="P34" s="59"/>
      <c r="Q34" s="60"/>
      <c r="BV34" s="33"/>
      <c r="BW34" s="34"/>
      <c r="BX34" s="43"/>
    </row>
    <row r="35" spans="1:78" s="3" customFormat="1" ht="15" x14ac:dyDescent="0.25">
      <c r="A35" s="52"/>
      <c r="B35" s="53"/>
      <c r="C35" s="53"/>
      <c r="D35" s="53"/>
      <c r="E35" s="54" t="s">
        <v>54</v>
      </c>
      <c r="F35" s="54"/>
      <c r="G35" s="55"/>
      <c r="H35" s="56"/>
      <c r="I35" s="17"/>
      <c r="J35" s="17"/>
      <c r="K35" s="17"/>
      <c r="L35" s="57">
        <v>61081</v>
      </c>
      <c r="M35" s="58"/>
      <c r="N35" s="58"/>
      <c r="O35" s="58"/>
      <c r="P35" s="59"/>
      <c r="Q35" s="60"/>
      <c r="BV35" s="33"/>
      <c r="BW35" s="34"/>
      <c r="BX35" s="43"/>
    </row>
    <row r="36" spans="1:78" s="3" customFormat="1" ht="15" x14ac:dyDescent="0.25">
      <c r="A36" s="52"/>
      <c r="B36" s="53"/>
      <c r="C36" s="53"/>
      <c r="D36" s="53"/>
      <c r="E36" s="54" t="s">
        <v>55</v>
      </c>
      <c r="F36" s="54"/>
      <c r="G36" s="55"/>
      <c r="H36" s="56"/>
      <c r="I36" s="17"/>
      <c r="J36" s="17"/>
      <c r="K36" s="17"/>
      <c r="L36" s="57">
        <v>313211</v>
      </c>
      <c r="M36" s="58"/>
      <c r="N36" s="58"/>
      <c r="O36" s="58"/>
      <c r="P36" s="59"/>
      <c r="Q36" s="60"/>
      <c r="BV36" s="33"/>
      <c r="BW36" s="34"/>
      <c r="BX36" s="43"/>
    </row>
    <row r="37" spans="1:78" s="3" customFormat="1" ht="78.75" x14ac:dyDescent="0.25">
      <c r="A37" s="35" t="s">
        <v>56</v>
      </c>
      <c r="B37" s="36" t="s">
        <v>57</v>
      </c>
      <c r="C37" s="286" t="s">
        <v>58</v>
      </c>
      <c r="D37" s="286"/>
      <c r="E37" s="286"/>
      <c r="F37" s="35"/>
      <c r="G37" s="38">
        <v>832.32</v>
      </c>
      <c r="H37" s="39">
        <v>314.74</v>
      </c>
      <c r="I37" s="39"/>
      <c r="J37" s="39">
        <v>314.74</v>
      </c>
      <c r="K37" s="37" t="s">
        <v>45</v>
      </c>
      <c r="L37" s="39">
        <v>2318385</v>
      </c>
      <c r="M37" s="39"/>
      <c r="N37" s="40"/>
      <c r="O37" s="39">
        <v>2318385</v>
      </c>
      <c r="P37" s="61">
        <v>0</v>
      </c>
      <c r="Q37" s="61">
        <v>0</v>
      </c>
      <c r="BV37" s="33"/>
      <c r="BW37" s="34"/>
      <c r="BX37" s="43" t="s">
        <v>58</v>
      </c>
    </row>
    <row r="38" spans="1:78" s="3" customFormat="1" ht="15" x14ac:dyDescent="0.25">
      <c r="A38" s="44"/>
      <c r="B38" s="45"/>
      <c r="C38" s="46" t="s">
        <v>59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8"/>
      <c r="BV38" s="33"/>
      <c r="BW38" s="34"/>
      <c r="BX38" s="43"/>
    </row>
    <row r="39" spans="1:78" s="3" customFormat="1" ht="15" x14ac:dyDescent="0.25">
      <c r="A39" s="49"/>
      <c r="B39" s="51" t="s">
        <v>39</v>
      </c>
      <c r="C39" s="303" t="s">
        <v>52</v>
      </c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4"/>
      <c r="BV39" s="33"/>
      <c r="BW39" s="34"/>
      <c r="BX39" s="43"/>
      <c r="BZ39" s="2" t="s">
        <v>52</v>
      </c>
    </row>
    <row r="40" spans="1:78" s="3" customFormat="1" ht="78.75" x14ac:dyDescent="0.25">
      <c r="A40" s="35" t="s">
        <v>60</v>
      </c>
      <c r="B40" s="36" t="s">
        <v>61</v>
      </c>
      <c r="C40" s="286" t="s">
        <v>62</v>
      </c>
      <c r="D40" s="286"/>
      <c r="E40" s="286"/>
      <c r="F40" s="35" t="s">
        <v>63</v>
      </c>
      <c r="G40" s="62">
        <v>8</v>
      </c>
      <c r="H40" s="39">
        <v>14.46</v>
      </c>
      <c r="I40" s="39"/>
      <c r="J40" s="39">
        <v>14.46</v>
      </c>
      <c r="K40" s="37" t="s">
        <v>45</v>
      </c>
      <c r="L40" s="39">
        <v>1024</v>
      </c>
      <c r="M40" s="39"/>
      <c r="N40" s="40"/>
      <c r="O40" s="39">
        <v>1024</v>
      </c>
      <c r="P40" s="61">
        <v>0</v>
      </c>
      <c r="Q40" s="61">
        <v>0</v>
      </c>
      <c r="BV40" s="33"/>
      <c r="BW40" s="34"/>
      <c r="BX40" s="43" t="s">
        <v>62</v>
      </c>
    </row>
    <row r="41" spans="1:78" s="3" customFormat="1" ht="15" x14ac:dyDescent="0.25">
      <c r="A41" s="44"/>
      <c r="B41" s="45"/>
      <c r="C41" s="46" t="s">
        <v>64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8"/>
      <c r="BV41" s="33"/>
      <c r="BW41" s="34"/>
      <c r="BX41" s="43"/>
    </row>
    <row r="42" spans="1:78" s="3" customFormat="1" ht="15" x14ac:dyDescent="0.25">
      <c r="A42" s="49"/>
      <c r="B42" s="51" t="s">
        <v>39</v>
      </c>
      <c r="C42" s="303" t="s">
        <v>52</v>
      </c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Q42" s="304"/>
      <c r="BV42" s="33"/>
      <c r="BW42" s="34"/>
      <c r="BX42" s="43"/>
      <c r="BZ42" s="2" t="s">
        <v>52</v>
      </c>
    </row>
    <row r="43" spans="1:78" s="3" customFormat="1" ht="15" x14ac:dyDescent="0.25">
      <c r="A43" s="283" t="s">
        <v>65</v>
      </c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5"/>
      <c r="BV43" s="33"/>
      <c r="BW43" s="34" t="s">
        <v>65</v>
      </c>
      <c r="BX43" s="43"/>
    </row>
    <row r="44" spans="1:78" s="3" customFormat="1" ht="78.75" x14ac:dyDescent="0.25">
      <c r="A44" s="35" t="s">
        <v>66</v>
      </c>
      <c r="B44" s="36" t="s">
        <v>67</v>
      </c>
      <c r="C44" s="286" t="s">
        <v>68</v>
      </c>
      <c r="D44" s="286"/>
      <c r="E44" s="286"/>
      <c r="F44" s="35" t="s">
        <v>69</v>
      </c>
      <c r="G44" s="62">
        <v>20</v>
      </c>
      <c r="H44" s="39" t="s">
        <v>70</v>
      </c>
      <c r="I44" s="39" t="s">
        <v>71</v>
      </c>
      <c r="J44" s="39">
        <v>3.05</v>
      </c>
      <c r="K44" s="37" t="s">
        <v>45</v>
      </c>
      <c r="L44" s="39">
        <v>237491</v>
      </c>
      <c r="M44" s="39">
        <v>49115</v>
      </c>
      <c r="N44" s="40" t="s">
        <v>72</v>
      </c>
      <c r="O44" s="39">
        <v>540</v>
      </c>
      <c r="P44" s="63">
        <v>6.1180000000000003</v>
      </c>
      <c r="Q44" s="42">
        <v>122.36</v>
      </c>
      <c r="BV44" s="33"/>
      <c r="BW44" s="34"/>
      <c r="BX44" s="43" t="s">
        <v>68</v>
      </c>
    </row>
    <row r="45" spans="1:78" s="3" customFormat="1" ht="57" x14ac:dyDescent="0.25">
      <c r="A45" s="49"/>
      <c r="B45" s="50" t="s">
        <v>50</v>
      </c>
      <c r="C45" s="303" t="s">
        <v>51</v>
      </c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4"/>
      <c r="BV45" s="33"/>
      <c r="BW45" s="34"/>
      <c r="BX45" s="43"/>
      <c r="BY45" s="2" t="s">
        <v>51</v>
      </c>
    </row>
    <row r="46" spans="1:78" s="3" customFormat="1" ht="15" x14ac:dyDescent="0.25">
      <c r="A46" s="49"/>
      <c r="B46" s="51" t="s">
        <v>39</v>
      </c>
      <c r="C46" s="303" t="s">
        <v>52</v>
      </c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4"/>
      <c r="BV46" s="33"/>
      <c r="BW46" s="34"/>
      <c r="BX46" s="43"/>
      <c r="BZ46" s="2" t="s">
        <v>52</v>
      </c>
    </row>
    <row r="47" spans="1:78" s="3" customFormat="1" ht="15" x14ac:dyDescent="0.25">
      <c r="A47" s="52"/>
      <c r="B47" s="53"/>
      <c r="C47" s="53"/>
      <c r="D47" s="53"/>
      <c r="E47" s="54" t="s">
        <v>73</v>
      </c>
      <c r="F47" s="54"/>
      <c r="G47" s="55"/>
      <c r="H47" s="56"/>
      <c r="I47" s="17"/>
      <c r="J47" s="17"/>
      <c r="K47" s="17"/>
      <c r="L47" s="57">
        <v>101646</v>
      </c>
      <c r="M47" s="58"/>
      <c r="N47" s="58"/>
      <c r="O47" s="58"/>
      <c r="P47" s="59"/>
      <c r="Q47" s="60"/>
      <c r="BV47" s="33"/>
      <c r="BW47" s="34"/>
      <c r="BX47" s="43"/>
    </row>
    <row r="48" spans="1:78" s="3" customFormat="1" ht="15" x14ac:dyDescent="0.25">
      <c r="A48" s="52"/>
      <c r="B48" s="53"/>
      <c r="C48" s="53"/>
      <c r="D48" s="53"/>
      <c r="E48" s="54" t="s">
        <v>74</v>
      </c>
      <c r="F48" s="54"/>
      <c r="G48" s="55"/>
      <c r="H48" s="56"/>
      <c r="I48" s="17"/>
      <c r="J48" s="17"/>
      <c r="K48" s="17"/>
      <c r="L48" s="57">
        <v>53443</v>
      </c>
      <c r="M48" s="58"/>
      <c r="N48" s="58"/>
      <c r="O48" s="58"/>
      <c r="P48" s="59"/>
      <c r="Q48" s="60"/>
      <c r="BV48" s="33"/>
      <c r="BW48" s="34"/>
      <c r="BX48" s="43"/>
    </row>
    <row r="49" spans="1:78" s="3" customFormat="1" ht="15" x14ac:dyDescent="0.25">
      <c r="A49" s="52"/>
      <c r="B49" s="53"/>
      <c r="C49" s="53"/>
      <c r="D49" s="53"/>
      <c r="E49" s="54" t="s">
        <v>55</v>
      </c>
      <c r="F49" s="54"/>
      <c r="G49" s="55"/>
      <c r="H49" s="56"/>
      <c r="I49" s="17"/>
      <c r="J49" s="17"/>
      <c r="K49" s="17"/>
      <c r="L49" s="57">
        <v>392580</v>
      </c>
      <c r="M49" s="58"/>
      <c r="N49" s="58"/>
      <c r="O49" s="58"/>
      <c r="P49" s="59"/>
      <c r="Q49" s="60"/>
      <c r="BV49" s="33"/>
      <c r="BW49" s="34"/>
      <c r="BX49" s="43"/>
    </row>
    <row r="50" spans="1:78" s="3" customFormat="1" ht="79.5" x14ac:dyDescent="0.25">
      <c r="A50" s="35" t="s">
        <v>75</v>
      </c>
      <c r="B50" s="36" t="s">
        <v>76</v>
      </c>
      <c r="C50" s="286" t="s">
        <v>77</v>
      </c>
      <c r="D50" s="286"/>
      <c r="E50" s="286"/>
      <c r="F50" s="35" t="s">
        <v>78</v>
      </c>
      <c r="G50" s="62">
        <v>20</v>
      </c>
      <c r="H50" s="39">
        <v>542.5</v>
      </c>
      <c r="I50" s="39"/>
      <c r="J50" s="39">
        <v>542.5</v>
      </c>
      <c r="K50" s="37" t="s">
        <v>45</v>
      </c>
      <c r="L50" s="39">
        <v>96023</v>
      </c>
      <c r="M50" s="39"/>
      <c r="N50" s="40"/>
      <c r="O50" s="39">
        <v>96023</v>
      </c>
      <c r="P50" s="61">
        <v>0</v>
      </c>
      <c r="Q50" s="61">
        <v>0</v>
      </c>
      <c r="BV50" s="33"/>
      <c r="BW50" s="34"/>
      <c r="BX50" s="43" t="s">
        <v>77</v>
      </c>
    </row>
    <row r="51" spans="1:78" s="3" customFormat="1" ht="15" x14ac:dyDescent="0.25">
      <c r="A51" s="49"/>
      <c r="B51" s="51" t="s">
        <v>39</v>
      </c>
      <c r="C51" s="303" t="s">
        <v>52</v>
      </c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4"/>
      <c r="BV51" s="33"/>
      <c r="BW51" s="34"/>
      <c r="BX51" s="43"/>
      <c r="BZ51" s="2" t="s">
        <v>52</v>
      </c>
    </row>
    <row r="52" spans="1:78" s="3" customFormat="1" ht="78.75" x14ac:dyDescent="0.25">
      <c r="A52" s="35" t="s">
        <v>79</v>
      </c>
      <c r="B52" s="36" t="s">
        <v>80</v>
      </c>
      <c r="C52" s="286" t="s">
        <v>81</v>
      </c>
      <c r="D52" s="286"/>
      <c r="E52" s="286"/>
      <c r="F52" s="35" t="s">
        <v>42</v>
      </c>
      <c r="G52" s="38">
        <v>1.02</v>
      </c>
      <c r="H52" s="39" t="s">
        <v>82</v>
      </c>
      <c r="I52" s="39" t="s">
        <v>83</v>
      </c>
      <c r="J52" s="39">
        <v>407.53</v>
      </c>
      <c r="K52" s="37" t="s">
        <v>45</v>
      </c>
      <c r="L52" s="39">
        <v>9432</v>
      </c>
      <c r="M52" s="39">
        <v>4232</v>
      </c>
      <c r="N52" s="40" t="s">
        <v>84</v>
      </c>
      <c r="O52" s="39">
        <v>3679</v>
      </c>
      <c r="P52" s="41">
        <v>10.3362</v>
      </c>
      <c r="Q52" s="42">
        <v>10.54</v>
      </c>
      <c r="BV52" s="33"/>
      <c r="BW52" s="34"/>
      <c r="BX52" s="43" t="s">
        <v>81</v>
      </c>
    </row>
    <row r="53" spans="1:78" s="3" customFormat="1" ht="15" x14ac:dyDescent="0.25">
      <c r="A53" s="44"/>
      <c r="B53" s="45"/>
      <c r="C53" s="46" t="s">
        <v>85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8"/>
      <c r="BV53" s="33"/>
      <c r="BW53" s="34"/>
      <c r="BX53" s="43"/>
    </row>
    <row r="54" spans="1:78" s="3" customFormat="1" ht="15" x14ac:dyDescent="0.25">
      <c r="A54" s="49"/>
      <c r="B54" s="50" t="s">
        <v>48</v>
      </c>
      <c r="C54" s="303" t="s">
        <v>49</v>
      </c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4"/>
      <c r="BV54" s="33"/>
      <c r="BW54" s="34"/>
      <c r="BX54" s="43"/>
      <c r="BY54" s="2" t="s">
        <v>49</v>
      </c>
    </row>
    <row r="55" spans="1:78" s="3" customFormat="1" ht="57" x14ac:dyDescent="0.25">
      <c r="A55" s="49"/>
      <c r="B55" s="50" t="s">
        <v>50</v>
      </c>
      <c r="C55" s="303" t="s">
        <v>51</v>
      </c>
      <c r="D55" s="303"/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4"/>
      <c r="BV55" s="33"/>
      <c r="BW55" s="34"/>
      <c r="BX55" s="43"/>
      <c r="BY55" s="2" t="s">
        <v>51</v>
      </c>
    </row>
    <row r="56" spans="1:78" s="3" customFormat="1" ht="15" x14ac:dyDescent="0.25">
      <c r="A56" s="49"/>
      <c r="B56" s="51" t="s">
        <v>39</v>
      </c>
      <c r="C56" s="303" t="s">
        <v>52</v>
      </c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4"/>
      <c r="BV56" s="33"/>
      <c r="BW56" s="34"/>
      <c r="BX56" s="43"/>
      <c r="BZ56" s="2" t="s">
        <v>52</v>
      </c>
    </row>
    <row r="57" spans="1:78" s="3" customFormat="1" ht="15" x14ac:dyDescent="0.25">
      <c r="A57" s="52"/>
      <c r="B57" s="53"/>
      <c r="C57" s="53"/>
      <c r="D57" s="53"/>
      <c r="E57" s="54" t="s">
        <v>86</v>
      </c>
      <c r="F57" s="54"/>
      <c r="G57" s="55"/>
      <c r="H57" s="56"/>
      <c r="I57" s="17"/>
      <c r="J57" s="17"/>
      <c r="K57" s="17"/>
      <c r="L57" s="57">
        <v>5239</v>
      </c>
      <c r="M57" s="58"/>
      <c r="N57" s="58"/>
      <c r="O57" s="58"/>
      <c r="P57" s="59"/>
      <c r="Q57" s="60"/>
      <c r="BV57" s="33"/>
      <c r="BW57" s="34"/>
      <c r="BX57" s="43"/>
    </row>
    <row r="58" spans="1:78" s="3" customFormat="1" ht="15" x14ac:dyDescent="0.25">
      <c r="A58" s="52"/>
      <c r="B58" s="53"/>
      <c r="C58" s="53"/>
      <c r="D58" s="53"/>
      <c r="E58" s="54" t="s">
        <v>87</v>
      </c>
      <c r="F58" s="54"/>
      <c r="G58" s="55"/>
      <c r="H58" s="56"/>
      <c r="I58" s="17"/>
      <c r="J58" s="17"/>
      <c r="K58" s="17"/>
      <c r="L58" s="57">
        <v>2755</v>
      </c>
      <c r="M58" s="58"/>
      <c r="N58" s="58"/>
      <c r="O58" s="58"/>
      <c r="P58" s="59"/>
      <c r="Q58" s="60"/>
      <c r="BV58" s="33"/>
      <c r="BW58" s="34"/>
      <c r="BX58" s="43"/>
    </row>
    <row r="59" spans="1:78" s="3" customFormat="1" ht="15" x14ac:dyDescent="0.25">
      <c r="A59" s="52"/>
      <c r="B59" s="53"/>
      <c r="C59" s="53"/>
      <c r="D59" s="53"/>
      <c r="E59" s="54" t="s">
        <v>55</v>
      </c>
      <c r="F59" s="54"/>
      <c r="G59" s="55"/>
      <c r="H59" s="56"/>
      <c r="I59" s="17"/>
      <c r="J59" s="17"/>
      <c r="K59" s="17"/>
      <c r="L59" s="57">
        <v>17426</v>
      </c>
      <c r="M59" s="58"/>
      <c r="N59" s="58"/>
      <c r="O59" s="58"/>
      <c r="P59" s="59"/>
      <c r="Q59" s="60"/>
      <c r="BV59" s="33"/>
      <c r="BW59" s="34"/>
      <c r="BX59" s="43"/>
    </row>
    <row r="60" spans="1:78" s="3" customFormat="1" ht="78.75" x14ac:dyDescent="0.25">
      <c r="A60" s="35" t="s">
        <v>88</v>
      </c>
      <c r="B60" s="36" t="s">
        <v>89</v>
      </c>
      <c r="C60" s="286" t="s">
        <v>90</v>
      </c>
      <c r="D60" s="286"/>
      <c r="E60" s="286"/>
      <c r="F60" s="35" t="s">
        <v>69</v>
      </c>
      <c r="G60" s="62">
        <v>7</v>
      </c>
      <c r="H60" s="39">
        <v>2838.99</v>
      </c>
      <c r="I60" s="39"/>
      <c r="J60" s="39">
        <v>2838.99</v>
      </c>
      <c r="K60" s="37" t="s">
        <v>45</v>
      </c>
      <c r="L60" s="39">
        <v>175875</v>
      </c>
      <c r="M60" s="39"/>
      <c r="N60" s="40"/>
      <c r="O60" s="39">
        <v>175875</v>
      </c>
      <c r="P60" s="61">
        <v>0</v>
      </c>
      <c r="Q60" s="61">
        <v>0</v>
      </c>
      <c r="BV60" s="33"/>
      <c r="BW60" s="34"/>
      <c r="BX60" s="43" t="s">
        <v>90</v>
      </c>
    </row>
    <row r="61" spans="1:78" s="3" customFormat="1" ht="15" x14ac:dyDescent="0.25">
      <c r="A61" s="44"/>
      <c r="B61" s="45"/>
      <c r="C61" s="46" t="s">
        <v>91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8"/>
      <c r="BV61" s="33"/>
      <c r="BW61" s="34"/>
      <c r="BX61" s="43"/>
    </row>
    <row r="62" spans="1:78" s="3" customFormat="1" ht="15" x14ac:dyDescent="0.25">
      <c r="A62" s="49"/>
      <c r="B62" s="51" t="s">
        <v>39</v>
      </c>
      <c r="C62" s="303" t="s">
        <v>52</v>
      </c>
      <c r="D62" s="303"/>
      <c r="E62" s="303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4"/>
      <c r="BV62" s="33"/>
      <c r="BW62" s="34"/>
      <c r="BX62" s="43"/>
      <c r="BZ62" s="2" t="s">
        <v>52</v>
      </c>
    </row>
    <row r="63" spans="1:78" s="3" customFormat="1" ht="78.75" x14ac:dyDescent="0.25">
      <c r="A63" s="35" t="s">
        <v>92</v>
      </c>
      <c r="B63" s="36" t="s">
        <v>89</v>
      </c>
      <c r="C63" s="286" t="s">
        <v>93</v>
      </c>
      <c r="D63" s="286"/>
      <c r="E63" s="286"/>
      <c r="F63" s="35" t="s">
        <v>69</v>
      </c>
      <c r="G63" s="62">
        <v>10</v>
      </c>
      <c r="H63" s="39">
        <v>2838.99</v>
      </c>
      <c r="I63" s="39"/>
      <c r="J63" s="39">
        <v>2838.99</v>
      </c>
      <c r="K63" s="37" t="s">
        <v>45</v>
      </c>
      <c r="L63" s="39">
        <v>251251</v>
      </c>
      <c r="M63" s="39"/>
      <c r="N63" s="40"/>
      <c r="O63" s="39">
        <v>251251</v>
      </c>
      <c r="P63" s="61">
        <v>0</v>
      </c>
      <c r="Q63" s="61">
        <v>0</v>
      </c>
      <c r="BV63" s="33"/>
      <c r="BW63" s="34"/>
      <c r="BX63" s="43" t="s">
        <v>93</v>
      </c>
    </row>
    <row r="64" spans="1:78" s="3" customFormat="1" ht="15" x14ac:dyDescent="0.25">
      <c r="A64" s="44"/>
      <c r="B64" s="45"/>
      <c r="C64" s="46" t="s">
        <v>94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8"/>
      <c r="BV64" s="33"/>
      <c r="BW64" s="34"/>
      <c r="BX64" s="43"/>
    </row>
    <row r="65" spans="1:78" s="3" customFormat="1" ht="15" x14ac:dyDescent="0.25">
      <c r="A65" s="49"/>
      <c r="B65" s="51" t="s">
        <v>39</v>
      </c>
      <c r="C65" s="303" t="s">
        <v>52</v>
      </c>
      <c r="D65" s="303"/>
      <c r="E65" s="303"/>
      <c r="F65" s="303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4"/>
      <c r="BV65" s="33"/>
      <c r="BW65" s="34"/>
      <c r="BX65" s="43"/>
      <c r="BZ65" s="2" t="s">
        <v>52</v>
      </c>
    </row>
    <row r="66" spans="1:78" s="3" customFormat="1" ht="78.75" x14ac:dyDescent="0.25">
      <c r="A66" s="35" t="s">
        <v>95</v>
      </c>
      <c r="B66" s="36" t="s">
        <v>96</v>
      </c>
      <c r="C66" s="286" t="s">
        <v>97</v>
      </c>
      <c r="D66" s="286"/>
      <c r="E66" s="286"/>
      <c r="F66" s="35" t="s">
        <v>98</v>
      </c>
      <c r="G66" s="64">
        <v>3.2759999999999997E-2</v>
      </c>
      <c r="H66" s="39">
        <v>15130</v>
      </c>
      <c r="I66" s="39"/>
      <c r="J66" s="39">
        <v>15130</v>
      </c>
      <c r="K66" s="37" t="s">
        <v>45</v>
      </c>
      <c r="L66" s="39">
        <v>4387</v>
      </c>
      <c r="M66" s="39"/>
      <c r="N66" s="40"/>
      <c r="O66" s="39">
        <v>4387</v>
      </c>
      <c r="P66" s="61">
        <v>0</v>
      </c>
      <c r="Q66" s="61">
        <v>0</v>
      </c>
      <c r="BV66" s="33"/>
      <c r="BW66" s="34"/>
      <c r="BX66" s="43" t="s">
        <v>97</v>
      </c>
    </row>
    <row r="67" spans="1:78" s="3" customFormat="1" ht="15" x14ac:dyDescent="0.25">
      <c r="A67" s="44"/>
      <c r="B67" s="45"/>
      <c r="C67" s="46" t="s">
        <v>99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BV67" s="33"/>
      <c r="BW67" s="34"/>
      <c r="BX67" s="43"/>
    </row>
    <row r="68" spans="1:78" s="3" customFormat="1" ht="15" x14ac:dyDescent="0.25">
      <c r="A68" s="49"/>
      <c r="B68" s="51" t="s">
        <v>39</v>
      </c>
      <c r="C68" s="303" t="s">
        <v>52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4"/>
      <c r="BV68" s="33"/>
      <c r="BW68" s="34"/>
      <c r="BX68" s="43"/>
      <c r="BZ68" s="2" t="s">
        <v>52</v>
      </c>
    </row>
    <row r="69" spans="1:78" s="3" customFormat="1" ht="78.75" x14ac:dyDescent="0.25">
      <c r="A69" s="35" t="s">
        <v>100</v>
      </c>
      <c r="B69" s="36" t="s">
        <v>101</v>
      </c>
      <c r="C69" s="286" t="s">
        <v>102</v>
      </c>
      <c r="D69" s="286"/>
      <c r="E69" s="286"/>
      <c r="F69" s="35" t="s">
        <v>63</v>
      </c>
      <c r="G69" s="65">
        <v>1.2</v>
      </c>
      <c r="H69" s="39" t="s">
        <v>103</v>
      </c>
      <c r="I69" s="39" t="s">
        <v>104</v>
      </c>
      <c r="J69" s="39">
        <v>0.84</v>
      </c>
      <c r="K69" s="37" t="s">
        <v>45</v>
      </c>
      <c r="L69" s="39">
        <v>1183</v>
      </c>
      <c r="M69" s="39">
        <v>1140</v>
      </c>
      <c r="N69" s="40" t="s">
        <v>105</v>
      </c>
      <c r="O69" s="39">
        <v>9</v>
      </c>
      <c r="P69" s="41">
        <v>2.3666999999999998</v>
      </c>
      <c r="Q69" s="42">
        <v>2.84</v>
      </c>
      <c r="BV69" s="33"/>
      <c r="BW69" s="34"/>
      <c r="BX69" s="43" t="s">
        <v>102</v>
      </c>
    </row>
    <row r="70" spans="1:78" s="3" customFormat="1" ht="15" x14ac:dyDescent="0.25">
      <c r="A70" s="44"/>
      <c r="B70" s="45"/>
      <c r="C70" s="46" t="s">
        <v>106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8"/>
      <c r="BV70" s="33"/>
      <c r="BW70" s="34"/>
      <c r="BX70" s="43"/>
    </row>
    <row r="71" spans="1:78" s="3" customFormat="1" ht="15" x14ac:dyDescent="0.25">
      <c r="A71" s="49"/>
      <c r="B71" s="50" t="s">
        <v>48</v>
      </c>
      <c r="C71" s="303" t="s">
        <v>49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4"/>
      <c r="BV71" s="33"/>
      <c r="BW71" s="34"/>
      <c r="BX71" s="43"/>
      <c r="BY71" s="2" t="s">
        <v>49</v>
      </c>
    </row>
    <row r="72" spans="1:78" s="3" customFormat="1" ht="57" x14ac:dyDescent="0.25">
      <c r="A72" s="49"/>
      <c r="B72" s="50" t="s">
        <v>50</v>
      </c>
      <c r="C72" s="303" t="s">
        <v>51</v>
      </c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4"/>
      <c r="BV72" s="33"/>
      <c r="BW72" s="34"/>
      <c r="BX72" s="43"/>
      <c r="BY72" s="2" t="s">
        <v>51</v>
      </c>
    </row>
    <row r="73" spans="1:78" s="3" customFormat="1" ht="15" x14ac:dyDescent="0.25">
      <c r="A73" s="49"/>
      <c r="B73" s="51" t="s">
        <v>39</v>
      </c>
      <c r="C73" s="303" t="s">
        <v>52</v>
      </c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4"/>
      <c r="BV73" s="33"/>
      <c r="BW73" s="34"/>
      <c r="BX73" s="43"/>
      <c r="BZ73" s="2" t="s">
        <v>52</v>
      </c>
    </row>
    <row r="74" spans="1:78" s="3" customFormat="1" ht="15" x14ac:dyDescent="0.25">
      <c r="A74" s="52"/>
      <c r="B74" s="53"/>
      <c r="C74" s="53"/>
      <c r="D74" s="53"/>
      <c r="E74" s="54" t="s">
        <v>107</v>
      </c>
      <c r="F74" s="54"/>
      <c r="G74" s="55"/>
      <c r="H74" s="56"/>
      <c r="I74" s="17"/>
      <c r="J74" s="17"/>
      <c r="K74" s="17"/>
      <c r="L74" s="57">
        <v>1120</v>
      </c>
      <c r="M74" s="58"/>
      <c r="N74" s="58"/>
      <c r="O74" s="58"/>
      <c r="P74" s="59"/>
      <c r="Q74" s="60"/>
      <c r="BV74" s="33"/>
      <c r="BW74" s="34"/>
      <c r="BX74" s="43"/>
    </row>
    <row r="75" spans="1:78" s="3" customFormat="1" ht="15" x14ac:dyDescent="0.25">
      <c r="A75" s="52"/>
      <c r="B75" s="53"/>
      <c r="C75" s="53"/>
      <c r="D75" s="53"/>
      <c r="E75" s="54" t="s">
        <v>108</v>
      </c>
      <c r="F75" s="54"/>
      <c r="G75" s="55"/>
      <c r="H75" s="56"/>
      <c r="I75" s="17"/>
      <c r="J75" s="17"/>
      <c r="K75" s="17"/>
      <c r="L75" s="57">
        <v>589</v>
      </c>
      <c r="M75" s="58"/>
      <c r="N75" s="58"/>
      <c r="O75" s="58"/>
      <c r="P75" s="59"/>
      <c r="Q75" s="60"/>
      <c r="BV75" s="33"/>
      <c r="BW75" s="34"/>
      <c r="BX75" s="43"/>
    </row>
    <row r="76" spans="1:78" s="3" customFormat="1" ht="15" x14ac:dyDescent="0.25">
      <c r="A76" s="52"/>
      <c r="B76" s="53"/>
      <c r="C76" s="53"/>
      <c r="D76" s="53"/>
      <c r="E76" s="54" t="s">
        <v>55</v>
      </c>
      <c r="F76" s="54"/>
      <c r="G76" s="55"/>
      <c r="H76" s="56"/>
      <c r="I76" s="17"/>
      <c r="J76" s="17"/>
      <c r="K76" s="17"/>
      <c r="L76" s="57">
        <v>2892</v>
      </c>
      <c r="M76" s="58"/>
      <c r="N76" s="58"/>
      <c r="O76" s="58"/>
      <c r="P76" s="59"/>
      <c r="Q76" s="60"/>
      <c r="BV76" s="33"/>
      <c r="BW76" s="34"/>
      <c r="BX76" s="43"/>
    </row>
    <row r="77" spans="1:78" s="3" customFormat="1" ht="78.75" x14ac:dyDescent="0.25">
      <c r="A77" s="35" t="s">
        <v>109</v>
      </c>
      <c r="B77" s="36" t="s">
        <v>110</v>
      </c>
      <c r="C77" s="286" t="s">
        <v>111</v>
      </c>
      <c r="D77" s="286"/>
      <c r="E77" s="286"/>
      <c r="F77" s="35" t="s">
        <v>69</v>
      </c>
      <c r="G77" s="62">
        <v>120</v>
      </c>
      <c r="H77" s="39">
        <v>148.55000000000001</v>
      </c>
      <c r="I77" s="39"/>
      <c r="J77" s="39">
        <v>148.55000000000001</v>
      </c>
      <c r="K77" s="37" t="s">
        <v>45</v>
      </c>
      <c r="L77" s="39">
        <v>157760</v>
      </c>
      <c r="M77" s="39"/>
      <c r="N77" s="40"/>
      <c r="O77" s="39">
        <v>157760</v>
      </c>
      <c r="P77" s="61">
        <v>0</v>
      </c>
      <c r="Q77" s="61">
        <v>0</v>
      </c>
      <c r="BV77" s="33"/>
      <c r="BW77" s="34"/>
      <c r="BX77" s="43" t="s">
        <v>111</v>
      </c>
    </row>
    <row r="78" spans="1:78" s="3" customFormat="1" ht="15" x14ac:dyDescent="0.25">
      <c r="A78" s="49"/>
      <c r="B78" s="51" t="s">
        <v>39</v>
      </c>
      <c r="C78" s="303" t="s">
        <v>52</v>
      </c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4"/>
      <c r="BV78" s="33"/>
      <c r="BW78" s="34"/>
      <c r="BX78" s="43"/>
      <c r="BZ78" s="2" t="s">
        <v>52</v>
      </c>
    </row>
    <row r="79" spans="1:78" s="3" customFormat="1" ht="78.75" x14ac:dyDescent="0.25">
      <c r="A79" s="35" t="s">
        <v>112</v>
      </c>
      <c r="B79" s="36" t="s">
        <v>113</v>
      </c>
      <c r="C79" s="286" t="s">
        <v>114</v>
      </c>
      <c r="D79" s="286"/>
      <c r="E79" s="286"/>
      <c r="F79" s="35" t="s">
        <v>63</v>
      </c>
      <c r="G79" s="38">
        <v>2.25</v>
      </c>
      <c r="H79" s="39" t="s">
        <v>115</v>
      </c>
      <c r="I79" s="39" t="s">
        <v>104</v>
      </c>
      <c r="J79" s="39">
        <v>2.77</v>
      </c>
      <c r="K79" s="37" t="s">
        <v>45</v>
      </c>
      <c r="L79" s="39">
        <v>1989</v>
      </c>
      <c r="M79" s="39">
        <v>1869</v>
      </c>
      <c r="N79" s="40" t="s">
        <v>116</v>
      </c>
      <c r="O79" s="39">
        <v>56</v>
      </c>
      <c r="P79" s="42">
        <v>2.0699999999999998</v>
      </c>
      <c r="Q79" s="42">
        <v>4.66</v>
      </c>
      <c r="BV79" s="33"/>
      <c r="BW79" s="34"/>
      <c r="BX79" s="43" t="s">
        <v>114</v>
      </c>
    </row>
    <row r="80" spans="1:78" s="3" customFormat="1" ht="15" x14ac:dyDescent="0.25">
      <c r="A80" s="44"/>
      <c r="B80" s="45"/>
      <c r="C80" s="46" t="s">
        <v>117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8"/>
      <c r="BV80" s="33"/>
      <c r="BW80" s="34"/>
      <c r="BX80" s="43"/>
    </row>
    <row r="81" spans="1:78" s="3" customFormat="1" ht="57" x14ac:dyDescent="0.25">
      <c r="A81" s="49"/>
      <c r="B81" s="50" t="s">
        <v>50</v>
      </c>
      <c r="C81" s="303" t="s">
        <v>51</v>
      </c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4"/>
      <c r="BV81" s="33"/>
      <c r="BW81" s="34"/>
      <c r="BX81" s="43"/>
      <c r="BY81" s="2" t="s">
        <v>51</v>
      </c>
    </row>
    <row r="82" spans="1:78" s="3" customFormat="1" ht="15" x14ac:dyDescent="0.25">
      <c r="A82" s="49"/>
      <c r="B82" s="51" t="s">
        <v>39</v>
      </c>
      <c r="C82" s="303" t="s">
        <v>52</v>
      </c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4"/>
      <c r="BV82" s="33"/>
      <c r="BW82" s="34"/>
      <c r="BX82" s="43"/>
      <c r="BZ82" s="2" t="s">
        <v>52</v>
      </c>
    </row>
    <row r="83" spans="1:78" s="3" customFormat="1" ht="15" x14ac:dyDescent="0.25">
      <c r="A83" s="52"/>
      <c r="B83" s="53"/>
      <c r="C83" s="53"/>
      <c r="D83" s="53"/>
      <c r="E83" s="54" t="s">
        <v>118</v>
      </c>
      <c r="F83" s="54"/>
      <c r="G83" s="55"/>
      <c r="H83" s="56"/>
      <c r="I83" s="17"/>
      <c r="J83" s="17"/>
      <c r="K83" s="17"/>
      <c r="L83" s="57">
        <v>1841</v>
      </c>
      <c r="M83" s="58"/>
      <c r="N83" s="58"/>
      <c r="O83" s="58"/>
      <c r="P83" s="59"/>
      <c r="Q83" s="60"/>
      <c r="BV83" s="33"/>
      <c r="BW83" s="34"/>
      <c r="BX83" s="43"/>
    </row>
    <row r="84" spans="1:78" s="3" customFormat="1" ht="15" x14ac:dyDescent="0.25">
      <c r="A84" s="52"/>
      <c r="B84" s="53"/>
      <c r="C84" s="53"/>
      <c r="D84" s="53"/>
      <c r="E84" s="54" t="s">
        <v>119</v>
      </c>
      <c r="F84" s="54"/>
      <c r="G84" s="55"/>
      <c r="H84" s="56"/>
      <c r="I84" s="17"/>
      <c r="J84" s="17"/>
      <c r="K84" s="17"/>
      <c r="L84" s="57">
        <v>968</v>
      </c>
      <c r="M84" s="58"/>
      <c r="N84" s="58"/>
      <c r="O84" s="58"/>
      <c r="P84" s="59"/>
      <c r="Q84" s="60"/>
      <c r="BV84" s="33"/>
      <c r="BW84" s="34"/>
      <c r="BX84" s="43"/>
    </row>
    <row r="85" spans="1:78" s="3" customFormat="1" ht="15" x14ac:dyDescent="0.25">
      <c r="A85" s="52"/>
      <c r="B85" s="53"/>
      <c r="C85" s="53"/>
      <c r="D85" s="53"/>
      <c r="E85" s="54" t="s">
        <v>55</v>
      </c>
      <c r="F85" s="54"/>
      <c r="G85" s="55"/>
      <c r="H85" s="56"/>
      <c r="I85" s="17"/>
      <c r="J85" s="17"/>
      <c r="K85" s="17"/>
      <c r="L85" s="57">
        <v>4798</v>
      </c>
      <c r="M85" s="58"/>
      <c r="N85" s="58"/>
      <c r="O85" s="58"/>
      <c r="P85" s="59"/>
      <c r="Q85" s="60"/>
      <c r="BV85" s="33"/>
      <c r="BW85" s="34"/>
      <c r="BX85" s="43"/>
    </row>
    <row r="86" spans="1:78" s="3" customFormat="1" ht="78.75" x14ac:dyDescent="0.25">
      <c r="A86" s="35" t="s">
        <v>120</v>
      </c>
      <c r="B86" s="36" t="s">
        <v>121</v>
      </c>
      <c r="C86" s="286" t="s">
        <v>122</v>
      </c>
      <c r="D86" s="286"/>
      <c r="E86" s="286"/>
      <c r="F86" s="35" t="s">
        <v>69</v>
      </c>
      <c r="G86" s="62">
        <v>225</v>
      </c>
      <c r="H86" s="39">
        <v>103.06</v>
      </c>
      <c r="I86" s="39"/>
      <c r="J86" s="39">
        <v>103.06</v>
      </c>
      <c r="K86" s="37" t="s">
        <v>45</v>
      </c>
      <c r="L86" s="39">
        <v>205218</v>
      </c>
      <c r="M86" s="39"/>
      <c r="N86" s="40"/>
      <c r="O86" s="39">
        <v>205218</v>
      </c>
      <c r="P86" s="61">
        <v>0</v>
      </c>
      <c r="Q86" s="61">
        <v>0</v>
      </c>
      <c r="BV86" s="33"/>
      <c r="BW86" s="34"/>
      <c r="BX86" s="43" t="s">
        <v>122</v>
      </c>
    </row>
    <row r="87" spans="1:78" s="3" customFormat="1" ht="15" x14ac:dyDescent="0.25">
      <c r="A87" s="49"/>
      <c r="B87" s="51" t="s">
        <v>39</v>
      </c>
      <c r="C87" s="303" t="s">
        <v>52</v>
      </c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4"/>
      <c r="BV87" s="33"/>
      <c r="BW87" s="34"/>
      <c r="BX87" s="43"/>
      <c r="BZ87" s="2" t="s">
        <v>52</v>
      </c>
    </row>
    <row r="88" spans="1:78" s="3" customFormat="1" ht="78.75" x14ac:dyDescent="0.25">
      <c r="A88" s="35" t="s">
        <v>123</v>
      </c>
      <c r="B88" s="36" t="s">
        <v>124</v>
      </c>
      <c r="C88" s="286" t="s">
        <v>125</v>
      </c>
      <c r="D88" s="286"/>
      <c r="E88" s="286"/>
      <c r="F88" s="35" t="s">
        <v>63</v>
      </c>
      <c r="G88" s="65">
        <v>6.9</v>
      </c>
      <c r="H88" s="39">
        <v>102</v>
      </c>
      <c r="I88" s="39"/>
      <c r="J88" s="39">
        <v>102</v>
      </c>
      <c r="K88" s="37" t="s">
        <v>45</v>
      </c>
      <c r="L88" s="39">
        <v>6229</v>
      </c>
      <c r="M88" s="39"/>
      <c r="N88" s="40"/>
      <c r="O88" s="39">
        <v>6229</v>
      </c>
      <c r="P88" s="61">
        <v>0</v>
      </c>
      <c r="Q88" s="61">
        <v>0</v>
      </c>
      <c r="BV88" s="33"/>
      <c r="BW88" s="34"/>
      <c r="BX88" s="43" t="s">
        <v>125</v>
      </c>
    </row>
    <row r="89" spans="1:78" s="3" customFormat="1" ht="15" x14ac:dyDescent="0.25">
      <c r="A89" s="44"/>
      <c r="B89" s="45"/>
      <c r="C89" s="46" t="s">
        <v>126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8"/>
      <c r="BV89" s="33"/>
      <c r="BW89" s="34"/>
      <c r="BX89" s="43"/>
    </row>
    <row r="90" spans="1:78" s="3" customFormat="1" ht="15" x14ac:dyDescent="0.25">
      <c r="A90" s="49"/>
      <c r="B90" s="51" t="s">
        <v>39</v>
      </c>
      <c r="C90" s="303" t="s">
        <v>52</v>
      </c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4"/>
      <c r="BV90" s="33"/>
      <c r="BW90" s="34"/>
      <c r="BX90" s="43"/>
      <c r="BZ90" s="2" t="s">
        <v>52</v>
      </c>
    </row>
    <row r="91" spans="1:78" s="3" customFormat="1" ht="78.75" x14ac:dyDescent="0.25">
      <c r="A91" s="35" t="s">
        <v>127</v>
      </c>
      <c r="B91" s="36" t="s">
        <v>128</v>
      </c>
      <c r="C91" s="286" t="s">
        <v>129</v>
      </c>
      <c r="D91" s="286"/>
      <c r="E91" s="286"/>
      <c r="F91" s="35" t="s">
        <v>98</v>
      </c>
      <c r="G91" s="66">
        <v>0.15959999999999999</v>
      </c>
      <c r="H91" s="39" t="s">
        <v>130</v>
      </c>
      <c r="I91" s="39" t="s">
        <v>131</v>
      </c>
      <c r="J91" s="39">
        <v>83.93</v>
      </c>
      <c r="K91" s="37" t="s">
        <v>45</v>
      </c>
      <c r="L91" s="39">
        <v>3242</v>
      </c>
      <c r="M91" s="39">
        <v>2785</v>
      </c>
      <c r="N91" s="40" t="s">
        <v>132</v>
      </c>
      <c r="O91" s="39">
        <v>118</v>
      </c>
      <c r="P91" s="42">
        <v>43.47</v>
      </c>
      <c r="Q91" s="42">
        <v>6.94</v>
      </c>
      <c r="BV91" s="33"/>
      <c r="BW91" s="34"/>
      <c r="BX91" s="43" t="s">
        <v>129</v>
      </c>
    </row>
    <row r="92" spans="1:78" s="3" customFormat="1" ht="15" x14ac:dyDescent="0.25">
      <c r="A92" s="44"/>
      <c r="B92" s="45"/>
      <c r="C92" s="46" t="s">
        <v>133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8"/>
      <c r="BV92" s="33"/>
      <c r="BW92" s="34"/>
      <c r="BX92" s="43"/>
    </row>
    <row r="93" spans="1:78" s="3" customFormat="1" ht="15" x14ac:dyDescent="0.25">
      <c r="A93" s="49"/>
      <c r="B93" s="50" t="s">
        <v>48</v>
      </c>
      <c r="C93" s="303" t="s">
        <v>49</v>
      </c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4"/>
      <c r="BV93" s="33"/>
      <c r="BW93" s="34"/>
      <c r="BX93" s="43"/>
      <c r="BY93" s="2" t="s">
        <v>49</v>
      </c>
    </row>
    <row r="94" spans="1:78" s="3" customFormat="1" ht="57" x14ac:dyDescent="0.25">
      <c r="A94" s="49"/>
      <c r="B94" s="50" t="s">
        <v>50</v>
      </c>
      <c r="C94" s="303" t="s">
        <v>51</v>
      </c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4"/>
      <c r="BV94" s="33"/>
      <c r="BW94" s="34"/>
      <c r="BX94" s="43"/>
      <c r="BY94" s="2" t="s">
        <v>51</v>
      </c>
    </row>
    <row r="95" spans="1:78" s="3" customFormat="1" ht="15" x14ac:dyDescent="0.25">
      <c r="A95" s="49"/>
      <c r="B95" s="51" t="s">
        <v>39</v>
      </c>
      <c r="C95" s="303" t="s">
        <v>52</v>
      </c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4"/>
      <c r="BV95" s="33"/>
      <c r="BW95" s="34"/>
      <c r="BX95" s="43"/>
      <c r="BZ95" s="2" t="s">
        <v>52</v>
      </c>
    </row>
    <row r="96" spans="1:78" s="3" customFormat="1" ht="15" x14ac:dyDescent="0.25">
      <c r="A96" s="52"/>
      <c r="B96" s="53"/>
      <c r="C96" s="53"/>
      <c r="D96" s="53"/>
      <c r="E96" s="54" t="s">
        <v>134</v>
      </c>
      <c r="F96" s="54"/>
      <c r="G96" s="55"/>
      <c r="H96" s="56"/>
      <c r="I96" s="17"/>
      <c r="J96" s="17"/>
      <c r="K96" s="17"/>
      <c r="L96" s="57">
        <v>2739</v>
      </c>
      <c r="M96" s="58"/>
      <c r="N96" s="58"/>
      <c r="O96" s="58"/>
      <c r="P96" s="59"/>
      <c r="Q96" s="60"/>
      <c r="BV96" s="33"/>
      <c r="BW96" s="34"/>
      <c r="BX96" s="43"/>
    </row>
    <row r="97" spans="1:78" s="3" customFormat="1" ht="15" x14ac:dyDescent="0.25">
      <c r="A97" s="52"/>
      <c r="B97" s="53"/>
      <c r="C97" s="53"/>
      <c r="D97" s="53"/>
      <c r="E97" s="54" t="s">
        <v>135</v>
      </c>
      <c r="F97" s="54"/>
      <c r="G97" s="55"/>
      <c r="H97" s="56"/>
      <c r="I97" s="17"/>
      <c r="J97" s="17"/>
      <c r="K97" s="17"/>
      <c r="L97" s="57">
        <v>1440</v>
      </c>
      <c r="M97" s="58"/>
      <c r="N97" s="58"/>
      <c r="O97" s="58"/>
      <c r="P97" s="59"/>
      <c r="Q97" s="60"/>
      <c r="BV97" s="33"/>
      <c r="BW97" s="34"/>
      <c r="BX97" s="43"/>
    </row>
    <row r="98" spans="1:78" s="3" customFormat="1" ht="15" x14ac:dyDescent="0.25">
      <c r="A98" s="52"/>
      <c r="B98" s="53"/>
      <c r="C98" s="53"/>
      <c r="D98" s="53"/>
      <c r="E98" s="54" t="s">
        <v>55</v>
      </c>
      <c r="F98" s="54"/>
      <c r="G98" s="55"/>
      <c r="H98" s="56"/>
      <c r="I98" s="17"/>
      <c r="J98" s="17"/>
      <c r="K98" s="17"/>
      <c r="L98" s="57">
        <v>7421</v>
      </c>
      <c r="M98" s="58"/>
      <c r="N98" s="58"/>
      <c r="O98" s="58"/>
      <c r="P98" s="59"/>
      <c r="Q98" s="60"/>
      <c r="BV98" s="33"/>
      <c r="BW98" s="34"/>
      <c r="BX98" s="43"/>
    </row>
    <row r="99" spans="1:78" s="3" customFormat="1" ht="78.75" x14ac:dyDescent="0.25">
      <c r="A99" s="35" t="s">
        <v>136</v>
      </c>
      <c r="B99" s="36" t="s">
        <v>137</v>
      </c>
      <c r="C99" s="286" t="s">
        <v>138</v>
      </c>
      <c r="D99" s="286"/>
      <c r="E99" s="286"/>
      <c r="F99" s="35" t="s">
        <v>69</v>
      </c>
      <c r="G99" s="62">
        <v>210</v>
      </c>
      <c r="H99" s="39">
        <v>18.09</v>
      </c>
      <c r="I99" s="39"/>
      <c r="J99" s="39">
        <v>18.09</v>
      </c>
      <c r="K99" s="37" t="s">
        <v>45</v>
      </c>
      <c r="L99" s="39">
        <v>33620</v>
      </c>
      <c r="M99" s="39"/>
      <c r="N99" s="40"/>
      <c r="O99" s="39">
        <v>33620</v>
      </c>
      <c r="P99" s="61">
        <v>0</v>
      </c>
      <c r="Q99" s="61">
        <v>0</v>
      </c>
      <c r="BV99" s="33"/>
      <c r="BW99" s="34"/>
      <c r="BX99" s="43" t="s">
        <v>138</v>
      </c>
    </row>
    <row r="100" spans="1:78" s="3" customFormat="1" ht="15" x14ac:dyDescent="0.25">
      <c r="A100" s="49"/>
      <c r="B100" s="51" t="s">
        <v>39</v>
      </c>
      <c r="C100" s="303" t="s">
        <v>52</v>
      </c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4"/>
      <c r="BV100" s="33"/>
      <c r="BW100" s="34"/>
      <c r="BX100" s="43"/>
      <c r="BZ100" s="2" t="s">
        <v>52</v>
      </c>
    </row>
    <row r="101" spans="1:78" s="3" customFormat="1" ht="78.75" x14ac:dyDescent="0.25">
      <c r="A101" s="35" t="s">
        <v>139</v>
      </c>
      <c r="B101" s="36" t="s">
        <v>140</v>
      </c>
      <c r="C101" s="286" t="s">
        <v>141</v>
      </c>
      <c r="D101" s="286"/>
      <c r="E101" s="286"/>
      <c r="F101" s="35" t="s">
        <v>98</v>
      </c>
      <c r="G101" s="64">
        <v>0.31151000000000001</v>
      </c>
      <c r="H101" s="39" t="s">
        <v>142</v>
      </c>
      <c r="I101" s="39" t="s">
        <v>143</v>
      </c>
      <c r="J101" s="39">
        <v>52.95</v>
      </c>
      <c r="K101" s="37" t="s">
        <v>45</v>
      </c>
      <c r="L101" s="39">
        <v>8606</v>
      </c>
      <c r="M101" s="39">
        <v>7017</v>
      </c>
      <c r="N101" s="40" t="s">
        <v>144</v>
      </c>
      <c r="O101" s="39">
        <v>146</v>
      </c>
      <c r="P101" s="41">
        <v>56.124600000000001</v>
      </c>
      <c r="Q101" s="42">
        <v>17.48</v>
      </c>
      <c r="BV101" s="33"/>
      <c r="BW101" s="34"/>
      <c r="BX101" s="43" t="s">
        <v>141</v>
      </c>
    </row>
    <row r="102" spans="1:78" s="3" customFormat="1" ht="15" x14ac:dyDescent="0.25">
      <c r="A102" s="44"/>
      <c r="B102" s="45"/>
      <c r="C102" s="46" t="s">
        <v>145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8"/>
      <c r="BV102" s="33"/>
      <c r="BW102" s="34"/>
      <c r="BX102" s="43"/>
    </row>
    <row r="103" spans="1:78" s="3" customFormat="1" ht="15" x14ac:dyDescent="0.25">
      <c r="A103" s="49"/>
      <c r="B103" s="50" t="s">
        <v>48</v>
      </c>
      <c r="C103" s="303" t="s">
        <v>49</v>
      </c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4"/>
      <c r="BV103" s="33"/>
      <c r="BW103" s="34"/>
      <c r="BX103" s="43"/>
      <c r="BY103" s="2" t="s">
        <v>49</v>
      </c>
    </row>
    <row r="104" spans="1:78" s="3" customFormat="1" ht="57" x14ac:dyDescent="0.25">
      <c r="A104" s="49"/>
      <c r="B104" s="50" t="s">
        <v>50</v>
      </c>
      <c r="C104" s="303" t="s">
        <v>51</v>
      </c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4"/>
      <c r="BV104" s="33"/>
      <c r="BW104" s="34"/>
      <c r="BX104" s="43"/>
      <c r="BY104" s="2" t="s">
        <v>51</v>
      </c>
    </row>
    <row r="105" spans="1:78" s="3" customFormat="1" ht="15" x14ac:dyDescent="0.25">
      <c r="A105" s="49"/>
      <c r="B105" s="51" t="s">
        <v>39</v>
      </c>
      <c r="C105" s="303" t="s">
        <v>52</v>
      </c>
      <c r="D105" s="303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4"/>
      <c r="BV105" s="33"/>
      <c r="BW105" s="34"/>
      <c r="BX105" s="43"/>
      <c r="BZ105" s="2" t="s">
        <v>52</v>
      </c>
    </row>
    <row r="106" spans="1:78" s="3" customFormat="1" ht="15" x14ac:dyDescent="0.25">
      <c r="A106" s="52"/>
      <c r="B106" s="53"/>
      <c r="C106" s="53"/>
      <c r="D106" s="53"/>
      <c r="E106" s="54" t="s">
        <v>146</v>
      </c>
      <c r="F106" s="54"/>
      <c r="G106" s="55"/>
      <c r="H106" s="56"/>
      <c r="I106" s="17"/>
      <c r="J106" s="17"/>
      <c r="K106" s="17"/>
      <c r="L106" s="57">
        <v>7272</v>
      </c>
      <c r="M106" s="58"/>
      <c r="N106" s="58"/>
      <c r="O106" s="58"/>
      <c r="P106" s="59"/>
      <c r="Q106" s="60"/>
      <c r="BV106" s="33"/>
      <c r="BW106" s="34"/>
      <c r="BX106" s="43"/>
    </row>
    <row r="107" spans="1:78" s="3" customFormat="1" ht="15" x14ac:dyDescent="0.25">
      <c r="A107" s="52"/>
      <c r="B107" s="53"/>
      <c r="C107" s="53"/>
      <c r="D107" s="53"/>
      <c r="E107" s="54" t="s">
        <v>147</v>
      </c>
      <c r="F107" s="54"/>
      <c r="G107" s="55"/>
      <c r="H107" s="56"/>
      <c r="I107" s="17"/>
      <c r="J107" s="17"/>
      <c r="K107" s="17"/>
      <c r="L107" s="57">
        <v>3823</v>
      </c>
      <c r="M107" s="58"/>
      <c r="N107" s="58"/>
      <c r="O107" s="58"/>
      <c r="P107" s="59"/>
      <c r="Q107" s="60"/>
      <c r="BV107" s="33"/>
      <c r="BW107" s="34"/>
      <c r="BX107" s="43"/>
    </row>
    <row r="108" spans="1:78" s="3" customFormat="1" ht="15" x14ac:dyDescent="0.25">
      <c r="A108" s="52"/>
      <c r="B108" s="53"/>
      <c r="C108" s="53"/>
      <c r="D108" s="53"/>
      <c r="E108" s="54" t="s">
        <v>55</v>
      </c>
      <c r="F108" s="54"/>
      <c r="G108" s="55"/>
      <c r="H108" s="56"/>
      <c r="I108" s="17"/>
      <c r="J108" s="17"/>
      <c r="K108" s="17"/>
      <c r="L108" s="57">
        <v>19701</v>
      </c>
      <c r="M108" s="58"/>
      <c r="N108" s="58"/>
      <c r="O108" s="58"/>
      <c r="P108" s="59"/>
      <c r="Q108" s="60"/>
      <c r="BV108" s="33"/>
      <c r="BW108" s="34"/>
      <c r="BX108" s="43"/>
    </row>
    <row r="109" spans="1:78" s="3" customFormat="1" ht="78.75" x14ac:dyDescent="0.25">
      <c r="A109" s="35" t="s">
        <v>148</v>
      </c>
      <c r="B109" s="36" t="s">
        <v>149</v>
      </c>
      <c r="C109" s="286" t="s">
        <v>150</v>
      </c>
      <c r="D109" s="286"/>
      <c r="E109" s="286"/>
      <c r="F109" s="35" t="s">
        <v>151</v>
      </c>
      <c r="G109" s="62">
        <v>105</v>
      </c>
      <c r="H109" s="39">
        <v>3794.2</v>
      </c>
      <c r="I109" s="39"/>
      <c r="J109" s="39">
        <v>3794.2</v>
      </c>
      <c r="K109" s="37" t="s">
        <v>45</v>
      </c>
      <c r="L109" s="39">
        <v>3525760</v>
      </c>
      <c r="M109" s="39"/>
      <c r="N109" s="40"/>
      <c r="O109" s="39">
        <v>3525760</v>
      </c>
      <c r="P109" s="61">
        <v>0</v>
      </c>
      <c r="Q109" s="61">
        <v>0</v>
      </c>
      <c r="BV109" s="33"/>
      <c r="BW109" s="34"/>
      <c r="BX109" s="43" t="s">
        <v>150</v>
      </c>
    </row>
    <row r="110" spans="1:78" s="3" customFormat="1" ht="15" x14ac:dyDescent="0.25">
      <c r="A110" s="44"/>
      <c r="B110" s="45"/>
      <c r="C110" s="46" t="s">
        <v>152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8"/>
      <c r="BV110" s="33"/>
      <c r="BW110" s="34"/>
      <c r="BX110" s="43"/>
    </row>
    <row r="111" spans="1:78" s="3" customFormat="1" ht="15" x14ac:dyDescent="0.25">
      <c r="A111" s="49"/>
      <c r="B111" s="51" t="s">
        <v>39</v>
      </c>
      <c r="C111" s="303" t="s">
        <v>52</v>
      </c>
      <c r="D111" s="303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4"/>
      <c r="BV111" s="33"/>
      <c r="BW111" s="34"/>
      <c r="BX111" s="43"/>
      <c r="BZ111" s="2" t="s">
        <v>52</v>
      </c>
    </row>
    <row r="112" spans="1:78" s="3" customFormat="1" ht="78.75" x14ac:dyDescent="0.25">
      <c r="A112" s="35" t="s">
        <v>153</v>
      </c>
      <c r="B112" s="36" t="s">
        <v>154</v>
      </c>
      <c r="C112" s="286" t="s">
        <v>155</v>
      </c>
      <c r="D112" s="286"/>
      <c r="E112" s="286"/>
      <c r="F112" s="35" t="s">
        <v>151</v>
      </c>
      <c r="G112" s="62">
        <v>105</v>
      </c>
      <c r="H112" s="39">
        <v>3758.94</v>
      </c>
      <c r="I112" s="39"/>
      <c r="J112" s="39">
        <v>3758.94</v>
      </c>
      <c r="K112" s="37" t="s">
        <v>45</v>
      </c>
      <c r="L112" s="39">
        <v>3492995</v>
      </c>
      <c r="M112" s="39"/>
      <c r="N112" s="40"/>
      <c r="O112" s="39">
        <v>3492995</v>
      </c>
      <c r="P112" s="61">
        <v>0</v>
      </c>
      <c r="Q112" s="61">
        <v>0</v>
      </c>
      <c r="BV112" s="33"/>
      <c r="BW112" s="34"/>
      <c r="BX112" s="43" t="s">
        <v>155</v>
      </c>
    </row>
    <row r="113" spans="1:78" s="3" customFormat="1" ht="15" x14ac:dyDescent="0.25">
      <c r="A113" s="44"/>
      <c r="B113" s="45"/>
      <c r="C113" s="46" t="s">
        <v>152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8"/>
      <c r="BV113" s="33"/>
      <c r="BW113" s="34"/>
      <c r="BX113" s="43"/>
    </row>
    <row r="114" spans="1:78" s="3" customFormat="1" ht="15" x14ac:dyDescent="0.25">
      <c r="A114" s="49"/>
      <c r="B114" s="51" t="s">
        <v>39</v>
      </c>
      <c r="C114" s="303" t="s">
        <v>52</v>
      </c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4"/>
      <c r="BV114" s="33"/>
      <c r="BW114" s="34"/>
      <c r="BX114" s="43"/>
      <c r="BZ114" s="2" t="s">
        <v>52</v>
      </c>
    </row>
    <row r="115" spans="1:78" s="3" customFormat="1" ht="78.75" x14ac:dyDescent="0.25">
      <c r="A115" s="35" t="s">
        <v>156</v>
      </c>
      <c r="B115" s="36" t="s">
        <v>140</v>
      </c>
      <c r="C115" s="286" t="s">
        <v>141</v>
      </c>
      <c r="D115" s="286"/>
      <c r="E115" s="286"/>
      <c r="F115" s="35" t="s">
        <v>98</v>
      </c>
      <c r="G115" s="64">
        <v>0.10274999999999999</v>
      </c>
      <c r="H115" s="39" t="s">
        <v>157</v>
      </c>
      <c r="I115" s="39" t="s">
        <v>143</v>
      </c>
      <c r="J115" s="39">
        <v>52.95</v>
      </c>
      <c r="K115" s="37" t="s">
        <v>45</v>
      </c>
      <c r="L115" s="39">
        <v>2729</v>
      </c>
      <c r="M115" s="39">
        <v>2204</v>
      </c>
      <c r="N115" s="40" t="s">
        <v>158</v>
      </c>
      <c r="O115" s="39">
        <v>49</v>
      </c>
      <c r="P115" s="63">
        <v>53.451999999999998</v>
      </c>
      <c r="Q115" s="42">
        <v>5.49</v>
      </c>
      <c r="BV115" s="33"/>
      <c r="BW115" s="34"/>
      <c r="BX115" s="43" t="s">
        <v>141</v>
      </c>
    </row>
    <row r="116" spans="1:78" s="3" customFormat="1" ht="15" x14ac:dyDescent="0.25">
      <c r="A116" s="44"/>
      <c r="B116" s="45"/>
      <c r="C116" s="46" t="s">
        <v>159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8"/>
      <c r="BV116" s="33"/>
      <c r="BW116" s="34"/>
      <c r="BX116" s="43"/>
    </row>
    <row r="117" spans="1:78" s="3" customFormat="1" ht="57" x14ac:dyDescent="0.25">
      <c r="A117" s="49"/>
      <c r="B117" s="50" t="s">
        <v>50</v>
      </c>
      <c r="C117" s="303" t="s">
        <v>51</v>
      </c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4"/>
      <c r="BV117" s="33"/>
      <c r="BW117" s="34"/>
      <c r="BX117" s="43"/>
      <c r="BY117" s="2" t="s">
        <v>51</v>
      </c>
    </row>
    <row r="118" spans="1:78" s="3" customFormat="1" ht="15" x14ac:dyDescent="0.25">
      <c r="A118" s="49"/>
      <c r="B118" s="51" t="s">
        <v>39</v>
      </c>
      <c r="C118" s="303" t="s">
        <v>52</v>
      </c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4"/>
      <c r="BV118" s="33"/>
      <c r="BW118" s="34"/>
      <c r="BX118" s="43"/>
      <c r="BZ118" s="2" t="s">
        <v>52</v>
      </c>
    </row>
    <row r="119" spans="1:78" s="3" customFormat="1" ht="15" x14ac:dyDescent="0.25">
      <c r="A119" s="52"/>
      <c r="B119" s="53"/>
      <c r="C119" s="53"/>
      <c r="D119" s="53"/>
      <c r="E119" s="54" t="s">
        <v>160</v>
      </c>
      <c r="F119" s="54"/>
      <c r="G119" s="55"/>
      <c r="H119" s="56"/>
      <c r="I119" s="17"/>
      <c r="J119" s="17"/>
      <c r="K119" s="17"/>
      <c r="L119" s="57">
        <v>2291</v>
      </c>
      <c r="M119" s="58"/>
      <c r="N119" s="58"/>
      <c r="O119" s="58"/>
      <c r="P119" s="59"/>
      <c r="Q119" s="60"/>
      <c r="BV119" s="33"/>
      <c r="BW119" s="34"/>
      <c r="BX119" s="43"/>
    </row>
    <row r="120" spans="1:78" s="3" customFormat="1" ht="15" x14ac:dyDescent="0.25">
      <c r="A120" s="52"/>
      <c r="B120" s="53"/>
      <c r="C120" s="53"/>
      <c r="D120" s="53"/>
      <c r="E120" s="54" t="s">
        <v>161</v>
      </c>
      <c r="F120" s="54"/>
      <c r="G120" s="55"/>
      <c r="H120" s="56"/>
      <c r="I120" s="17"/>
      <c r="J120" s="17"/>
      <c r="K120" s="17"/>
      <c r="L120" s="57">
        <v>1205</v>
      </c>
      <c r="M120" s="58"/>
      <c r="N120" s="58"/>
      <c r="O120" s="58"/>
      <c r="P120" s="59"/>
      <c r="Q120" s="60"/>
      <c r="BV120" s="33"/>
      <c r="BW120" s="34"/>
      <c r="BX120" s="43"/>
    </row>
    <row r="121" spans="1:78" s="3" customFormat="1" ht="15" x14ac:dyDescent="0.25">
      <c r="A121" s="52"/>
      <c r="B121" s="53"/>
      <c r="C121" s="53"/>
      <c r="D121" s="53"/>
      <c r="E121" s="54" t="s">
        <v>55</v>
      </c>
      <c r="F121" s="54"/>
      <c r="G121" s="55"/>
      <c r="H121" s="56"/>
      <c r="I121" s="17"/>
      <c r="J121" s="17"/>
      <c r="K121" s="17"/>
      <c r="L121" s="57">
        <v>6225</v>
      </c>
      <c r="M121" s="58"/>
      <c r="N121" s="58"/>
      <c r="O121" s="58"/>
      <c r="P121" s="59"/>
      <c r="Q121" s="60"/>
      <c r="BV121" s="33"/>
      <c r="BW121" s="34"/>
      <c r="BX121" s="43"/>
    </row>
    <row r="122" spans="1:78" s="3" customFormat="1" ht="90.75" x14ac:dyDescent="0.25">
      <c r="A122" s="35" t="s">
        <v>162</v>
      </c>
      <c r="B122" s="36" t="s">
        <v>163</v>
      </c>
      <c r="C122" s="286" t="s">
        <v>164</v>
      </c>
      <c r="D122" s="286"/>
      <c r="E122" s="286"/>
      <c r="F122" s="35" t="s">
        <v>69</v>
      </c>
      <c r="G122" s="65">
        <v>12.5</v>
      </c>
      <c r="H122" s="39">
        <v>1112.22</v>
      </c>
      <c r="I122" s="39"/>
      <c r="J122" s="39">
        <v>1112.22</v>
      </c>
      <c r="K122" s="37" t="s">
        <v>45</v>
      </c>
      <c r="L122" s="39">
        <v>123039</v>
      </c>
      <c r="M122" s="39"/>
      <c r="N122" s="40"/>
      <c r="O122" s="39">
        <v>123039</v>
      </c>
      <c r="P122" s="61">
        <v>0</v>
      </c>
      <c r="Q122" s="61">
        <v>0</v>
      </c>
      <c r="BV122" s="33"/>
      <c r="BW122" s="34"/>
      <c r="BX122" s="43" t="s">
        <v>164</v>
      </c>
    </row>
    <row r="123" spans="1:78" s="3" customFormat="1" ht="15" x14ac:dyDescent="0.25">
      <c r="A123" s="44"/>
      <c r="B123" s="45"/>
      <c r="C123" s="46" t="s">
        <v>165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8"/>
      <c r="BV123" s="33"/>
      <c r="BW123" s="34"/>
      <c r="BX123" s="43"/>
    </row>
    <row r="124" spans="1:78" s="3" customFormat="1" ht="15" x14ac:dyDescent="0.25">
      <c r="A124" s="49"/>
      <c r="B124" s="51" t="s">
        <v>39</v>
      </c>
      <c r="C124" s="303" t="s">
        <v>52</v>
      </c>
      <c r="D124" s="303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4"/>
      <c r="BV124" s="33"/>
      <c r="BW124" s="34"/>
      <c r="BX124" s="43"/>
      <c r="BZ124" s="2" t="s">
        <v>52</v>
      </c>
    </row>
    <row r="125" spans="1:78" s="3" customFormat="1" ht="78.75" x14ac:dyDescent="0.25">
      <c r="A125" s="35" t="s">
        <v>166</v>
      </c>
      <c r="B125" s="36" t="s">
        <v>57</v>
      </c>
      <c r="C125" s="286" t="s">
        <v>167</v>
      </c>
      <c r="D125" s="286"/>
      <c r="E125" s="286"/>
      <c r="F125" s="35" t="s">
        <v>69</v>
      </c>
      <c r="G125" s="62">
        <v>106</v>
      </c>
      <c r="H125" s="39">
        <v>9.24</v>
      </c>
      <c r="I125" s="39"/>
      <c r="J125" s="39">
        <v>9.24</v>
      </c>
      <c r="K125" s="37" t="s">
        <v>45</v>
      </c>
      <c r="L125" s="39">
        <v>8668</v>
      </c>
      <c r="M125" s="39"/>
      <c r="N125" s="40"/>
      <c r="O125" s="39">
        <v>8668</v>
      </c>
      <c r="P125" s="61">
        <v>0</v>
      </c>
      <c r="Q125" s="61">
        <v>0</v>
      </c>
      <c r="BV125" s="33"/>
      <c r="BW125" s="34"/>
      <c r="BX125" s="43" t="s">
        <v>167</v>
      </c>
    </row>
    <row r="126" spans="1:78" s="3" customFormat="1" ht="15" x14ac:dyDescent="0.25">
      <c r="A126" s="49"/>
      <c r="B126" s="51" t="s">
        <v>39</v>
      </c>
      <c r="C126" s="303" t="s">
        <v>52</v>
      </c>
      <c r="D126" s="303"/>
      <c r="E126" s="303"/>
      <c r="F126" s="303"/>
      <c r="G126" s="303"/>
      <c r="H126" s="303"/>
      <c r="I126" s="303"/>
      <c r="J126" s="303"/>
      <c r="K126" s="303"/>
      <c r="L126" s="303"/>
      <c r="M126" s="303"/>
      <c r="N126" s="303"/>
      <c r="O126" s="303"/>
      <c r="P126" s="303"/>
      <c r="Q126" s="304"/>
      <c r="BV126" s="33"/>
      <c r="BW126" s="34"/>
      <c r="BX126" s="43"/>
      <c r="BZ126" s="2" t="s">
        <v>52</v>
      </c>
    </row>
    <row r="127" spans="1:78" s="3" customFormat="1" ht="78.75" x14ac:dyDescent="0.25">
      <c r="A127" s="35" t="s">
        <v>168</v>
      </c>
      <c r="B127" s="36" t="s">
        <v>169</v>
      </c>
      <c r="C127" s="286" t="s">
        <v>170</v>
      </c>
      <c r="D127" s="286"/>
      <c r="E127" s="286"/>
      <c r="F127" s="35" t="s">
        <v>98</v>
      </c>
      <c r="G127" s="67">
        <v>9.7914000000000001E-2</v>
      </c>
      <c r="H127" s="39" t="s">
        <v>171</v>
      </c>
      <c r="I127" s="39" t="s">
        <v>172</v>
      </c>
      <c r="J127" s="39">
        <v>68.63</v>
      </c>
      <c r="K127" s="37" t="s">
        <v>45</v>
      </c>
      <c r="L127" s="39">
        <v>3101</v>
      </c>
      <c r="M127" s="39">
        <v>2563</v>
      </c>
      <c r="N127" s="40" t="s">
        <v>173</v>
      </c>
      <c r="O127" s="39">
        <v>60</v>
      </c>
      <c r="P127" s="63">
        <v>65.204999999999998</v>
      </c>
      <c r="Q127" s="42">
        <v>6.38</v>
      </c>
      <c r="BV127" s="33"/>
      <c r="BW127" s="34"/>
      <c r="BX127" s="43" t="s">
        <v>170</v>
      </c>
    </row>
    <row r="128" spans="1:78" s="3" customFormat="1" ht="15" x14ac:dyDescent="0.25">
      <c r="A128" s="44"/>
      <c r="B128" s="45"/>
      <c r="C128" s="46" t="s">
        <v>174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8"/>
      <c r="BV128" s="33"/>
      <c r="BW128" s="34"/>
      <c r="BX128" s="43"/>
    </row>
    <row r="129" spans="1:78" s="3" customFormat="1" ht="15" x14ac:dyDescent="0.25">
      <c r="A129" s="49"/>
      <c r="B129" s="50" t="s">
        <v>48</v>
      </c>
      <c r="C129" s="303" t="s">
        <v>49</v>
      </c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4"/>
      <c r="BV129" s="33"/>
      <c r="BW129" s="34"/>
      <c r="BX129" s="43"/>
      <c r="BY129" s="2" t="s">
        <v>49</v>
      </c>
    </row>
    <row r="130" spans="1:78" s="3" customFormat="1" ht="57" x14ac:dyDescent="0.25">
      <c r="A130" s="49"/>
      <c r="B130" s="50" t="s">
        <v>50</v>
      </c>
      <c r="C130" s="303" t="s">
        <v>51</v>
      </c>
      <c r="D130" s="303"/>
      <c r="E130" s="303"/>
      <c r="F130" s="303"/>
      <c r="G130" s="303"/>
      <c r="H130" s="303"/>
      <c r="I130" s="303"/>
      <c r="J130" s="303"/>
      <c r="K130" s="303"/>
      <c r="L130" s="303"/>
      <c r="M130" s="303"/>
      <c r="N130" s="303"/>
      <c r="O130" s="303"/>
      <c r="P130" s="303"/>
      <c r="Q130" s="304"/>
      <c r="BV130" s="33"/>
      <c r="BW130" s="34"/>
      <c r="BX130" s="43"/>
      <c r="BY130" s="2" t="s">
        <v>51</v>
      </c>
    </row>
    <row r="131" spans="1:78" s="3" customFormat="1" ht="15" x14ac:dyDescent="0.25">
      <c r="A131" s="49"/>
      <c r="B131" s="51" t="s">
        <v>39</v>
      </c>
      <c r="C131" s="303" t="s">
        <v>52</v>
      </c>
      <c r="D131" s="303"/>
      <c r="E131" s="303"/>
      <c r="F131" s="303"/>
      <c r="G131" s="303"/>
      <c r="H131" s="303"/>
      <c r="I131" s="303"/>
      <c r="J131" s="303"/>
      <c r="K131" s="303"/>
      <c r="L131" s="303"/>
      <c r="M131" s="303"/>
      <c r="N131" s="303"/>
      <c r="O131" s="303"/>
      <c r="P131" s="303"/>
      <c r="Q131" s="304"/>
      <c r="BV131" s="33"/>
      <c r="BW131" s="34"/>
      <c r="BX131" s="43"/>
      <c r="BZ131" s="2" t="s">
        <v>52</v>
      </c>
    </row>
    <row r="132" spans="1:78" s="3" customFormat="1" ht="15" x14ac:dyDescent="0.25">
      <c r="A132" s="52"/>
      <c r="B132" s="53"/>
      <c r="C132" s="53"/>
      <c r="D132" s="53"/>
      <c r="E132" s="54" t="s">
        <v>175</v>
      </c>
      <c r="F132" s="54"/>
      <c r="G132" s="55"/>
      <c r="H132" s="56"/>
      <c r="I132" s="17"/>
      <c r="J132" s="17"/>
      <c r="K132" s="17"/>
      <c r="L132" s="57">
        <v>2633</v>
      </c>
      <c r="M132" s="58"/>
      <c r="N132" s="58"/>
      <c r="O132" s="58"/>
      <c r="P132" s="59"/>
      <c r="Q132" s="60"/>
      <c r="BV132" s="33"/>
      <c r="BW132" s="34"/>
      <c r="BX132" s="43"/>
    </row>
    <row r="133" spans="1:78" s="3" customFormat="1" ht="15" x14ac:dyDescent="0.25">
      <c r="A133" s="52"/>
      <c r="B133" s="53"/>
      <c r="C133" s="53"/>
      <c r="D133" s="53"/>
      <c r="E133" s="54" t="s">
        <v>176</v>
      </c>
      <c r="F133" s="54"/>
      <c r="G133" s="55"/>
      <c r="H133" s="56"/>
      <c r="I133" s="17"/>
      <c r="J133" s="17"/>
      <c r="K133" s="17"/>
      <c r="L133" s="57">
        <v>1384</v>
      </c>
      <c r="M133" s="58"/>
      <c r="N133" s="58"/>
      <c r="O133" s="58"/>
      <c r="P133" s="59"/>
      <c r="Q133" s="60"/>
      <c r="BV133" s="33"/>
      <c r="BW133" s="34"/>
      <c r="BX133" s="43"/>
    </row>
    <row r="134" spans="1:78" s="3" customFormat="1" ht="15" x14ac:dyDescent="0.25">
      <c r="A134" s="52"/>
      <c r="B134" s="53"/>
      <c r="C134" s="53"/>
      <c r="D134" s="53"/>
      <c r="E134" s="54" t="s">
        <v>55</v>
      </c>
      <c r="F134" s="54"/>
      <c r="G134" s="55"/>
      <c r="H134" s="56"/>
      <c r="I134" s="17"/>
      <c r="J134" s="17"/>
      <c r="K134" s="17"/>
      <c r="L134" s="57">
        <v>7118</v>
      </c>
      <c r="M134" s="58"/>
      <c r="N134" s="58"/>
      <c r="O134" s="58"/>
      <c r="P134" s="59"/>
      <c r="Q134" s="60"/>
      <c r="BV134" s="33"/>
      <c r="BW134" s="34"/>
      <c r="BX134" s="43"/>
    </row>
    <row r="135" spans="1:78" s="3" customFormat="1" ht="78.75" x14ac:dyDescent="0.25">
      <c r="A135" s="35" t="s">
        <v>177</v>
      </c>
      <c r="B135" s="36" t="s">
        <v>178</v>
      </c>
      <c r="C135" s="286" t="s">
        <v>179</v>
      </c>
      <c r="D135" s="286"/>
      <c r="E135" s="286"/>
      <c r="F135" s="35" t="s">
        <v>69</v>
      </c>
      <c r="G135" s="62">
        <v>6</v>
      </c>
      <c r="H135" s="39">
        <v>542.78</v>
      </c>
      <c r="I135" s="39"/>
      <c r="J135" s="39">
        <v>542.78</v>
      </c>
      <c r="K135" s="37" t="s">
        <v>45</v>
      </c>
      <c r="L135" s="39">
        <v>28822</v>
      </c>
      <c r="M135" s="39"/>
      <c r="N135" s="40"/>
      <c r="O135" s="39">
        <v>28822</v>
      </c>
      <c r="P135" s="61">
        <v>0</v>
      </c>
      <c r="Q135" s="61">
        <v>0</v>
      </c>
      <c r="BV135" s="33"/>
      <c r="BW135" s="34"/>
      <c r="BX135" s="43" t="s">
        <v>179</v>
      </c>
    </row>
    <row r="136" spans="1:78" s="3" customFormat="1" ht="15" x14ac:dyDescent="0.25">
      <c r="A136" s="49"/>
      <c r="B136" s="51" t="s">
        <v>39</v>
      </c>
      <c r="C136" s="303" t="s">
        <v>52</v>
      </c>
      <c r="D136" s="303"/>
      <c r="E136" s="303"/>
      <c r="F136" s="303"/>
      <c r="G136" s="303"/>
      <c r="H136" s="303"/>
      <c r="I136" s="303"/>
      <c r="J136" s="303"/>
      <c r="K136" s="303"/>
      <c r="L136" s="303"/>
      <c r="M136" s="303"/>
      <c r="N136" s="303"/>
      <c r="O136" s="303"/>
      <c r="P136" s="303"/>
      <c r="Q136" s="304"/>
      <c r="BV136" s="33"/>
      <c r="BW136" s="34"/>
      <c r="BX136" s="43"/>
      <c r="BZ136" s="2" t="s">
        <v>52</v>
      </c>
    </row>
    <row r="137" spans="1:78" s="3" customFormat="1" ht="78.75" x14ac:dyDescent="0.25">
      <c r="A137" s="35" t="s">
        <v>180</v>
      </c>
      <c r="B137" s="36" t="s">
        <v>181</v>
      </c>
      <c r="C137" s="286" t="s">
        <v>182</v>
      </c>
      <c r="D137" s="286"/>
      <c r="E137" s="286"/>
      <c r="F137" s="35" t="s">
        <v>151</v>
      </c>
      <c r="G137" s="62">
        <v>18</v>
      </c>
      <c r="H137" s="39">
        <v>155.04</v>
      </c>
      <c r="I137" s="39"/>
      <c r="J137" s="39">
        <v>155.04</v>
      </c>
      <c r="K137" s="37" t="s">
        <v>45</v>
      </c>
      <c r="L137" s="39">
        <v>24698</v>
      </c>
      <c r="M137" s="39"/>
      <c r="N137" s="40"/>
      <c r="O137" s="39">
        <v>24698</v>
      </c>
      <c r="P137" s="61">
        <v>0</v>
      </c>
      <c r="Q137" s="61">
        <v>0</v>
      </c>
      <c r="BV137" s="33"/>
      <c r="BW137" s="34"/>
      <c r="BX137" s="43" t="s">
        <v>182</v>
      </c>
    </row>
    <row r="138" spans="1:78" s="3" customFormat="1" ht="15" x14ac:dyDescent="0.25">
      <c r="A138" s="44"/>
      <c r="B138" s="45"/>
      <c r="C138" s="46" t="s">
        <v>183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8"/>
      <c r="BV138" s="33"/>
      <c r="BW138" s="34"/>
      <c r="BX138" s="43"/>
    </row>
    <row r="139" spans="1:78" s="3" customFormat="1" ht="15" x14ac:dyDescent="0.25">
      <c r="A139" s="49"/>
      <c r="B139" s="51" t="s">
        <v>39</v>
      </c>
      <c r="C139" s="303" t="s">
        <v>52</v>
      </c>
      <c r="D139" s="303"/>
      <c r="E139" s="303"/>
      <c r="F139" s="303"/>
      <c r="G139" s="303"/>
      <c r="H139" s="303"/>
      <c r="I139" s="303"/>
      <c r="J139" s="303"/>
      <c r="K139" s="303"/>
      <c r="L139" s="303"/>
      <c r="M139" s="303"/>
      <c r="N139" s="303"/>
      <c r="O139" s="303"/>
      <c r="P139" s="303"/>
      <c r="Q139" s="304"/>
      <c r="BV139" s="33"/>
      <c r="BW139" s="34"/>
      <c r="BX139" s="43"/>
      <c r="BZ139" s="2" t="s">
        <v>52</v>
      </c>
    </row>
    <row r="140" spans="1:78" s="3" customFormat="1" ht="79.5" x14ac:dyDescent="0.25">
      <c r="A140" s="35" t="s">
        <v>184</v>
      </c>
      <c r="B140" s="36" t="s">
        <v>185</v>
      </c>
      <c r="C140" s="286" t="s">
        <v>186</v>
      </c>
      <c r="D140" s="286"/>
      <c r="E140" s="286"/>
      <c r="F140" s="35" t="s">
        <v>151</v>
      </c>
      <c r="G140" s="62">
        <v>36</v>
      </c>
      <c r="H140" s="39">
        <v>19.97</v>
      </c>
      <c r="I140" s="39"/>
      <c r="J140" s="39">
        <v>19.97</v>
      </c>
      <c r="K140" s="37" t="s">
        <v>45</v>
      </c>
      <c r="L140" s="39">
        <v>6362</v>
      </c>
      <c r="M140" s="39"/>
      <c r="N140" s="40"/>
      <c r="O140" s="39">
        <v>6362</v>
      </c>
      <c r="P140" s="61">
        <v>0</v>
      </c>
      <c r="Q140" s="61">
        <v>0</v>
      </c>
      <c r="BV140" s="33"/>
      <c r="BW140" s="34"/>
      <c r="BX140" s="43" t="s">
        <v>186</v>
      </c>
    </row>
    <row r="141" spans="1:78" s="3" customFormat="1" ht="15" x14ac:dyDescent="0.25">
      <c r="A141" s="44"/>
      <c r="B141" s="45"/>
      <c r="C141" s="46" t="s">
        <v>187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8"/>
      <c r="BV141" s="33"/>
      <c r="BW141" s="34"/>
      <c r="BX141" s="43"/>
    </row>
    <row r="142" spans="1:78" s="3" customFormat="1" ht="15" x14ac:dyDescent="0.25">
      <c r="A142" s="49"/>
      <c r="B142" s="51" t="s">
        <v>39</v>
      </c>
      <c r="C142" s="303" t="s">
        <v>52</v>
      </c>
      <c r="D142" s="303"/>
      <c r="E142" s="303"/>
      <c r="F142" s="303"/>
      <c r="G142" s="303"/>
      <c r="H142" s="303"/>
      <c r="I142" s="303"/>
      <c r="J142" s="303"/>
      <c r="K142" s="303"/>
      <c r="L142" s="303"/>
      <c r="M142" s="303"/>
      <c r="N142" s="303"/>
      <c r="O142" s="303"/>
      <c r="P142" s="303"/>
      <c r="Q142" s="304"/>
      <c r="BV142" s="33"/>
      <c r="BW142" s="34"/>
      <c r="BX142" s="43"/>
      <c r="BZ142" s="2" t="s">
        <v>52</v>
      </c>
    </row>
    <row r="143" spans="1:78" s="3" customFormat="1" ht="78.75" x14ac:dyDescent="0.25">
      <c r="A143" s="35" t="s">
        <v>188</v>
      </c>
      <c r="B143" s="36" t="s">
        <v>189</v>
      </c>
      <c r="C143" s="286" t="s">
        <v>190</v>
      </c>
      <c r="D143" s="286"/>
      <c r="E143" s="286"/>
      <c r="F143" s="35" t="s">
        <v>69</v>
      </c>
      <c r="G143" s="62">
        <v>12</v>
      </c>
      <c r="H143" s="39">
        <v>86.51</v>
      </c>
      <c r="I143" s="39"/>
      <c r="J143" s="39">
        <v>86.51</v>
      </c>
      <c r="K143" s="37" t="s">
        <v>45</v>
      </c>
      <c r="L143" s="39">
        <v>9187</v>
      </c>
      <c r="M143" s="39"/>
      <c r="N143" s="40"/>
      <c r="O143" s="39">
        <v>9187</v>
      </c>
      <c r="P143" s="61">
        <v>0</v>
      </c>
      <c r="Q143" s="61">
        <v>0</v>
      </c>
      <c r="BV143" s="33"/>
      <c r="BW143" s="34"/>
      <c r="BX143" s="43" t="s">
        <v>190</v>
      </c>
    </row>
    <row r="144" spans="1:78" s="3" customFormat="1" ht="15" x14ac:dyDescent="0.25">
      <c r="A144" s="49"/>
      <c r="B144" s="51" t="s">
        <v>39</v>
      </c>
      <c r="C144" s="303" t="s">
        <v>52</v>
      </c>
      <c r="D144" s="303"/>
      <c r="E144" s="303"/>
      <c r="F144" s="303"/>
      <c r="G144" s="303"/>
      <c r="H144" s="303"/>
      <c r="I144" s="303"/>
      <c r="J144" s="303"/>
      <c r="K144" s="303"/>
      <c r="L144" s="303"/>
      <c r="M144" s="303"/>
      <c r="N144" s="303"/>
      <c r="O144" s="303"/>
      <c r="P144" s="303"/>
      <c r="Q144" s="304"/>
      <c r="BV144" s="33"/>
      <c r="BW144" s="34"/>
      <c r="BX144" s="43"/>
      <c r="BZ144" s="2" t="s">
        <v>52</v>
      </c>
    </row>
    <row r="145" spans="1:80" s="3" customFormat="1" ht="22.5" x14ac:dyDescent="0.25">
      <c r="A145" s="305" t="s">
        <v>191</v>
      </c>
      <c r="B145" s="306"/>
      <c r="C145" s="306"/>
      <c r="D145" s="306"/>
      <c r="E145" s="306"/>
      <c r="F145" s="306"/>
      <c r="G145" s="306"/>
      <c r="H145" s="306"/>
      <c r="I145" s="306"/>
      <c r="J145" s="306"/>
      <c r="K145" s="307"/>
      <c r="L145" s="39">
        <v>10873032</v>
      </c>
      <c r="M145" s="39">
        <v>133252</v>
      </c>
      <c r="N145" s="39" t="s">
        <v>192</v>
      </c>
      <c r="O145" s="39">
        <v>10476886</v>
      </c>
      <c r="P145" s="68"/>
      <c r="Q145" s="42">
        <v>331.98</v>
      </c>
      <c r="CA145" s="43" t="s">
        <v>191</v>
      </c>
    </row>
    <row r="146" spans="1:80" s="3" customFormat="1" ht="15" x14ac:dyDescent="0.25">
      <c r="A146" s="305" t="s">
        <v>193</v>
      </c>
      <c r="B146" s="306"/>
      <c r="C146" s="306"/>
      <c r="D146" s="306"/>
      <c r="E146" s="306"/>
      <c r="F146" s="306"/>
      <c r="G146" s="306"/>
      <c r="H146" s="306"/>
      <c r="I146" s="306"/>
      <c r="J146" s="306"/>
      <c r="K146" s="307"/>
      <c r="L146" s="39">
        <v>240956</v>
      </c>
      <c r="M146" s="39"/>
      <c r="N146" s="39"/>
      <c r="O146" s="39"/>
      <c r="P146" s="68"/>
      <c r="Q146" s="68"/>
      <c r="CA146" s="43" t="s">
        <v>193</v>
      </c>
    </row>
    <row r="147" spans="1:80" s="3" customFormat="1" ht="15" hidden="1" outlineLevel="1" x14ac:dyDescent="0.25">
      <c r="A147" s="308" t="s">
        <v>194</v>
      </c>
      <c r="B147" s="309"/>
      <c r="C147" s="309"/>
      <c r="D147" s="309"/>
      <c r="E147" s="309"/>
      <c r="F147" s="309"/>
      <c r="G147" s="309"/>
      <c r="H147" s="309"/>
      <c r="I147" s="309"/>
      <c r="J147" s="309"/>
      <c r="K147" s="310"/>
      <c r="L147" s="69"/>
      <c r="M147" s="69"/>
      <c r="N147" s="69"/>
      <c r="O147" s="69"/>
      <c r="P147" s="70"/>
      <c r="Q147" s="70"/>
      <c r="CA147" s="43"/>
      <c r="CB147" s="2" t="s">
        <v>194</v>
      </c>
    </row>
    <row r="148" spans="1:80" s="3" customFormat="1" ht="15" hidden="1" outlineLevel="1" x14ac:dyDescent="0.25">
      <c r="A148" s="308" t="s">
        <v>195</v>
      </c>
      <c r="B148" s="309"/>
      <c r="C148" s="309"/>
      <c r="D148" s="309"/>
      <c r="E148" s="309"/>
      <c r="F148" s="309"/>
      <c r="G148" s="309"/>
      <c r="H148" s="309"/>
      <c r="I148" s="309"/>
      <c r="J148" s="309"/>
      <c r="K148" s="310"/>
      <c r="L148" s="69">
        <v>240956</v>
      </c>
      <c r="M148" s="69"/>
      <c r="N148" s="69"/>
      <c r="O148" s="69"/>
      <c r="P148" s="70"/>
      <c r="Q148" s="70"/>
      <c r="CA148" s="43"/>
      <c r="CB148" s="2" t="s">
        <v>195</v>
      </c>
    </row>
    <row r="149" spans="1:80" s="3" customFormat="1" ht="15" collapsed="1" x14ac:dyDescent="0.25">
      <c r="A149" s="305" t="s">
        <v>196</v>
      </c>
      <c r="B149" s="306"/>
      <c r="C149" s="306"/>
      <c r="D149" s="306"/>
      <c r="E149" s="306"/>
      <c r="F149" s="306"/>
      <c r="G149" s="306"/>
      <c r="H149" s="306"/>
      <c r="I149" s="306"/>
      <c r="J149" s="306"/>
      <c r="K149" s="307"/>
      <c r="L149" s="39">
        <v>126688</v>
      </c>
      <c r="M149" s="39"/>
      <c r="N149" s="39"/>
      <c r="O149" s="39"/>
      <c r="P149" s="68"/>
      <c r="Q149" s="68"/>
      <c r="CA149" s="43" t="s">
        <v>196</v>
      </c>
    </row>
    <row r="150" spans="1:80" s="3" customFormat="1" ht="15" hidden="1" outlineLevel="1" x14ac:dyDescent="0.25">
      <c r="A150" s="308" t="s">
        <v>194</v>
      </c>
      <c r="B150" s="309"/>
      <c r="C150" s="309"/>
      <c r="D150" s="309"/>
      <c r="E150" s="309"/>
      <c r="F150" s="309"/>
      <c r="G150" s="309"/>
      <c r="H150" s="309"/>
      <c r="I150" s="309"/>
      <c r="J150" s="309"/>
      <c r="K150" s="310"/>
      <c r="L150" s="69"/>
      <c r="M150" s="69"/>
      <c r="N150" s="69"/>
      <c r="O150" s="69"/>
      <c r="P150" s="70"/>
      <c r="Q150" s="70"/>
      <c r="CA150" s="43"/>
      <c r="CB150" s="2" t="s">
        <v>194</v>
      </c>
    </row>
    <row r="151" spans="1:80" s="3" customFormat="1" ht="15" hidden="1" outlineLevel="1" x14ac:dyDescent="0.25">
      <c r="A151" s="308" t="s">
        <v>197</v>
      </c>
      <c r="B151" s="309"/>
      <c r="C151" s="309"/>
      <c r="D151" s="309"/>
      <c r="E151" s="309"/>
      <c r="F151" s="309"/>
      <c r="G151" s="309"/>
      <c r="H151" s="309"/>
      <c r="I151" s="309"/>
      <c r="J151" s="309"/>
      <c r="K151" s="310"/>
      <c r="L151" s="69">
        <v>126688</v>
      </c>
      <c r="M151" s="69"/>
      <c r="N151" s="69"/>
      <c r="O151" s="69"/>
      <c r="P151" s="70"/>
      <c r="Q151" s="70"/>
      <c r="CA151" s="43"/>
      <c r="CB151" s="2" t="s">
        <v>197</v>
      </c>
    </row>
    <row r="152" spans="1:80" s="3" customFormat="1" ht="15" collapsed="1" x14ac:dyDescent="0.25">
      <c r="A152" s="305" t="s">
        <v>198</v>
      </c>
      <c r="B152" s="306"/>
      <c r="C152" s="306"/>
      <c r="D152" s="306"/>
      <c r="E152" s="306"/>
      <c r="F152" s="306"/>
      <c r="G152" s="306"/>
      <c r="H152" s="306"/>
      <c r="I152" s="306"/>
      <c r="J152" s="306"/>
      <c r="K152" s="307"/>
      <c r="L152" s="39"/>
      <c r="M152" s="39"/>
      <c r="N152" s="39"/>
      <c r="O152" s="39"/>
      <c r="P152" s="68"/>
      <c r="Q152" s="68"/>
      <c r="CA152" s="43" t="s">
        <v>198</v>
      </c>
    </row>
    <row r="153" spans="1:80" s="3" customFormat="1" ht="15" hidden="1" outlineLevel="1" x14ac:dyDescent="0.25">
      <c r="A153" s="308" t="s">
        <v>199</v>
      </c>
      <c r="B153" s="309"/>
      <c r="C153" s="309"/>
      <c r="D153" s="309"/>
      <c r="E153" s="309"/>
      <c r="F153" s="309"/>
      <c r="G153" s="309"/>
      <c r="H153" s="309"/>
      <c r="I153" s="309"/>
      <c r="J153" s="309"/>
      <c r="K153" s="310"/>
      <c r="L153" s="69"/>
      <c r="M153" s="69"/>
      <c r="N153" s="69"/>
      <c r="O153" s="69"/>
      <c r="P153" s="70"/>
      <c r="Q153" s="70"/>
      <c r="CA153" s="43"/>
      <c r="CB153" s="2" t="s">
        <v>199</v>
      </c>
    </row>
    <row r="154" spans="1:80" s="3" customFormat="1" ht="22.5" hidden="1" outlineLevel="1" x14ac:dyDescent="0.25">
      <c r="A154" s="308" t="s">
        <v>200</v>
      </c>
      <c r="B154" s="309"/>
      <c r="C154" s="309"/>
      <c r="D154" s="309"/>
      <c r="E154" s="309"/>
      <c r="F154" s="309"/>
      <c r="G154" s="309"/>
      <c r="H154" s="309"/>
      <c r="I154" s="309"/>
      <c r="J154" s="309"/>
      <c r="K154" s="310"/>
      <c r="L154" s="69">
        <v>403729</v>
      </c>
      <c r="M154" s="69">
        <v>133252</v>
      </c>
      <c r="N154" s="69" t="s">
        <v>192</v>
      </c>
      <c r="O154" s="69">
        <v>7583</v>
      </c>
      <c r="P154" s="70"/>
      <c r="Q154" s="71">
        <v>331.98</v>
      </c>
      <c r="CA154" s="43"/>
      <c r="CB154" s="2" t="s">
        <v>200</v>
      </c>
    </row>
    <row r="155" spans="1:80" s="3" customFormat="1" ht="15" hidden="1" outlineLevel="1" x14ac:dyDescent="0.25">
      <c r="A155" s="308" t="s">
        <v>201</v>
      </c>
      <c r="B155" s="309"/>
      <c r="C155" s="309"/>
      <c r="D155" s="309"/>
      <c r="E155" s="309"/>
      <c r="F155" s="309"/>
      <c r="G155" s="309"/>
      <c r="H155" s="309"/>
      <c r="I155" s="309"/>
      <c r="J155" s="309"/>
      <c r="K155" s="310"/>
      <c r="L155" s="69">
        <v>240956</v>
      </c>
      <c r="M155" s="69"/>
      <c r="N155" s="69"/>
      <c r="O155" s="69"/>
      <c r="P155" s="70"/>
      <c r="Q155" s="70"/>
      <c r="CA155" s="43"/>
      <c r="CB155" s="2" t="s">
        <v>201</v>
      </c>
    </row>
    <row r="156" spans="1:80" s="3" customFormat="1" ht="15" hidden="1" outlineLevel="1" x14ac:dyDescent="0.25">
      <c r="A156" s="308" t="s">
        <v>202</v>
      </c>
      <c r="B156" s="309"/>
      <c r="C156" s="309"/>
      <c r="D156" s="309"/>
      <c r="E156" s="309"/>
      <c r="F156" s="309"/>
      <c r="G156" s="309"/>
      <c r="H156" s="309"/>
      <c r="I156" s="309"/>
      <c r="J156" s="309"/>
      <c r="K156" s="310"/>
      <c r="L156" s="69">
        <v>126688</v>
      </c>
      <c r="M156" s="69"/>
      <c r="N156" s="69"/>
      <c r="O156" s="69"/>
      <c r="P156" s="70"/>
      <c r="Q156" s="70"/>
      <c r="CA156" s="43"/>
      <c r="CB156" s="2" t="s">
        <v>202</v>
      </c>
    </row>
    <row r="157" spans="1:80" s="3" customFormat="1" ht="15" hidden="1" outlineLevel="1" x14ac:dyDescent="0.25">
      <c r="A157" s="308" t="s">
        <v>203</v>
      </c>
      <c r="B157" s="309"/>
      <c r="C157" s="309"/>
      <c r="D157" s="309"/>
      <c r="E157" s="309"/>
      <c r="F157" s="309"/>
      <c r="G157" s="309"/>
      <c r="H157" s="309"/>
      <c r="I157" s="309"/>
      <c r="J157" s="309"/>
      <c r="K157" s="310"/>
      <c r="L157" s="69">
        <v>771373</v>
      </c>
      <c r="M157" s="69"/>
      <c r="N157" s="69"/>
      <c r="O157" s="69"/>
      <c r="P157" s="70"/>
      <c r="Q157" s="71">
        <v>331.98</v>
      </c>
      <c r="CA157" s="43"/>
      <c r="CB157" s="2" t="s">
        <v>203</v>
      </c>
    </row>
    <row r="158" spans="1:80" s="3" customFormat="1" ht="15" hidden="1" outlineLevel="1" x14ac:dyDescent="0.25">
      <c r="A158" s="308" t="s">
        <v>204</v>
      </c>
      <c r="B158" s="309"/>
      <c r="C158" s="309"/>
      <c r="D158" s="309"/>
      <c r="E158" s="309"/>
      <c r="F158" s="309"/>
      <c r="G158" s="309"/>
      <c r="H158" s="309"/>
      <c r="I158" s="309"/>
      <c r="J158" s="309"/>
      <c r="K158" s="310"/>
      <c r="L158" s="69"/>
      <c r="M158" s="69"/>
      <c r="N158" s="69"/>
      <c r="O158" s="69"/>
      <c r="P158" s="70"/>
      <c r="Q158" s="70"/>
      <c r="CA158" s="43"/>
      <c r="CB158" s="2" t="s">
        <v>204</v>
      </c>
    </row>
    <row r="159" spans="1:80" s="3" customFormat="1" ht="15" hidden="1" outlineLevel="1" x14ac:dyDescent="0.25">
      <c r="A159" s="308" t="s">
        <v>205</v>
      </c>
      <c r="B159" s="309"/>
      <c r="C159" s="309"/>
      <c r="D159" s="309"/>
      <c r="E159" s="309"/>
      <c r="F159" s="309"/>
      <c r="G159" s="309"/>
      <c r="H159" s="309"/>
      <c r="I159" s="309"/>
      <c r="J159" s="309"/>
      <c r="K159" s="310"/>
      <c r="L159" s="69">
        <v>10469303</v>
      </c>
      <c r="M159" s="69"/>
      <c r="N159" s="69"/>
      <c r="O159" s="69">
        <v>10469303</v>
      </c>
      <c r="P159" s="70"/>
      <c r="Q159" s="70"/>
      <c r="CA159" s="43"/>
      <c r="CB159" s="2" t="s">
        <v>205</v>
      </c>
    </row>
    <row r="160" spans="1:80" s="3" customFormat="1" ht="15" collapsed="1" x14ac:dyDescent="0.25">
      <c r="A160" s="308" t="s">
        <v>206</v>
      </c>
      <c r="B160" s="309"/>
      <c r="C160" s="309"/>
      <c r="D160" s="309"/>
      <c r="E160" s="309"/>
      <c r="F160" s="309"/>
      <c r="G160" s="309"/>
      <c r="H160" s="309"/>
      <c r="I160" s="309"/>
      <c r="J160" s="309"/>
      <c r="K160" s="310"/>
      <c r="L160" s="69">
        <v>11240676</v>
      </c>
      <c r="M160" s="69"/>
      <c r="N160" s="69"/>
      <c r="O160" s="69"/>
      <c r="P160" s="70"/>
      <c r="Q160" s="71">
        <v>331.98</v>
      </c>
      <c r="CA160" s="43"/>
      <c r="CB160" s="2" t="s">
        <v>206</v>
      </c>
    </row>
    <row r="161" spans="1:81" s="3" customFormat="1" ht="15" x14ac:dyDescent="0.25">
      <c r="A161" s="308" t="s">
        <v>207</v>
      </c>
      <c r="B161" s="309"/>
      <c r="C161" s="309"/>
      <c r="D161" s="309"/>
      <c r="E161" s="309"/>
      <c r="F161" s="309"/>
      <c r="G161" s="309"/>
      <c r="H161" s="309"/>
      <c r="I161" s="309"/>
      <c r="J161" s="309"/>
      <c r="K161" s="310"/>
      <c r="L161" s="69"/>
      <c r="M161" s="69"/>
      <c r="N161" s="69"/>
      <c r="O161" s="69"/>
      <c r="P161" s="70"/>
      <c r="Q161" s="70"/>
      <c r="CA161" s="43"/>
      <c r="CB161" s="2" t="s">
        <v>207</v>
      </c>
    </row>
    <row r="162" spans="1:81" s="3" customFormat="1" ht="15" x14ac:dyDescent="0.25">
      <c r="A162" s="308" t="s">
        <v>208</v>
      </c>
      <c r="B162" s="309"/>
      <c r="C162" s="309"/>
      <c r="D162" s="309"/>
      <c r="E162" s="309"/>
      <c r="F162" s="309"/>
      <c r="G162" s="309"/>
      <c r="H162" s="309"/>
      <c r="I162" s="309"/>
      <c r="J162" s="309"/>
      <c r="K162" s="310"/>
      <c r="L162" s="69">
        <v>133252</v>
      </c>
      <c r="M162" s="69"/>
      <c r="N162" s="69"/>
      <c r="O162" s="69"/>
      <c r="P162" s="70"/>
      <c r="Q162" s="70"/>
      <c r="CA162" s="43"/>
      <c r="CB162" s="2" t="s">
        <v>208</v>
      </c>
    </row>
    <row r="163" spans="1:81" s="3" customFormat="1" ht="15" x14ac:dyDescent="0.25">
      <c r="A163" s="308" t="s">
        <v>209</v>
      </c>
      <c r="B163" s="309"/>
      <c r="C163" s="309"/>
      <c r="D163" s="309"/>
      <c r="E163" s="309"/>
      <c r="F163" s="309"/>
      <c r="G163" s="309"/>
      <c r="H163" s="309"/>
      <c r="I163" s="309"/>
      <c r="J163" s="309"/>
      <c r="K163" s="310"/>
      <c r="L163" s="69">
        <v>10476886</v>
      </c>
      <c r="M163" s="69"/>
      <c r="N163" s="69"/>
      <c r="O163" s="69"/>
      <c r="P163" s="70"/>
      <c r="Q163" s="70"/>
      <c r="CA163" s="43"/>
      <c r="CB163" s="2" t="s">
        <v>209</v>
      </c>
    </row>
    <row r="164" spans="1:81" s="3" customFormat="1" ht="15" x14ac:dyDescent="0.25">
      <c r="A164" s="308" t="s">
        <v>210</v>
      </c>
      <c r="B164" s="309"/>
      <c r="C164" s="309"/>
      <c r="D164" s="309"/>
      <c r="E164" s="309"/>
      <c r="F164" s="309"/>
      <c r="G164" s="309"/>
      <c r="H164" s="309"/>
      <c r="I164" s="309"/>
      <c r="J164" s="309"/>
      <c r="K164" s="310"/>
      <c r="L164" s="69">
        <v>262894</v>
      </c>
      <c r="M164" s="69"/>
      <c r="N164" s="69"/>
      <c r="O164" s="69"/>
      <c r="P164" s="70"/>
      <c r="Q164" s="70"/>
      <c r="CA164" s="43"/>
      <c r="CB164" s="2" t="s">
        <v>210</v>
      </c>
    </row>
    <row r="165" spans="1:81" s="3" customFormat="1" ht="15" x14ac:dyDescent="0.25">
      <c r="A165" s="308" t="s">
        <v>211</v>
      </c>
      <c r="B165" s="309"/>
      <c r="C165" s="309"/>
      <c r="D165" s="309"/>
      <c r="E165" s="309"/>
      <c r="F165" s="309"/>
      <c r="G165" s="309"/>
      <c r="H165" s="309"/>
      <c r="I165" s="309"/>
      <c r="J165" s="309"/>
      <c r="K165" s="310"/>
      <c r="L165" s="69">
        <v>115156</v>
      </c>
      <c r="M165" s="69"/>
      <c r="N165" s="69"/>
      <c r="O165" s="69"/>
      <c r="P165" s="70"/>
      <c r="Q165" s="70"/>
      <c r="CA165" s="43"/>
      <c r="CB165" s="2" t="s">
        <v>211</v>
      </c>
    </row>
    <row r="166" spans="1:81" s="3" customFormat="1" ht="15" x14ac:dyDescent="0.25">
      <c r="A166" s="308" t="s">
        <v>212</v>
      </c>
      <c r="B166" s="309"/>
      <c r="C166" s="309"/>
      <c r="D166" s="309"/>
      <c r="E166" s="309"/>
      <c r="F166" s="309"/>
      <c r="G166" s="309"/>
      <c r="H166" s="309"/>
      <c r="I166" s="309"/>
      <c r="J166" s="309"/>
      <c r="K166" s="310"/>
      <c r="L166" s="69">
        <v>240956</v>
      </c>
      <c r="M166" s="69"/>
      <c r="N166" s="69"/>
      <c r="O166" s="69"/>
      <c r="P166" s="70"/>
      <c r="Q166" s="70"/>
      <c r="CA166" s="43"/>
      <c r="CB166" s="2" t="s">
        <v>212</v>
      </c>
    </row>
    <row r="167" spans="1:81" s="3" customFormat="1" ht="15" x14ac:dyDescent="0.25">
      <c r="A167" s="308" t="s">
        <v>213</v>
      </c>
      <c r="B167" s="309"/>
      <c r="C167" s="309"/>
      <c r="D167" s="309"/>
      <c r="E167" s="309"/>
      <c r="F167" s="309"/>
      <c r="G167" s="309"/>
      <c r="H167" s="309"/>
      <c r="I167" s="309"/>
      <c r="J167" s="309"/>
      <c r="K167" s="310"/>
      <c r="L167" s="69">
        <v>126688</v>
      </c>
      <c r="M167" s="69"/>
      <c r="N167" s="69"/>
      <c r="O167" s="69"/>
      <c r="P167" s="70"/>
      <c r="Q167" s="70"/>
      <c r="CA167" s="43"/>
      <c r="CB167" s="2" t="s">
        <v>213</v>
      </c>
    </row>
    <row r="168" spans="1:81" s="3" customFormat="1" ht="15" x14ac:dyDescent="0.25">
      <c r="A168" s="308" t="s">
        <v>214</v>
      </c>
      <c r="B168" s="309"/>
      <c r="C168" s="309"/>
      <c r="D168" s="309"/>
      <c r="E168" s="309"/>
      <c r="F168" s="309"/>
      <c r="G168" s="309"/>
      <c r="H168" s="309"/>
      <c r="I168" s="309"/>
      <c r="J168" s="309"/>
      <c r="K168" s="310"/>
      <c r="L168" s="69">
        <v>584515</v>
      </c>
      <c r="M168" s="69"/>
      <c r="N168" s="69"/>
      <c r="O168" s="69"/>
      <c r="P168" s="70"/>
      <c r="Q168" s="70"/>
      <c r="CA168" s="43"/>
      <c r="CB168" s="2" t="s">
        <v>214</v>
      </c>
    </row>
    <row r="169" spans="1:81" s="3" customFormat="1" ht="15" x14ac:dyDescent="0.25">
      <c r="A169" s="305" t="s">
        <v>206</v>
      </c>
      <c r="B169" s="306"/>
      <c r="C169" s="306"/>
      <c r="D169" s="306"/>
      <c r="E169" s="306"/>
      <c r="F169" s="306"/>
      <c r="G169" s="306"/>
      <c r="H169" s="306"/>
      <c r="I169" s="306"/>
      <c r="J169" s="306"/>
      <c r="K169" s="307"/>
      <c r="L169" s="39">
        <v>11825191</v>
      </c>
      <c r="M169" s="39"/>
      <c r="N169" s="39"/>
      <c r="O169" s="39"/>
      <c r="P169" s="68"/>
      <c r="Q169" s="68"/>
      <c r="CA169" s="43"/>
      <c r="CC169" s="43" t="s">
        <v>206</v>
      </c>
    </row>
    <row r="170" spans="1:81" s="3" customFormat="1" ht="15" x14ac:dyDescent="0.25">
      <c r="A170" s="308" t="s">
        <v>215</v>
      </c>
      <c r="B170" s="309"/>
      <c r="C170" s="309"/>
      <c r="D170" s="309"/>
      <c r="E170" s="309"/>
      <c r="F170" s="309"/>
      <c r="G170" s="309"/>
      <c r="H170" s="309"/>
      <c r="I170" s="309"/>
      <c r="J170" s="309"/>
      <c r="K170" s="310"/>
      <c r="L170" s="69">
        <v>248329</v>
      </c>
      <c r="M170" s="69"/>
      <c r="N170" s="69"/>
      <c r="O170" s="69"/>
      <c r="P170" s="70"/>
      <c r="Q170" s="70"/>
      <c r="CA170" s="43"/>
      <c r="CB170" s="2" t="s">
        <v>215</v>
      </c>
      <c r="CC170" s="43"/>
    </row>
    <row r="171" spans="1:81" s="3" customFormat="1" ht="15" x14ac:dyDescent="0.25">
      <c r="A171" s="308" t="s">
        <v>216</v>
      </c>
      <c r="B171" s="309"/>
      <c r="C171" s="309"/>
      <c r="D171" s="309"/>
      <c r="E171" s="309"/>
      <c r="F171" s="309"/>
      <c r="G171" s="309"/>
      <c r="H171" s="309"/>
      <c r="I171" s="309"/>
      <c r="J171" s="309"/>
      <c r="K171" s="310"/>
      <c r="L171" s="69">
        <v>-10469305</v>
      </c>
      <c r="M171" s="69"/>
      <c r="N171" s="69"/>
      <c r="O171" s="69"/>
      <c r="P171" s="70"/>
      <c r="Q171" s="70"/>
      <c r="CA171" s="43"/>
      <c r="CB171" s="2" t="s">
        <v>216</v>
      </c>
      <c r="CC171" s="43"/>
    </row>
    <row r="172" spans="1:81" s="3" customFormat="1" ht="15" x14ac:dyDescent="0.25">
      <c r="A172" s="308" t="s">
        <v>217</v>
      </c>
      <c r="B172" s="309"/>
      <c r="C172" s="309"/>
      <c r="D172" s="309"/>
      <c r="E172" s="309"/>
      <c r="F172" s="309"/>
      <c r="G172" s="309"/>
      <c r="H172" s="309"/>
      <c r="I172" s="309"/>
      <c r="J172" s="309"/>
      <c r="K172" s="310"/>
      <c r="L172" s="69">
        <v>47456</v>
      </c>
      <c r="M172" s="69"/>
      <c r="N172" s="69"/>
      <c r="O172" s="69"/>
      <c r="P172" s="70"/>
      <c r="Q172" s="70"/>
      <c r="CA172" s="43"/>
      <c r="CB172" s="2" t="s">
        <v>217</v>
      </c>
      <c r="CC172" s="43"/>
    </row>
    <row r="173" spans="1:81" s="3" customFormat="1" ht="15" x14ac:dyDescent="0.25">
      <c r="A173" s="308" t="s">
        <v>218</v>
      </c>
      <c r="B173" s="309"/>
      <c r="C173" s="309"/>
      <c r="D173" s="309"/>
      <c r="E173" s="309"/>
      <c r="F173" s="309"/>
      <c r="G173" s="309"/>
      <c r="H173" s="309"/>
      <c r="I173" s="309"/>
      <c r="J173" s="309"/>
      <c r="K173" s="310"/>
      <c r="L173" s="69">
        <v>33897</v>
      </c>
      <c r="M173" s="69"/>
      <c r="N173" s="69"/>
      <c r="O173" s="69"/>
      <c r="P173" s="70"/>
      <c r="Q173" s="70"/>
      <c r="CA173" s="43"/>
      <c r="CB173" s="2" t="s">
        <v>218</v>
      </c>
      <c r="CC173" s="43"/>
    </row>
    <row r="174" spans="1:81" s="3" customFormat="1" ht="15" x14ac:dyDescent="0.25">
      <c r="A174" s="308" t="s">
        <v>219</v>
      </c>
      <c r="B174" s="309"/>
      <c r="C174" s="309"/>
      <c r="D174" s="309"/>
      <c r="E174" s="309"/>
      <c r="F174" s="309"/>
      <c r="G174" s="309"/>
      <c r="H174" s="309"/>
      <c r="I174" s="309"/>
      <c r="J174" s="309"/>
      <c r="K174" s="310"/>
      <c r="L174" s="69">
        <v>27118</v>
      </c>
      <c r="M174" s="69"/>
      <c r="N174" s="69"/>
      <c r="O174" s="69"/>
      <c r="P174" s="70"/>
      <c r="Q174" s="70"/>
      <c r="CA174" s="43"/>
      <c r="CB174" s="2" t="s">
        <v>219</v>
      </c>
      <c r="CC174" s="43"/>
    </row>
    <row r="175" spans="1:81" s="3" customFormat="1" ht="15" x14ac:dyDescent="0.25">
      <c r="A175" s="305" t="s">
        <v>206</v>
      </c>
      <c r="B175" s="306"/>
      <c r="C175" s="306"/>
      <c r="D175" s="306"/>
      <c r="E175" s="306"/>
      <c r="F175" s="306"/>
      <c r="G175" s="306"/>
      <c r="H175" s="306"/>
      <c r="I175" s="306"/>
      <c r="J175" s="306"/>
      <c r="K175" s="307"/>
      <c r="L175" s="39">
        <v>1712686</v>
      </c>
      <c r="M175" s="39"/>
      <c r="N175" s="39"/>
      <c r="O175" s="39"/>
      <c r="P175" s="68"/>
      <c r="Q175" s="68"/>
      <c r="CA175" s="43"/>
      <c r="CC175" s="43" t="s">
        <v>206</v>
      </c>
    </row>
    <row r="176" spans="1:81" s="3" customFormat="1" ht="15" x14ac:dyDescent="0.25">
      <c r="A176" s="308" t="s">
        <v>220</v>
      </c>
      <c r="B176" s="309"/>
      <c r="C176" s="309"/>
      <c r="D176" s="309"/>
      <c r="E176" s="309"/>
      <c r="F176" s="309"/>
      <c r="G176" s="309"/>
      <c r="H176" s="309"/>
      <c r="I176" s="309"/>
      <c r="J176" s="309"/>
      <c r="K176" s="310"/>
      <c r="L176" s="69">
        <v>51381</v>
      </c>
      <c r="M176" s="69"/>
      <c r="N176" s="69"/>
      <c r="O176" s="69"/>
      <c r="P176" s="70"/>
      <c r="Q176" s="70"/>
      <c r="CA176" s="43"/>
      <c r="CB176" s="2" t="s">
        <v>220</v>
      </c>
      <c r="CC176" s="43"/>
    </row>
    <row r="177" spans="1:89" s="3" customFormat="1" ht="15" x14ac:dyDescent="0.25">
      <c r="A177" s="305" t="s">
        <v>221</v>
      </c>
      <c r="B177" s="306"/>
      <c r="C177" s="306"/>
      <c r="D177" s="306"/>
      <c r="E177" s="306"/>
      <c r="F177" s="306"/>
      <c r="G177" s="306"/>
      <c r="H177" s="306"/>
      <c r="I177" s="306"/>
      <c r="J177" s="306"/>
      <c r="K177" s="307"/>
      <c r="L177" s="39">
        <v>1764067</v>
      </c>
      <c r="M177" s="39"/>
      <c r="N177" s="39"/>
      <c r="O177" s="39"/>
      <c r="P177" s="68"/>
      <c r="Q177" s="68"/>
      <c r="CA177" s="43"/>
      <c r="CC177" s="43" t="s">
        <v>221</v>
      </c>
    </row>
    <row r="178" spans="1:89" s="81" customFormat="1" ht="15" collapsed="1" x14ac:dyDescent="0.25">
      <c r="A178" s="311" t="s">
        <v>1140</v>
      </c>
      <c r="B178" s="312"/>
      <c r="C178" s="312"/>
      <c r="D178" s="312"/>
      <c r="E178" s="312"/>
      <c r="F178" s="312"/>
      <c r="G178" s="312"/>
      <c r="H178" s="312"/>
      <c r="I178" s="312"/>
      <c r="J178" s="312"/>
      <c r="K178" s="313"/>
      <c r="L178" s="238">
        <v>1.5458000000000001</v>
      </c>
      <c r="M178" s="220"/>
      <c r="N178" s="221"/>
      <c r="O178" s="220"/>
      <c r="P178" s="222"/>
      <c r="Q178" s="222"/>
      <c r="R178" s="222"/>
      <c r="S178" s="222"/>
      <c r="CG178" s="223"/>
      <c r="CH178" s="224"/>
      <c r="CI178" s="223"/>
      <c r="CK178" s="225"/>
    </row>
    <row r="179" spans="1:89" s="81" customFormat="1" ht="16.5" customHeight="1" x14ac:dyDescent="0.25">
      <c r="A179" s="314" t="s">
        <v>1144</v>
      </c>
      <c r="B179" s="314"/>
      <c r="C179" s="314"/>
      <c r="D179" s="314"/>
      <c r="E179" s="314"/>
      <c r="F179" s="314"/>
      <c r="G179" s="314"/>
      <c r="H179" s="314"/>
      <c r="I179" s="314"/>
      <c r="J179" s="314"/>
      <c r="K179" s="314"/>
      <c r="L179" s="226">
        <f>L177*L178</f>
        <v>2726895</v>
      </c>
      <c r="M179" s="227"/>
      <c r="N179" s="228"/>
      <c r="O179" s="228"/>
      <c r="P179" s="229"/>
      <c r="Q179" s="229"/>
      <c r="R179" s="229"/>
      <c r="S179" s="229"/>
      <c r="CG179" s="223"/>
      <c r="CI179" s="223"/>
      <c r="CK179" s="230"/>
    </row>
    <row r="180" spans="1:89" s="3" customFormat="1" ht="15" x14ac:dyDescent="0.25">
      <c r="A180" s="308" t="s">
        <v>222</v>
      </c>
      <c r="B180" s="309"/>
      <c r="C180" s="309"/>
      <c r="D180" s="309"/>
      <c r="E180" s="309"/>
      <c r="F180" s="309"/>
      <c r="G180" s="309"/>
      <c r="H180" s="309"/>
      <c r="I180" s="309"/>
      <c r="J180" s="309"/>
      <c r="K180" s="310"/>
      <c r="L180" s="69">
        <f>L179*0.2</f>
        <v>545379</v>
      </c>
      <c r="M180" s="69"/>
      <c r="N180" s="69"/>
      <c r="O180" s="69"/>
      <c r="P180" s="70"/>
      <c r="Q180" s="70"/>
      <c r="CA180" s="43"/>
      <c r="CB180" s="2" t="s">
        <v>222</v>
      </c>
      <c r="CC180" s="43"/>
    </row>
    <row r="181" spans="1:89" s="3" customFormat="1" ht="15" x14ac:dyDescent="0.25">
      <c r="A181" s="305" t="s">
        <v>223</v>
      </c>
      <c r="B181" s="306"/>
      <c r="C181" s="306"/>
      <c r="D181" s="306"/>
      <c r="E181" s="306"/>
      <c r="F181" s="306"/>
      <c r="G181" s="306"/>
      <c r="H181" s="306"/>
      <c r="I181" s="306"/>
      <c r="J181" s="306"/>
      <c r="K181" s="307"/>
      <c r="L181" s="39">
        <f>L179+L180</f>
        <v>3272274</v>
      </c>
      <c r="M181" s="39"/>
      <c r="N181" s="39"/>
      <c r="O181" s="39"/>
      <c r="P181" s="68"/>
      <c r="Q181" s="42">
        <v>331.98</v>
      </c>
      <c r="CA181" s="43"/>
      <c r="CC181" s="43"/>
      <c r="CD181" s="43" t="s">
        <v>223</v>
      </c>
    </row>
    <row r="182" spans="1:89" s="3" customFormat="1" ht="15" x14ac:dyDescent="0.25">
      <c r="A182" s="305" t="s">
        <v>224</v>
      </c>
      <c r="B182" s="306"/>
      <c r="C182" s="306"/>
      <c r="D182" s="306"/>
      <c r="E182" s="306"/>
      <c r="F182" s="306"/>
      <c r="G182" s="306"/>
      <c r="H182" s="306"/>
      <c r="I182" s="306"/>
      <c r="J182" s="306"/>
      <c r="K182" s="307"/>
      <c r="L182" s="39"/>
      <c r="M182" s="39"/>
      <c r="N182" s="39"/>
      <c r="O182" s="39"/>
      <c r="P182" s="68"/>
      <c r="Q182" s="68"/>
      <c r="CA182" s="43" t="s">
        <v>224</v>
      </c>
      <c r="CC182" s="43"/>
      <c r="CD182" s="43"/>
    </row>
    <row r="183" spans="1:89" s="3" customFormat="1" ht="15" hidden="1" outlineLevel="1" x14ac:dyDescent="0.25">
      <c r="A183" s="308" t="s">
        <v>225</v>
      </c>
      <c r="B183" s="309"/>
      <c r="C183" s="309"/>
      <c r="D183" s="309"/>
      <c r="E183" s="309"/>
      <c r="F183" s="309"/>
      <c r="G183" s="309"/>
      <c r="H183" s="309"/>
      <c r="I183" s="309"/>
      <c r="J183" s="309"/>
      <c r="K183" s="310"/>
      <c r="L183" s="69"/>
      <c r="M183" s="69"/>
      <c r="N183" s="69"/>
      <c r="O183" s="69"/>
      <c r="P183" s="70"/>
      <c r="Q183" s="70"/>
      <c r="CA183" s="43"/>
      <c r="CB183" s="2" t="s">
        <v>225</v>
      </c>
      <c r="CC183" s="43"/>
      <c r="CD183" s="43"/>
    </row>
    <row r="184" spans="1:89" s="3" customFormat="1" ht="15" hidden="1" outlineLevel="1" x14ac:dyDescent="0.25">
      <c r="A184" s="308" t="s">
        <v>226</v>
      </c>
      <c r="B184" s="309"/>
      <c r="C184" s="309"/>
      <c r="D184" s="309"/>
      <c r="E184" s="309"/>
      <c r="F184" s="309"/>
      <c r="G184" s="309"/>
      <c r="H184" s="309"/>
      <c r="I184" s="309"/>
      <c r="J184" s="309"/>
      <c r="K184" s="310"/>
      <c r="L184" s="69">
        <v>148.55000000000001</v>
      </c>
      <c r="M184" s="69"/>
      <c r="N184" s="69"/>
      <c r="O184" s="69"/>
      <c r="P184" s="70"/>
      <c r="Q184" s="70"/>
      <c r="CA184" s="43"/>
      <c r="CB184" s="2" t="s">
        <v>226</v>
      </c>
      <c r="CC184" s="43"/>
      <c r="CD184" s="43"/>
    </row>
    <row r="185" spans="1:89" s="3" customFormat="1" ht="15" hidden="1" outlineLevel="1" x14ac:dyDescent="0.25">
      <c r="A185" s="308" t="s">
        <v>227</v>
      </c>
      <c r="B185" s="309"/>
      <c r="C185" s="309"/>
      <c r="D185" s="309"/>
      <c r="E185" s="309"/>
      <c r="F185" s="309"/>
      <c r="G185" s="309"/>
      <c r="H185" s="309"/>
      <c r="I185" s="309"/>
      <c r="J185" s="309"/>
      <c r="K185" s="310"/>
      <c r="L185" s="69">
        <v>1315</v>
      </c>
      <c r="M185" s="69"/>
      <c r="N185" s="69"/>
      <c r="O185" s="69"/>
      <c r="P185" s="70"/>
      <c r="Q185" s="70"/>
      <c r="CA185" s="43"/>
      <c r="CB185" s="2" t="s">
        <v>227</v>
      </c>
      <c r="CC185" s="43"/>
      <c r="CD185" s="43"/>
    </row>
    <row r="186" spans="1:89" s="3" customFormat="1" ht="15" hidden="1" outlineLevel="1" x14ac:dyDescent="0.25">
      <c r="A186" s="308" t="s">
        <v>228</v>
      </c>
      <c r="B186" s="309"/>
      <c r="C186" s="309"/>
      <c r="D186" s="309"/>
      <c r="E186" s="309"/>
      <c r="F186" s="309"/>
      <c r="G186" s="309"/>
      <c r="H186" s="309"/>
      <c r="I186" s="309"/>
      <c r="J186" s="309"/>
      <c r="K186" s="310"/>
      <c r="L186" s="69">
        <v>157760</v>
      </c>
      <c r="M186" s="69"/>
      <c r="N186" s="69"/>
      <c r="O186" s="69"/>
      <c r="P186" s="70"/>
      <c r="Q186" s="70"/>
      <c r="CA186" s="43"/>
      <c r="CB186" s="2" t="s">
        <v>228</v>
      </c>
      <c r="CC186" s="43"/>
      <c r="CD186" s="43"/>
    </row>
    <row r="187" spans="1:89" s="3" customFormat="1" ht="15" hidden="1" outlineLevel="1" x14ac:dyDescent="0.25">
      <c r="A187" s="308" t="s">
        <v>229</v>
      </c>
      <c r="B187" s="309"/>
      <c r="C187" s="309"/>
      <c r="D187" s="309"/>
      <c r="E187" s="309"/>
      <c r="F187" s="309"/>
      <c r="G187" s="309"/>
      <c r="H187" s="309"/>
      <c r="I187" s="309"/>
      <c r="J187" s="309"/>
      <c r="K187" s="310"/>
      <c r="L187" s="69"/>
      <c r="M187" s="69"/>
      <c r="N187" s="69"/>
      <c r="O187" s="69"/>
      <c r="P187" s="70"/>
      <c r="Q187" s="70"/>
      <c r="CA187" s="43"/>
      <c r="CB187" s="2" t="s">
        <v>229</v>
      </c>
      <c r="CC187" s="43"/>
      <c r="CD187" s="43"/>
    </row>
    <row r="188" spans="1:89" s="3" customFormat="1" ht="15" hidden="1" outlineLevel="1" x14ac:dyDescent="0.25">
      <c r="A188" s="308" t="s">
        <v>226</v>
      </c>
      <c r="B188" s="309"/>
      <c r="C188" s="309"/>
      <c r="D188" s="309"/>
      <c r="E188" s="309"/>
      <c r="F188" s="309"/>
      <c r="G188" s="309"/>
      <c r="H188" s="309"/>
      <c r="I188" s="309"/>
      <c r="J188" s="309"/>
      <c r="K188" s="310"/>
      <c r="L188" s="69">
        <v>103.06</v>
      </c>
      <c r="M188" s="69"/>
      <c r="N188" s="69"/>
      <c r="O188" s="69"/>
      <c r="P188" s="70"/>
      <c r="Q188" s="70"/>
      <c r="CA188" s="43"/>
      <c r="CB188" s="2" t="s">
        <v>226</v>
      </c>
      <c r="CC188" s="43"/>
      <c r="CD188" s="43"/>
    </row>
    <row r="189" spans="1:89" s="3" customFormat="1" ht="15" hidden="1" outlineLevel="1" x14ac:dyDescent="0.25">
      <c r="A189" s="308" t="s">
        <v>227</v>
      </c>
      <c r="B189" s="309"/>
      <c r="C189" s="309"/>
      <c r="D189" s="309"/>
      <c r="E189" s="309"/>
      <c r="F189" s="309"/>
      <c r="G189" s="309"/>
      <c r="H189" s="309"/>
      <c r="I189" s="309"/>
      <c r="J189" s="309"/>
      <c r="K189" s="310"/>
      <c r="L189" s="69">
        <v>912</v>
      </c>
      <c r="M189" s="69"/>
      <c r="N189" s="69"/>
      <c r="O189" s="69"/>
      <c r="P189" s="70"/>
      <c r="Q189" s="70"/>
      <c r="CA189" s="43"/>
      <c r="CB189" s="2" t="s">
        <v>227</v>
      </c>
      <c r="CC189" s="43"/>
      <c r="CD189" s="43"/>
    </row>
    <row r="190" spans="1:89" s="3" customFormat="1" ht="15" hidden="1" outlineLevel="1" x14ac:dyDescent="0.25">
      <c r="A190" s="308" t="s">
        <v>230</v>
      </c>
      <c r="B190" s="309"/>
      <c r="C190" s="309"/>
      <c r="D190" s="309"/>
      <c r="E190" s="309"/>
      <c r="F190" s="309"/>
      <c r="G190" s="309"/>
      <c r="H190" s="309"/>
      <c r="I190" s="309"/>
      <c r="J190" s="309"/>
      <c r="K190" s="310"/>
      <c r="L190" s="69">
        <v>205218</v>
      </c>
      <c r="M190" s="69"/>
      <c r="N190" s="69"/>
      <c r="O190" s="69"/>
      <c r="P190" s="70"/>
      <c r="Q190" s="70"/>
      <c r="CA190" s="43"/>
      <c r="CB190" s="2" t="s">
        <v>230</v>
      </c>
      <c r="CC190" s="43"/>
      <c r="CD190" s="43"/>
    </row>
    <row r="191" spans="1:89" s="3" customFormat="1" ht="15" hidden="1" outlineLevel="1" x14ac:dyDescent="0.25">
      <c r="A191" s="308" t="s">
        <v>231</v>
      </c>
      <c r="B191" s="309"/>
      <c r="C191" s="309"/>
      <c r="D191" s="309"/>
      <c r="E191" s="309"/>
      <c r="F191" s="309"/>
      <c r="G191" s="309"/>
      <c r="H191" s="309"/>
      <c r="I191" s="309"/>
      <c r="J191" s="309"/>
      <c r="K191" s="310"/>
      <c r="L191" s="69"/>
      <c r="M191" s="69"/>
      <c r="N191" s="69"/>
      <c r="O191" s="69"/>
      <c r="P191" s="70"/>
      <c r="Q191" s="70"/>
      <c r="CA191" s="43"/>
      <c r="CB191" s="2" t="s">
        <v>231</v>
      </c>
      <c r="CC191" s="43"/>
      <c r="CD191" s="43"/>
    </row>
    <row r="192" spans="1:89" s="3" customFormat="1" ht="15" hidden="1" outlineLevel="1" x14ac:dyDescent="0.25">
      <c r="A192" s="308" t="s">
        <v>226</v>
      </c>
      <c r="B192" s="309"/>
      <c r="C192" s="309"/>
      <c r="D192" s="309"/>
      <c r="E192" s="309"/>
      <c r="F192" s="309"/>
      <c r="G192" s="309"/>
      <c r="H192" s="309"/>
      <c r="I192" s="309"/>
      <c r="J192" s="309"/>
      <c r="K192" s="310"/>
      <c r="L192" s="69">
        <v>155.04</v>
      </c>
      <c r="M192" s="69"/>
      <c r="N192" s="69"/>
      <c r="O192" s="69"/>
      <c r="P192" s="70"/>
      <c r="Q192" s="70"/>
      <c r="CA192" s="43"/>
      <c r="CB192" s="2" t="s">
        <v>226</v>
      </c>
      <c r="CC192" s="43"/>
      <c r="CD192" s="43"/>
    </row>
    <row r="193" spans="1:82" s="3" customFormat="1" ht="15" hidden="1" outlineLevel="1" x14ac:dyDescent="0.25">
      <c r="A193" s="308" t="s">
        <v>227</v>
      </c>
      <c r="B193" s="309"/>
      <c r="C193" s="309"/>
      <c r="D193" s="309"/>
      <c r="E193" s="309"/>
      <c r="F193" s="309"/>
      <c r="G193" s="309"/>
      <c r="H193" s="309"/>
      <c r="I193" s="309"/>
      <c r="J193" s="309"/>
      <c r="K193" s="310"/>
      <c r="L193" s="69">
        <v>1372</v>
      </c>
      <c r="M193" s="69"/>
      <c r="N193" s="69"/>
      <c r="O193" s="69"/>
      <c r="P193" s="70"/>
      <c r="Q193" s="70"/>
      <c r="CA193" s="43"/>
      <c r="CB193" s="2" t="s">
        <v>227</v>
      </c>
      <c r="CC193" s="43"/>
      <c r="CD193" s="43"/>
    </row>
    <row r="194" spans="1:82" s="3" customFormat="1" ht="15" hidden="1" outlineLevel="1" x14ac:dyDescent="0.25">
      <c r="A194" s="308" t="s">
        <v>232</v>
      </c>
      <c r="B194" s="309"/>
      <c r="C194" s="309"/>
      <c r="D194" s="309"/>
      <c r="E194" s="309"/>
      <c r="F194" s="309"/>
      <c r="G194" s="309"/>
      <c r="H194" s="309"/>
      <c r="I194" s="309"/>
      <c r="J194" s="309"/>
      <c r="K194" s="310"/>
      <c r="L194" s="69">
        <v>24698</v>
      </c>
      <c r="M194" s="69"/>
      <c r="N194" s="69"/>
      <c r="O194" s="69"/>
      <c r="P194" s="70"/>
      <c r="Q194" s="70"/>
      <c r="CA194" s="43"/>
      <c r="CB194" s="2" t="s">
        <v>232</v>
      </c>
      <c r="CC194" s="43"/>
      <c r="CD194" s="43"/>
    </row>
    <row r="195" spans="1:82" s="3" customFormat="1" ht="23.25" hidden="1" outlineLevel="1" x14ac:dyDescent="0.25">
      <c r="A195" s="308" t="s">
        <v>233</v>
      </c>
      <c r="B195" s="309"/>
      <c r="C195" s="309"/>
      <c r="D195" s="309"/>
      <c r="E195" s="309"/>
      <c r="F195" s="309"/>
      <c r="G195" s="309"/>
      <c r="H195" s="309"/>
      <c r="I195" s="309"/>
      <c r="J195" s="309"/>
      <c r="K195" s="310"/>
      <c r="L195" s="69"/>
      <c r="M195" s="69"/>
      <c r="N195" s="69"/>
      <c r="O195" s="69"/>
      <c r="P195" s="70"/>
      <c r="Q195" s="70"/>
      <c r="CA195" s="43"/>
      <c r="CB195" s="2" t="s">
        <v>233</v>
      </c>
      <c r="CC195" s="43"/>
      <c r="CD195" s="43"/>
    </row>
    <row r="196" spans="1:82" s="3" customFormat="1" ht="15" hidden="1" outlineLevel="1" x14ac:dyDescent="0.25">
      <c r="A196" s="308" t="s">
        <v>226</v>
      </c>
      <c r="B196" s="309"/>
      <c r="C196" s="309"/>
      <c r="D196" s="309"/>
      <c r="E196" s="309"/>
      <c r="F196" s="309"/>
      <c r="G196" s="309"/>
      <c r="H196" s="309"/>
      <c r="I196" s="309"/>
      <c r="J196" s="309"/>
      <c r="K196" s="310"/>
      <c r="L196" s="69">
        <v>542.78</v>
      </c>
      <c r="M196" s="69"/>
      <c r="N196" s="69"/>
      <c r="O196" s="69"/>
      <c r="P196" s="70"/>
      <c r="Q196" s="70"/>
      <c r="CA196" s="43"/>
      <c r="CB196" s="2" t="s">
        <v>226</v>
      </c>
      <c r="CC196" s="43"/>
      <c r="CD196" s="43"/>
    </row>
    <row r="197" spans="1:82" s="3" customFormat="1" ht="15" hidden="1" outlineLevel="1" x14ac:dyDescent="0.25">
      <c r="A197" s="308" t="s">
        <v>227</v>
      </c>
      <c r="B197" s="309"/>
      <c r="C197" s="309"/>
      <c r="D197" s="309"/>
      <c r="E197" s="309"/>
      <c r="F197" s="309"/>
      <c r="G197" s="309"/>
      <c r="H197" s="309"/>
      <c r="I197" s="309"/>
      <c r="J197" s="309"/>
      <c r="K197" s="310"/>
      <c r="L197" s="69">
        <v>4804</v>
      </c>
      <c r="M197" s="69"/>
      <c r="N197" s="69"/>
      <c r="O197" s="69"/>
      <c r="P197" s="70"/>
      <c r="Q197" s="70"/>
      <c r="CA197" s="43"/>
      <c r="CB197" s="2" t="s">
        <v>227</v>
      </c>
      <c r="CC197" s="43"/>
      <c r="CD197" s="43"/>
    </row>
    <row r="198" spans="1:82" s="3" customFormat="1" ht="15" hidden="1" outlineLevel="1" x14ac:dyDescent="0.25">
      <c r="A198" s="308" t="s">
        <v>234</v>
      </c>
      <c r="B198" s="309"/>
      <c r="C198" s="309"/>
      <c r="D198" s="309"/>
      <c r="E198" s="309"/>
      <c r="F198" s="309"/>
      <c r="G198" s="309"/>
      <c r="H198" s="309"/>
      <c r="I198" s="309"/>
      <c r="J198" s="309"/>
      <c r="K198" s="310"/>
      <c r="L198" s="69">
        <v>28822</v>
      </c>
      <c r="M198" s="69"/>
      <c r="N198" s="69"/>
      <c r="O198" s="69"/>
      <c r="P198" s="70"/>
      <c r="Q198" s="70"/>
      <c r="CA198" s="43"/>
      <c r="CB198" s="2" t="s">
        <v>234</v>
      </c>
      <c r="CC198" s="43"/>
      <c r="CD198" s="43"/>
    </row>
    <row r="199" spans="1:82" s="3" customFormat="1" ht="23.25" hidden="1" outlineLevel="1" x14ac:dyDescent="0.25">
      <c r="A199" s="308" t="s">
        <v>235</v>
      </c>
      <c r="B199" s="309"/>
      <c r="C199" s="309"/>
      <c r="D199" s="309"/>
      <c r="E199" s="309"/>
      <c r="F199" s="309"/>
      <c r="G199" s="309"/>
      <c r="H199" s="309"/>
      <c r="I199" s="309"/>
      <c r="J199" s="309"/>
      <c r="K199" s="310"/>
      <c r="L199" s="69"/>
      <c r="M199" s="69"/>
      <c r="N199" s="69"/>
      <c r="O199" s="69"/>
      <c r="P199" s="70"/>
      <c r="Q199" s="70"/>
      <c r="CA199" s="43"/>
      <c r="CB199" s="2" t="s">
        <v>235</v>
      </c>
      <c r="CC199" s="43"/>
      <c r="CD199" s="43"/>
    </row>
    <row r="200" spans="1:82" s="3" customFormat="1" ht="15" hidden="1" outlineLevel="1" x14ac:dyDescent="0.25">
      <c r="A200" s="308" t="s">
        <v>226</v>
      </c>
      <c r="B200" s="309"/>
      <c r="C200" s="309"/>
      <c r="D200" s="309"/>
      <c r="E200" s="309"/>
      <c r="F200" s="309"/>
      <c r="G200" s="309"/>
      <c r="H200" s="309"/>
      <c r="I200" s="309"/>
      <c r="J200" s="309"/>
      <c r="K200" s="310"/>
      <c r="L200" s="69">
        <v>2838.99</v>
      </c>
      <c r="M200" s="69"/>
      <c r="N200" s="69"/>
      <c r="O200" s="69"/>
      <c r="P200" s="70"/>
      <c r="Q200" s="70"/>
      <c r="CA200" s="43"/>
      <c r="CB200" s="2" t="s">
        <v>226</v>
      </c>
      <c r="CC200" s="43"/>
      <c r="CD200" s="43"/>
    </row>
    <row r="201" spans="1:82" s="3" customFormat="1" ht="15" hidden="1" outlineLevel="1" x14ac:dyDescent="0.25">
      <c r="A201" s="308" t="s">
        <v>227</v>
      </c>
      <c r="B201" s="309"/>
      <c r="C201" s="309"/>
      <c r="D201" s="309"/>
      <c r="E201" s="309"/>
      <c r="F201" s="309"/>
      <c r="G201" s="309"/>
      <c r="H201" s="309"/>
      <c r="I201" s="309"/>
      <c r="J201" s="309"/>
      <c r="K201" s="310"/>
      <c r="L201" s="69">
        <v>25125</v>
      </c>
      <c r="M201" s="69"/>
      <c r="N201" s="69"/>
      <c r="O201" s="69"/>
      <c r="P201" s="70"/>
      <c r="Q201" s="70"/>
      <c r="CA201" s="43"/>
      <c r="CB201" s="2" t="s">
        <v>227</v>
      </c>
      <c r="CC201" s="43"/>
      <c r="CD201" s="43"/>
    </row>
    <row r="202" spans="1:82" s="3" customFormat="1" ht="15" hidden="1" outlineLevel="1" x14ac:dyDescent="0.25">
      <c r="A202" s="308" t="s">
        <v>236</v>
      </c>
      <c r="B202" s="309"/>
      <c r="C202" s="309"/>
      <c r="D202" s="309"/>
      <c r="E202" s="309"/>
      <c r="F202" s="309"/>
      <c r="G202" s="309"/>
      <c r="H202" s="309"/>
      <c r="I202" s="309"/>
      <c r="J202" s="309"/>
      <c r="K202" s="310"/>
      <c r="L202" s="69">
        <v>175875</v>
      </c>
      <c r="M202" s="69"/>
      <c r="N202" s="69"/>
      <c r="O202" s="69"/>
      <c r="P202" s="70"/>
      <c r="Q202" s="70"/>
      <c r="CA202" s="43"/>
      <c r="CB202" s="2" t="s">
        <v>236</v>
      </c>
      <c r="CC202" s="43"/>
      <c r="CD202" s="43"/>
    </row>
    <row r="203" spans="1:82" s="3" customFormat="1" ht="23.25" hidden="1" outlineLevel="1" x14ac:dyDescent="0.25">
      <c r="A203" s="308" t="s">
        <v>237</v>
      </c>
      <c r="B203" s="309"/>
      <c r="C203" s="309"/>
      <c r="D203" s="309"/>
      <c r="E203" s="309"/>
      <c r="F203" s="309"/>
      <c r="G203" s="309"/>
      <c r="H203" s="309"/>
      <c r="I203" s="309"/>
      <c r="J203" s="309"/>
      <c r="K203" s="310"/>
      <c r="L203" s="69"/>
      <c r="M203" s="69"/>
      <c r="N203" s="69"/>
      <c r="O203" s="69"/>
      <c r="P203" s="70"/>
      <c r="Q203" s="70"/>
      <c r="CA203" s="43"/>
      <c r="CB203" s="2" t="s">
        <v>237</v>
      </c>
      <c r="CC203" s="43"/>
      <c r="CD203" s="43"/>
    </row>
    <row r="204" spans="1:82" s="3" customFormat="1" ht="15" hidden="1" outlineLevel="1" x14ac:dyDescent="0.25">
      <c r="A204" s="308" t="s">
        <v>226</v>
      </c>
      <c r="B204" s="309"/>
      <c r="C204" s="309"/>
      <c r="D204" s="309"/>
      <c r="E204" s="309"/>
      <c r="F204" s="309"/>
      <c r="G204" s="309"/>
      <c r="H204" s="309"/>
      <c r="I204" s="309"/>
      <c r="J204" s="309"/>
      <c r="K204" s="310"/>
      <c r="L204" s="69">
        <v>2838.99</v>
      </c>
      <c r="M204" s="69"/>
      <c r="N204" s="69"/>
      <c r="O204" s="69"/>
      <c r="P204" s="70"/>
      <c r="Q204" s="70"/>
      <c r="CA204" s="43"/>
      <c r="CB204" s="2" t="s">
        <v>226</v>
      </c>
      <c r="CC204" s="43"/>
      <c r="CD204" s="43"/>
    </row>
    <row r="205" spans="1:82" s="3" customFormat="1" ht="15" hidden="1" outlineLevel="1" x14ac:dyDescent="0.25">
      <c r="A205" s="308" t="s">
        <v>227</v>
      </c>
      <c r="B205" s="309"/>
      <c r="C205" s="309"/>
      <c r="D205" s="309"/>
      <c r="E205" s="309"/>
      <c r="F205" s="309"/>
      <c r="G205" s="309"/>
      <c r="H205" s="309"/>
      <c r="I205" s="309"/>
      <c r="J205" s="309"/>
      <c r="K205" s="310"/>
      <c r="L205" s="69">
        <v>25125</v>
      </c>
      <c r="M205" s="69"/>
      <c r="N205" s="69"/>
      <c r="O205" s="69"/>
      <c r="P205" s="70"/>
      <c r="Q205" s="70"/>
      <c r="CA205" s="43"/>
      <c r="CB205" s="2" t="s">
        <v>227</v>
      </c>
      <c r="CC205" s="43"/>
      <c r="CD205" s="43"/>
    </row>
    <row r="206" spans="1:82" s="3" customFormat="1" ht="15" hidden="1" outlineLevel="1" x14ac:dyDescent="0.25">
      <c r="A206" s="308" t="s">
        <v>238</v>
      </c>
      <c r="B206" s="309"/>
      <c r="C206" s="309"/>
      <c r="D206" s="309"/>
      <c r="E206" s="309"/>
      <c r="F206" s="309"/>
      <c r="G206" s="309"/>
      <c r="H206" s="309"/>
      <c r="I206" s="309"/>
      <c r="J206" s="309"/>
      <c r="K206" s="310"/>
      <c r="L206" s="69">
        <v>251251</v>
      </c>
      <c r="M206" s="69"/>
      <c r="N206" s="69"/>
      <c r="O206" s="69"/>
      <c r="P206" s="70"/>
      <c r="Q206" s="70"/>
      <c r="CA206" s="43"/>
      <c r="CB206" s="2" t="s">
        <v>238</v>
      </c>
      <c r="CC206" s="43"/>
      <c r="CD206" s="43"/>
    </row>
    <row r="207" spans="1:82" s="3" customFormat="1" ht="45.75" hidden="1" outlineLevel="1" x14ac:dyDescent="0.25">
      <c r="A207" s="308" t="s">
        <v>239</v>
      </c>
      <c r="B207" s="309"/>
      <c r="C207" s="309"/>
      <c r="D207" s="309"/>
      <c r="E207" s="309"/>
      <c r="F207" s="309"/>
      <c r="G207" s="309"/>
      <c r="H207" s="309"/>
      <c r="I207" s="309"/>
      <c r="J207" s="309"/>
      <c r="K207" s="310"/>
      <c r="L207" s="69"/>
      <c r="M207" s="69"/>
      <c r="N207" s="69"/>
      <c r="O207" s="69"/>
      <c r="P207" s="70"/>
      <c r="Q207" s="70"/>
      <c r="CA207" s="43"/>
      <c r="CB207" s="2" t="s">
        <v>239</v>
      </c>
      <c r="CC207" s="43"/>
      <c r="CD207" s="43"/>
    </row>
    <row r="208" spans="1:82" s="3" customFormat="1" ht="15" hidden="1" outlineLevel="1" x14ac:dyDescent="0.25">
      <c r="A208" s="308" t="s">
        <v>226</v>
      </c>
      <c r="B208" s="309"/>
      <c r="C208" s="309"/>
      <c r="D208" s="309"/>
      <c r="E208" s="309"/>
      <c r="F208" s="309"/>
      <c r="G208" s="309"/>
      <c r="H208" s="309"/>
      <c r="I208" s="309"/>
      <c r="J208" s="309"/>
      <c r="K208" s="310"/>
      <c r="L208" s="69">
        <v>1112.22</v>
      </c>
      <c r="M208" s="69"/>
      <c r="N208" s="69"/>
      <c r="O208" s="69"/>
      <c r="P208" s="70"/>
      <c r="Q208" s="70"/>
      <c r="CA208" s="43"/>
      <c r="CB208" s="2" t="s">
        <v>226</v>
      </c>
      <c r="CC208" s="43"/>
      <c r="CD208" s="43"/>
    </row>
    <row r="209" spans="1:82" s="3" customFormat="1" ht="15" hidden="1" outlineLevel="1" x14ac:dyDescent="0.25">
      <c r="A209" s="308" t="s">
        <v>227</v>
      </c>
      <c r="B209" s="309"/>
      <c r="C209" s="309"/>
      <c r="D209" s="309"/>
      <c r="E209" s="309"/>
      <c r="F209" s="309"/>
      <c r="G209" s="309"/>
      <c r="H209" s="309"/>
      <c r="I209" s="309"/>
      <c r="J209" s="309"/>
      <c r="K209" s="310"/>
      <c r="L209" s="69">
        <v>9843</v>
      </c>
      <c r="M209" s="69"/>
      <c r="N209" s="69"/>
      <c r="O209" s="69"/>
      <c r="P209" s="70"/>
      <c r="Q209" s="70"/>
      <c r="CA209" s="43"/>
      <c r="CB209" s="2" t="s">
        <v>227</v>
      </c>
      <c r="CC209" s="43"/>
      <c r="CD209" s="43"/>
    </row>
    <row r="210" spans="1:82" s="3" customFormat="1" ht="15" hidden="1" outlineLevel="1" x14ac:dyDescent="0.25">
      <c r="A210" s="308" t="s">
        <v>240</v>
      </c>
      <c r="B210" s="309"/>
      <c r="C210" s="309"/>
      <c r="D210" s="309"/>
      <c r="E210" s="309"/>
      <c r="F210" s="309"/>
      <c r="G210" s="309"/>
      <c r="H210" s="309"/>
      <c r="I210" s="309"/>
      <c r="J210" s="309"/>
      <c r="K210" s="310"/>
      <c r="L210" s="69">
        <v>123039</v>
      </c>
      <c r="M210" s="69"/>
      <c r="N210" s="69"/>
      <c r="O210" s="69"/>
      <c r="P210" s="70"/>
      <c r="Q210" s="70"/>
      <c r="CA210" s="43"/>
      <c r="CB210" s="2" t="s">
        <v>240</v>
      </c>
      <c r="CC210" s="43"/>
      <c r="CD210" s="43"/>
    </row>
    <row r="211" spans="1:82" s="3" customFormat="1" ht="23.25" hidden="1" outlineLevel="1" x14ac:dyDescent="0.25">
      <c r="A211" s="308" t="s">
        <v>241</v>
      </c>
      <c r="B211" s="309"/>
      <c r="C211" s="309"/>
      <c r="D211" s="309"/>
      <c r="E211" s="309"/>
      <c r="F211" s="309"/>
      <c r="G211" s="309"/>
      <c r="H211" s="309"/>
      <c r="I211" s="309"/>
      <c r="J211" s="309"/>
      <c r="K211" s="310"/>
      <c r="L211" s="69"/>
      <c r="M211" s="69"/>
      <c r="N211" s="69"/>
      <c r="O211" s="69"/>
      <c r="P211" s="70"/>
      <c r="Q211" s="70"/>
      <c r="CA211" s="43"/>
      <c r="CB211" s="2" t="s">
        <v>241</v>
      </c>
      <c r="CC211" s="43"/>
      <c r="CD211" s="43"/>
    </row>
    <row r="212" spans="1:82" s="3" customFormat="1" ht="15" hidden="1" outlineLevel="1" x14ac:dyDescent="0.25">
      <c r="A212" s="308" t="s">
        <v>226</v>
      </c>
      <c r="B212" s="309"/>
      <c r="C212" s="309"/>
      <c r="D212" s="309"/>
      <c r="E212" s="309"/>
      <c r="F212" s="309"/>
      <c r="G212" s="309"/>
      <c r="H212" s="309"/>
      <c r="I212" s="309"/>
      <c r="J212" s="309"/>
      <c r="K212" s="310"/>
      <c r="L212" s="69">
        <v>3794.2</v>
      </c>
      <c r="M212" s="69"/>
      <c r="N212" s="69"/>
      <c r="O212" s="69"/>
      <c r="P212" s="70"/>
      <c r="Q212" s="70"/>
      <c r="CA212" s="43"/>
      <c r="CB212" s="2" t="s">
        <v>226</v>
      </c>
      <c r="CC212" s="43"/>
      <c r="CD212" s="43"/>
    </row>
    <row r="213" spans="1:82" s="3" customFormat="1" ht="15" hidden="1" outlineLevel="1" x14ac:dyDescent="0.25">
      <c r="A213" s="308" t="s">
        <v>227</v>
      </c>
      <c r="B213" s="309"/>
      <c r="C213" s="309"/>
      <c r="D213" s="309"/>
      <c r="E213" s="309"/>
      <c r="F213" s="309"/>
      <c r="G213" s="309"/>
      <c r="H213" s="309"/>
      <c r="I213" s="309"/>
      <c r="J213" s="309"/>
      <c r="K213" s="310"/>
      <c r="L213" s="69">
        <v>33579</v>
      </c>
      <c r="M213" s="69"/>
      <c r="N213" s="69"/>
      <c r="O213" s="69"/>
      <c r="P213" s="70"/>
      <c r="Q213" s="70"/>
      <c r="CA213" s="43"/>
      <c r="CB213" s="2" t="s">
        <v>227</v>
      </c>
      <c r="CC213" s="43"/>
      <c r="CD213" s="43"/>
    </row>
    <row r="214" spans="1:82" s="3" customFormat="1" ht="15" hidden="1" outlineLevel="1" x14ac:dyDescent="0.25">
      <c r="A214" s="308" t="s">
        <v>242</v>
      </c>
      <c r="B214" s="309"/>
      <c r="C214" s="309"/>
      <c r="D214" s="309"/>
      <c r="E214" s="309"/>
      <c r="F214" s="309"/>
      <c r="G214" s="309"/>
      <c r="H214" s="309"/>
      <c r="I214" s="309"/>
      <c r="J214" s="309"/>
      <c r="K214" s="310"/>
      <c r="L214" s="69">
        <v>3525760</v>
      </c>
      <c r="M214" s="69"/>
      <c r="N214" s="69"/>
      <c r="O214" s="69"/>
      <c r="P214" s="70"/>
      <c r="Q214" s="70"/>
      <c r="CA214" s="43"/>
      <c r="CB214" s="2" t="s">
        <v>242</v>
      </c>
      <c r="CC214" s="43"/>
      <c r="CD214" s="43"/>
    </row>
    <row r="215" spans="1:82" s="3" customFormat="1" ht="23.25" hidden="1" outlineLevel="1" x14ac:dyDescent="0.25">
      <c r="A215" s="308" t="s">
        <v>243</v>
      </c>
      <c r="B215" s="309"/>
      <c r="C215" s="309"/>
      <c r="D215" s="309"/>
      <c r="E215" s="309"/>
      <c r="F215" s="309"/>
      <c r="G215" s="309"/>
      <c r="H215" s="309"/>
      <c r="I215" s="309"/>
      <c r="J215" s="309"/>
      <c r="K215" s="310"/>
      <c r="L215" s="69"/>
      <c r="M215" s="69"/>
      <c r="N215" s="69"/>
      <c r="O215" s="69"/>
      <c r="P215" s="70"/>
      <c r="Q215" s="70"/>
      <c r="CA215" s="43"/>
      <c r="CB215" s="2" t="s">
        <v>243</v>
      </c>
      <c r="CC215" s="43"/>
      <c r="CD215" s="43"/>
    </row>
    <row r="216" spans="1:82" s="3" customFormat="1" ht="15" hidden="1" outlineLevel="1" x14ac:dyDescent="0.25">
      <c r="A216" s="308" t="s">
        <v>226</v>
      </c>
      <c r="B216" s="309"/>
      <c r="C216" s="309"/>
      <c r="D216" s="309"/>
      <c r="E216" s="309"/>
      <c r="F216" s="309"/>
      <c r="G216" s="309"/>
      <c r="H216" s="309"/>
      <c r="I216" s="309"/>
      <c r="J216" s="309"/>
      <c r="K216" s="310"/>
      <c r="L216" s="69">
        <v>3758.94</v>
      </c>
      <c r="M216" s="69"/>
      <c r="N216" s="69"/>
      <c r="O216" s="69"/>
      <c r="P216" s="70"/>
      <c r="Q216" s="70"/>
      <c r="CA216" s="43"/>
      <c r="CB216" s="2" t="s">
        <v>226</v>
      </c>
      <c r="CC216" s="43"/>
      <c r="CD216" s="43"/>
    </row>
    <row r="217" spans="1:82" s="3" customFormat="1" ht="15" hidden="1" outlineLevel="1" x14ac:dyDescent="0.25">
      <c r="A217" s="308" t="s">
        <v>227</v>
      </c>
      <c r="B217" s="309"/>
      <c r="C217" s="309"/>
      <c r="D217" s="309"/>
      <c r="E217" s="309"/>
      <c r="F217" s="309"/>
      <c r="G217" s="309"/>
      <c r="H217" s="309"/>
      <c r="I217" s="309"/>
      <c r="J217" s="309"/>
      <c r="K217" s="310"/>
      <c r="L217" s="69">
        <v>33267</v>
      </c>
      <c r="M217" s="69"/>
      <c r="N217" s="69"/>
      <c r="O217" s="69"/>
      <c r="P217" s="70"/>
      <c r="Q217" s="70"/>
      <c r="CA217" s="43"/>
      <c r="CB217" s="2" t="s">
        <v>227</v>
      </c>
      <c r="CC217" s="43"/>
      <c r="CD217" s="43"/>
    </row>
    <row r="218" spans="1:82" s="3" customFormat="1" ht="15" hidden="1" outlineLevel="1" x14ac:dyDescent="0.25">
      <c r="A218" s="308" t="s">
        <v>244</v>
      </c>
      <c r="B218" s="309"/>
      <c r="C218" s="309"/>
      <c r="D218" s="309"/>
      <c r="E218" s="309"/>
      <c r="F218" s="309"/>
      <c r="G218" s="309"/>
      <c r="H218" s="309"/>
      <c r="I218" s="309"/>
      <c r="J218" s="309"/>
      <c r="K218" s="310"/>
      <c r="L218" s="69">
        <v>3492995</v>
      </c>
      <c r="M218" s="69"/>
      <c r="N218" s="69"/>
      <c r="O218" s="69"/>
      <c r="P218" s="70"/>
      <c r="Q218" s="70"/>
      <c r="CA218" s="43"/>
      <c r="CB218" s="2" t="s">
        <v>244</v>
      </c>
      <c r="CC218" s="43"/>
      <c r="CD218" s="43"/>
    </row>
    <row r="219" spans="1:82" s="3" customFormat="1" ht="15" hidden="1" outlineLevel="1" x14ac:dyDescent="0.25">
      <c r="A219" s="308" t="s">
        <v>245</v>
      </c>
      <c r="B219" s="309"/>
      <c r="C219" s="309"/>
      <c r="D219" s="309"/>
      <c r="E219" s="309"/>
      <c r="F219" s="309"/>
      <c r="G219" s="309"/>
      <c r="H219" s="309"/>
      <c r="I219" s="309"/>
      <c r="J219" s="309"/>
      <c r="K219" s="310"/>
      <c r="L219" s="69"/>
      <c r="M219" s="69"/>
      <c r="N219" s="69"/>
      <c r="O219" s="69"/>
      <c r="P219" s="70"/>
      <c r="Q219" s="70"/>
      <c r="CA219" s="43"/>
      <c r="CB219" s="2" t="s">
        <v>245</v>
      </c>
      <c r="CC219" s="43"/>
      <c r="CD219" s="43"/>
    </row>
    <row r="220" spans="1:82" s="3" customFormat="1" ht="15" hidden="1" outlineLevel="1" x14ac:dyDescent="0.25">
      <c r="A220" s="308" t="s">
        <v>226</v>
      </c>
      <c r="B220" s="309"/>
      <c r="C220" s="309"/>
      <c r="D220" s="309"/>
      <c r="E220" s="309"/>
      <c r="F220" s="309"/>
      <c r="G220" s="309"/>
      <c r="H220" s="309"/>
      <c r="I220" s="309"/>
      <c r="J220" s="309"/>
      <c r="K220" s="310"/>
      <c r="L220" s="69">
        <v>9.24</v>
      </c>
      <c r="M220" s="69"/>
      <c r="N220" s="69"/>
      <c r="O220" s="69"/>
      <c r="P220" s="70"/>
      <c r="Q220" s="70"/>
      <c r="CA220" s="43"/>
      <c r="CB220" s="2" t="s">
        <v>226</v>
      </c>
      <c r="CC220" s="43"/>
      <c r="CD220" s="43"/>
    </row>
    <row r="221" spans="1:82" s="3" customFormat="1" ht="15" hidden="1" outlineLevel="1" x14ac:dyDescent="0.25">
      <c r="A221" s="308" t="s">
        <v>227</v>
      </c>
      <c r="B221" s="309"/>
      <c r="C221" s="309"/>
      <c r="D221" s="309"/>
      <c r="E221" s="309"/>
      <c r="F221" s="309"/>
      <c r="G221" s="309"/>
      <c r="H221" s="309"/>
      <c r="I221" s="309"/>
      <c r="J221" s="309"/>
      <c r="K221" s="310"/>
      <c r="L221" s="69">
        <v>82</v>
      </c>
      <c r="M221" s="69"/>
      <c r="N221" s="69"/>
      <c r="O221" s="69"/>
      <c r="P221" s="70"/>
      <c r="Q221" s="70"/>
      <c r="CA221" s="43"/>
      <c r="CB221" s="2" t="s">
        <v>227</v>
      </c>
      <c r="CC221" s="43"/>
      <c r="CD221" s="43"/>
    </row>
    <row r="222" spans="1:82" s="3" customFormat="1" ht="15" hidden="1" outlineLevel="1" x14ac:dyDescent="0.25">
      <c r="A222" s="308" t="s">
        <v>246</v>
      </c>
      <c r="B222" s="309"/>
      <c r="C222" s="309"/>
      <c r="D222" s="309"/>
      <c r="E222" s="309"/>
      <c r="F222" s="309"/>
      <c r="G222" s="309"/>
      <c r="H222" s="309"/>
      <c r="I222" s="309"/>
      <c r="J222" s="309"/>
      <c r="K222" s="310"/>
      <c r="L222" s="69">
        <v>8668</v>
      </c>
      <c r="M222" s="69"/>
      <c r="N222" s="69"/>
      <c r="O222" s="69"/>
      <c r="P222" s="70"/>
      <c r="Q222" s="70"/>
      <c r="CA222" s="43"/>
      <c r="CB222" s="2" t="s">
        <v>246</v>
      </c>
      <c r="CC222" s="43"/>
      <c r="CD222" s="43"/>
    </row>
    <row r="223" spans="1:82" s="3" customFormat="1" ht="15" hidden="1" outlineLevel="1" x14ac:dyDescent="0.25">
      <c r="A223" s="308" t="s">
        <v>247</v>
      </c>
      <c r="B223" s="309"/>
      <c r="C223" s="309"/>
      <c r="D223" s="309"/>
      <c r="E223" s="309"/>
      <c r="F223" s="309"/>
      <c r="G223" s="309"/>
      <c r="H223" s="309"/>
      <c r="I223" s="309"/>
      <c r="J223" s="309"/>
      <c r="K223" s="310"/>
      <c r="L223" s="69"/>
      <c r="M223" s="69"/>
      <c r="N223" s="69"/>
      <c r="O223" s="69"/>
      <c r="P223" s="70"/>
      <c r="Q223" s="70"/>
      <c r="CA223" s="43"/>
      <c r="CB223" s="2" t="s">
        <v>247</v>
      </c>
      <c r="CC223" s="43"/>
      <c r="CD223" s="43"/>
    </row>
    <row r="224" spans="1:82" s="3" customFormat="1" ht="15" hidden="1" outlineLevel="1" x14ac:dyDescent="0.25">
      <c r="A224" s="308" t="s">
        <v>226</v>
      </c>
      <c r="B224" s="309"/>
      <c r="C224" s="309"/>
      <c r="D224" s="309"/>
      <c r="E224" s="309"/>
      <c r="F224" s="309"/>
      <c r="G224" s="309"/>
      <c r="H224" s="309"/>
      <c r="I224" s="309"/>
      <c r="J224" s="309"/>
      <c r="K224" s="310"/>
      <c r="L224" s="69">
        <v>314.74</v>
      </c>
      <c r="M224" s="69"/>
      <c r="N224" s="69"/>
      <c r="O224" s="69"/>
      <c r="P224" s="70"/>
      <c r="Q224" s="70"/>
      <c r="CA224" s="43"/>
      <c r="CB224" s="2" t="s">
        <v>226</v>
      </c>
      <c r="CC224" s="43"/>
      <c r="CD224" s="43"/>
    </row>
    <row r="225" spans="1:82" s="3" customFormat="1" ht="15" hidden="1" outlineLevel="1" x14ac:dyDescent="0.25">
      <c r="A225" s="308" t="s">
        <v>227</v>
      </c>
      <c r="B225" s="309"/>
      <c r="C225" s="309"/>
      <c r="D225" s="309"/>
      <c r="E225" s="309"/>
      <c r="F225" s="309"/>
      <c r="G225" s="309"/>
      <c r="H225" s="309"/>
      <c r="I225" s="309"/>
      <c r="J225" s="309"/>
      <c r="K225" s="310"/>
      <c r="L225" s="69">
        <v>2785</v>
      </c>
      <c r="M225" s="69"/>
      <c r="N225" s="69"/>
      <c r="O225" s="69"/>
      <c r="P225" s="70"/>
      <c r="Q225" s="70"/>
      <c r="CA225" s="43"/>
      <c r="CB225" s="2" t="s">
        <v>227</v>
      </c>
      <c r="CC225" s="43"/>
      <c r="CD225" s="43"/>
    </row>
    <row r="226" spans="1:82" s="3" customFormat="1" ht="15" hidden="1" outlineLevel="1" x14ac:dyDescent="0.25">
      <c r="A226" s="308" t="s">
        <v>248</v>
      </c>
      <c r="B226" s="309"/>
      <c r="C226" s="309"/>
      <c r="D226" s="309"/>
      <c r="E226" s="309"/>
      <c r="F226" s="309"/>
      <c r="G226" s="309"/>
      <c r="H226" s="309"/>
      <c r="I226" s="309"/>
      <c r="J226" s="309"/>
      <c r="K226" s="310"/>
      <c r="L226" s="69">
        <v>2318386</v>
      </c>
      <c r="M226" s="69"/>
      <c r="N226" s="69"/>
      <c r="O226" s="69"/>
      <c r="P226" s="70"/>
      <c r="Q226" s="70"/>
      <c r="CA226" s="43"/>
      <c r="CB226" s="2" t="s">
        <v>248</v>
      </c>
      <c r="CC226" s="43"/>
      <c r="CD226" s="43"/>
    </row>
    <row r="227" spans="1:82" s="3" customFormat="1" ht="15" hidden="1" outlineLevel="1" x14ac:dyDescent="0.25">
      <c r="A227" s="308" t="s">
        <v>249</v>
      </c>
      <c r="B227" s="309"/>
      <c r="C227" s="309"/>
      <c r="D227" s="309"/>
      <c r="E227" s="309"/>
      <c r="F227" s="309"/>
      <c r="G227" s="309"/>
      <c r="H227" s="309"/>
      <c r="I227" s="309"/>
      <c r="J227" s="309"/>
      <c r="K227" s="310"/>
      <c r="L227" s="69"/>
      <c r="M227" s="69"/>
      <c r="N227" s="69"/>
      <c r="O227" s="69"/>
      <c r="P227" s="70"/>
      <c r="Q227" s="70"/>
      <c r="CA227" s="43"/>
      <c r="CB227" s="2" t="s">
        <v>249</v>
      </c>
      <c r="CC227" s="43"/>
      <c r="CD227" s="43"/>
    </row>
    <row r="228" spans="1:82" s="3" customFormat="1" ht="15" hidden="1" outlineLevel="1" x14ac:dyDescent="0.25">
      <c r="A228" s="308" t="s">
        <v>226</v>
      </c>
      <c r="B228" s="309"/>
      <c r="C228" s="309"/>
      <c r="D228" s="309"/>
      <c r="E228" s="309"/>
      <c r="F228" s="309"/>
      <c r="G228" s="309"/>
      <c r="H228" s="309"/>
      <c r="I228" s="309"/>
      <c r="J228" s="309"/>
      <c r="K228" s="310"/>
      <c r="L228" s="69">
        <v>102</v>
      </c>
      <c r="M228" s="69"/>
      <c r="N228" s="69"/>
      <c r="O228" s="69"/>
      <c r="P228" s="70"/>
      <c r="Q228" s="70"/>
      <c r="CA228" s="43"/>
      <c r="CB228" s="2" t="s">
        <v>226</v>
      </c>
      <c r="CC228" s="43"/>
      <c r="CD228" s="43"/>
    </row>
    <row r="229" spans="1:82" s="3" customFormat="1" ht="15" hidden="1" outlineLevel="1" x14ac:dyDescent="0.25">
      <c r="A229" s="308" t="s">
        <v>227</v>
      </c>
      <c r="B229" s="309"/>
      <c r="C229" s="309"/>
      <c r="D229" s="309"/>
      <c r="E229" s="309"/>
      <c r="F229" s="309"/>
      <c r="G229" s="309"/>
      <c r="H229" s="309"/>
      <c r="I229" s="309"/>
      <c r="J229" s="309"/>
      <c r="K229" s="310"/>
      <c r="L229" s="69">
        <v>903</v>
      </c>
      <c r="M229" s="69"/>
      <c r="N229" s="69"/>
      <c r="O229" s="69"/>
      <c r="P229" s="70"/>
      <c r="Q229" s="70"/>
      <c r="CA229" s="43"/>
      <c r="CB229" s="2" t="s">
        <v>227</v>
      </c>
      <c r="CC229" s="43"/>
      <c r="CD229" s="43"/>
    </row>
    <row r="230" spans="1:82" s="3" customFormat="1" ht="15" hidden="1" outlineLevel="1" x14ac:dyDescent="0.25">
      <c r="A230" s="308" t="s">
        <v>250</v>
      </c>
      <c r="B230" s="309"/>
      <c r="C230" s="309"/>
      <c r="D230" s="309"/>
      <c r="E230" s="309"/>
      <c r="F230" s="309"/>
      <c r="G230" s="309"/>
      <c r="H230" s="309"/>
      <c r="I230" s="309"/>
      <c r="J230" s="309"/>
      <c r="K230" s="310"/>
      <c r="L230" s="69">
        <v>6229</v>
      </c>
      <c r="M230" s="69"/>
      <c r="N230" s="69"/>
      <c r="O230" s="69"/>
      <c r="P230" s="70"/>
      <c r="Q230" s="70"/>
      <c r="CA230" s="43"/>
      <c r="CB230" s="2" t="s">
        <v>250</v>
      </c>
      <c r="CC230" s="43"/>
      <c r="CD230" s="43"/>
    </row>
    <row r="231" spans="1:82" s="3" customFormat="1" ht="15" hidden="1" outlineLevel="1" x14ac:dyDescent="0.25">
      <c r="A231" s="308" t="s">
        <v>251</v>
      </c>
      <c r="B231" s="309"/>
      <c r="C231" s="309"/>
      <c r="D231" s="309"/>
      <c r="E231" s="309"/>
      <c r="F231" s="309"/>
      <c r="G231" s="309"/>
      <c r="H231" s="309"/>
      <c r="I231" s="309"/>
      <c r="J231" s="309"/>
      <c r="K231" s="310"/>
      <c r="L231" s="69"/>
      <c r="M231" s="69"/>
      <c r="N231" s="69"/>
      <c r="O231" s="69"/>
      <c r="P231" s="70"/>
      <c r="Q231" s="70"/>
      <c r="CA231" s="43"/>
      <c r="CB231" s="2" t="s">
        <v>251</v>
      </c>
      <c r="CC231" s="43"/>
      <c r="CD231" s="43"/>
    </row>
    <row r="232" spans="1:82" s="3" customFormat="1" ht="15" hidden="1" outlineLevel="1" x14ac:dyDescent="0.25">
      <c r="A232" s="308" t="s">
        <v>226</v>
      </c>
      <c r="B232" s="309"/>
      <c r="C232" s="309"/>
      <c r="D232" s="309"/>
      <c r="E232" s="309"/>
      <c r="F232" s="309"/>
      <c r="G232" s="309"/>
      <c r="H232" s="309"/>
      <c r="I232" s="309"/>
      <c r="J232" s="309"/>
      <c r="K232" s="310"/>
      <c r="L232" s="69">
        <v>15130</v>
      </c>
      <c r="M232" s="69"/>
      <c r="N232" s="69"/>
      <c r="O232" s="69"/>
      <c r="P232" s="70"/>
      <c r="Q232" s="70"/>
      <c r="CA232" s="43"/>
      <c r="CB232" s="2" t="s">
        <v>226</v>
      </c>
      <c r="CC232" s="43"/>
      <c r="CD232" s="43"/>
    </row>
    <row r="233" spans="1:82" s="3" customFormat="1" ht="15" hidden="1" outlineLevel="1" x14ac:dyDescent="0.25">
      <c r="A233" s="308" t="s">
        <v>227</v>
      </c>
      <c r="B233" s="309"/>
      <c r="C233" s="309"/>
      <c r="D233" s="309"/>
      <c r="E233" s="309"/>
      <c r="F233" s="309"/>
      <c r="G233" s="309"/>
      <c r="H233" s="309"/>
      <c r="I233" s="309"/>
      <c r="J233" s="309"/>
      <c r="K233" s="310"/>
      <c r="L233" s="69">
        <v>133901</v>
      </c>
      <c r="M233" s="69"/>
      <c r="N233" s="69"/>
      <c r="O233" s="69"/>
      <c r="P233" s="70"/>
      <c r="Q233" s="70"/>
      <c r="CA233" s="43"/>
      <c r="CB233" s="2" t="s">
        <v>227</v>
      </c>
      <c r="CC233" s="43"/>
      <c r="CD233" s="43"/>
    </row>
    <row r="234" spans="1:82" s="3" customFormat="1" ht="15" hidden="1" outlineLevel="1" x14ac:dyDescent="0.25">
      <c r="A234" s="308" t="s">
        <v>252</v>
      </c>
      <c r="B234" s="309"/>
      <c r="C234" s="309"/>
      <c r="D234" s="309"/>
      <c r="E234" s="309"/>
      <c r="F234" s="309"/>
      <c r="G234" s="309"/>
      <c r="H234" s="309"/>
      <c r="I234" s="309"/>
      <c r="J234" s="309"/>
      <c r="K234" s="310"/>
      <c r="L234" s="69">
        <v>4387</v>
      </c>
      <c r="M234" s="69"/>
      <c r="N234" s="69"/>
      <c r="O234" s="69"/>
      <c r="P234" s="70"/>
      <c r="Q234" s="70"/>
      <c r="CA234" s="43"/>
      <c r="CB234" s="2" t="s">
        <v>252</v>
      </c>
      <c r="CC234" s="43"/>
      <c r="CD234" s="43"/>
    </row>
    <row r="235" spans="1:82" s="3" customFormat="1" ht="15" hidden="1" outlineLevel="1" x14ac:dyDescent="0.25">
      <c r="A235" s="308" t="s">
        <v>253</v>
      </c>
      <c r="B235" s="309"/>
      <c r="C235" s="309"/>
      <c r="D235" s="309"/>
      <c r="E235" s="309"/>
      <c r="F235" s="309"/>
      <c r="G235" s="309"/>
      <c r="H235" s="309"/>
      <c r="I235" s="309"/>
      <c r="J235" s="309"/>
      <c r="K235" s="310"/>
      <c r="L235" s="69"/>
      <c r="M235" s="69"/>
      <c r="N235" s="69"/>
      <c r="O235" s="69"/>
      <c r="P235" s="70"/>
      <c r="Q235" s="70"/>
      <c r="CA235" s="43"/>
      <c r="CB235" s="2" t="s">
        <v>253</v>
      </c>
      <c r="CC235" s="43"/>
      <c r="CD235" s="43"/>
    </row>
    <row r="236" spans="1:82" s="3" customFormat="1" ht="15" hidden="1" outlineLevel="1" x14ac:dyDescent="0.25">
      <c r="A236" s="308" t="s">
        <v>226</v>
      </c>
      <c r="B236" s="309"/>
      <c r="C236" s="309"/>
      <c r="D236" s="309"/>
      <c r="E236" s="309"/>
      <c r="F236" s="309"/>
      <c r="G236" s="309"/>
      <c r="H236" s="309"/>
      <c r="I236" s="309"/>
      <c r="J236" s="309"/>
      <c r="K236" s="310"/>
      <c r="L236" s="69">
        <v>14.46</v>
      </c>
      <c r="M236" s="69"/>
      <c r="N236" s="69"/>
      <c r="O236" s="69"/>
      <c r="P236" s="70"/>
      <c r="Q236" s="70"/>
      <c r="CA236" s="43"/>
      <c r="CB236" s="2" t="s">
        <v>226</v>
      </c>
      <c r="CC236" s="43"/>
      <c r="CD236" s="43"/>
    </row>
    <row r="237" spans="1:82" s="3" customFormat="1" ht="15" hidden="1" outlineLevel="1" x14ac:dyDescent="0.25">
      <c r="A237" s="308" t="s">
        <v>227</v>
      </c>
      <c r="B237" s="309"/>
      <c r="C237" s="309"/>
      <c r="D237" s="309"/>
      <c r="E237" s="309"/>
      <c r="F237" s="309"/>
      <c r="G237" s="309"/>
      <c r="H237" s="309"/>
      <c r="I237" s="309"/>
      <c r="J237" s="309"/>
      <c r="K237" s="310"/>
      <c r="L237" s="69">
        <v>128</v>
      </c>
      <c r="M237" s="69"/>
      <c r="N237" s="69"/>
      <c r="O237" s="69"/>
      <c r="P237" s="70"/>
      <c r="Q237" s="70"/>
      <c r="CA237" s="43"/>
      <c r="CB237" s="2" t="s">
        <v>227</v>
      </c>
      <c r="CC237" s="43"/>
      <c r="CD237" s="43"/>
    </row>
    <row r="238" spans="1:82" s="3" customFormat="1" ht="15" hidden="1" outlineLevel="1" x14ac:dyDescent="0.25">
      <c r="A238" s="308" t="s">
        <v>254</v>
      </c>
      <c r="B238" s="309"/>
      <c r="C238" s="309"/>
      <c r="D238" s="309"/>
      <c r="E238" s="309"/>
      <c r="F238" s="309"/>
      <c r="G238" s="309"/>
      <c r="H238" s="309"/>
      <c r="I238" s="309"/>
      <c r="J238" s="309"/>
      <c r="K238" s="310"/>
      <c r="L238" s="69">
        <v>1024</v>
      </c>
      <c r="M238" s="69"/>
      <c r="N238" s="69"/>
      <c r="O238" s="69"/>
      <c r="P238" s="70"/>
      <c r="Q238" s="70"/>
      <c r="CA238" s="43"/>
      <c r="CB238" s="2" t="s">
        <v>254</v>
      </c>
      <c r="CC238" s="43"/>
      <c r="CD238" s="43"/>
    </row>
    <row r="239" spans="1:82" s="3" customFormat="1" ht="15" hidden="1" outlineLevel="1" x14ac:dyDescent="0.25">
      <c r="A239" s="308" t="s">
        <v>255</v>
      </c>
      <c r="B239" s="309"/>
      <c r="C239" s="309"/>
      <c r="D239" s="309"/>
      <c r="E239" s="309"/>
      <c r="F239" s="309"/>
      <c r="G239" s="309"/>
      <c r="H239" s="309"/>
      <c r="I239" s="309"/>
      <c r="J239" s="309"/>
      <c r="K239" s="310"/>
      <c r="L239" s="69"/>
      <c r="M239" s="69"/>
      <c r="N239" s="69"/>
      <c r="O239" s="69"/>
      <c r="P239" s="70"/>
      <c r="Q239" s="70"/>
      <c r="CA239" s="43"/>
      <c r="CB239" s="2" t="s">
        <v>255</v>
      </c>
      <c r="CC239" s="43"/>
      <c r="CD239" s="43"/>
    </row>
    <row r="240" spans="1:82" s="3" customFormat="1" ht="15" hidden="1" outlineLevel="1" x14ac:dyDescent="0.25">
      <c r="A240" s="308" t="s">
        <v>226</v>
      </c>
      <c r="B240" s="309"/>
      <c r="C240" s="309"/>
      <c r="D240" s="309"/>
      <c r="E240" s="309"/>
      <c r="F240" s="309"/>
      <c r="G240" s="309"/>
      <c r="H240" s="309"/>
      <c r="I240" s="309"/>
      <c r="J240" s="309"/>
      <c r="K240" s="310"/>
      <c r="L240" s="69">
        <v>18.09</v>
      </c>
      <c r="M240" s="69"/>
      <c r="N240" s="69"/>
      <c r="O240" s="69"/>
      <c r="P240" s="70"/>
      <c r="Q240" s="70"/>
      <c r="CA240" s="43"/>
      <c r="CB240" s="2" t="s">
        <v>226</v>
      </c>
      <c r="CC240" s="43"/>
      <c r="CD240" s="43"/>
    </row>
    <row r="241" spans="1:82" s="3" customFormat="1" ht="15" hidden="1" outlineLevel="1" x14ac:dyDescent="0.25">
      <c r="A241" s="308" t="s">
        <v>227</v>
      </c>
      <c r="B241" s="309"/>
      <c r="C241" s="309"/>
      <c r="D241" s="309"/>
      <c r="E241" s="309"/>
      <c r="F241" s="309"/>
      <c r="G241" s="309"/>
      <c r="H241" s="309"/>
      <c r="I241" s="309"/>
      <c r="J241" s="309"/>
      <c r="K241" s="310"/>
      <c r="L241" s="69">
        <v>160</v>
      </c>
      <c r="M241" s="69"/>
      <c r="N241" s="69"/>
      <c r="O241" s="69"/>
      <c r="P241" s="70"/>
      <c r="Q241" s="70"/>
      <c r="CA241" s="43"/>
      <c r="CB241" s="2" t="s">
        <v>227</v>
      </c>
      <c r="CC241" s="43"/>
      <c r="CD241" s="43"/>
    </row>
    <row r="242" spans="1:82" s="3" customFormat="1" ht="15" hidden="1" outlineLevel="1" x14ac:dyDescent="0.25">
      <c r="A242" s="308" t="s">
        <v>256</v>
      </c>
      <c r="B242" s="309"/>
      <c r="C242" s="309"/>
      <c r="D242" s="309"/>
      <c r="E242" s="309"/>
      <c r="F242" s="309"/>
      <c r="G242" s="309"/>
      <c r="H242" s="309"/>
      <c r="I242" s="309"/>
      <c r="J242" s="309"/>
      <c r="K242" s="310"/>
      <c r="L242" s="69">
        <v>33621</v>
      </c>
      <c r="M242" s="69"/>
      <c r="N242" s="69"/>
      <c r="O242" s="69"/>
      <c r="P242" s="70"/>
      <c r="Q242" s="70"/>
      <c r="CA242" s="43"/>
      <c r="CB242" s="2" t="s">
        <v>256</v>
      </c>
      <c r="CC242" s="43"/>
      <c r="CD242" s="43"/>
    </row>
    <row r="243" spans="1:82" s="3" customFormat="1" ht="23.25" hidden="1" outlineLevel="1" x14ac:dyDescent="0.25">
      <c r="A243" s="308" t="s">
        <v>257</v>
      </c>
      <c r="B243" s="309"/>
      <c r="C243" s="309"/>
      <c r="D243" s="309"/>
      <c r="E243" s="309"/>
      <c r="F243" s="309"/>
      <c r="G243" s="309"/>
      <c r="H243" s="309"/>
      <c r="I243" s="309"/>
      <c r="J243" s="309"/>
      <c r="K243" s="310"/>
      <c r="L243" s="69"/>
      <c r="M243" s="69"/>
      <c r="N243" s="69"/>
      <c r="O243" s="69"/>
      <c r="P243" s="70"/>
      <c r="Q243" s="70"/>
      <c r="CA243" s="43"/>
      <c r="CB243" s="2" t="s">
        <v>257</v>
      </c>
      <c r="CC243" s="43"/>
      <c r="CD243" s="43"/>
    </row>
    <row r="244" spans="1:82" s="3" customFormat="1" ht="15" hidden="1" outlineLevel="1" x14ac:dyDescent="0.25">
      <c r="A244" s="308" t="s">
        <v>226</v>
      </c>
      <c r="B244" s="309"/>
      <c r="C244" s="309"/>
      <c r="D244" s="309"/>
      <c r="E244" s="309"/>
      <c r="F244" s="309"/>
      <c r="G244" s="309"/>
      <c r="H244" s="309"/>
      <c r="I244" s="309"/>
      <c r="J244" s="309"/>
      <c r="K244" s="310"/>
      <c r="L244" s="69">
        <v>86.51</v>
      </c>
      <c r="M244" s="69"/>
      <c r="N244" s="69"/>
      <c r="O244" s="69"/>
      <c r="P244" s="70"/>
      <c r="Q244" s="70"/>
      <c r="CA244" s="43"/>
      <c r="CB244" s="2" t="s">
        <v>226</v>
      </c>
      <c r="CC244" s="43"/>
      <c r="CD244" s="43"/>
    </row>
    <row r="245" spans="1:82" s="3" customFormat="1" ht="15" hidden="1" outlineLevel="1" x14ac:dyDescent="0.25">
      <c r="A245" s="308" t="s">
        <v>227</v>
      </c>
      <c r="B245" s="309"/>
      <c r="C245" s="309"/>
      <c r="D245" s="309"/>
      <c r="E245" s="309"/>
      <c r="F245" s="309"/>
      <c r="G245" s="309"/>
      <c r="H245" s="309"/>
      <c r="I245" s="309"/>
      <c r="J245" s="309"/>
      <c r="K245" s="310"/>
      <c r="L245" s="69">
        <v>766</v>
      </c>
      <c r="M245" s="69"/>
      <c r="N245" s="69"/>
      <c r="O245" s="69"/>
      <c r="P245" s="70"/>
      <c r="Q245" s="70"/>
      <c r="CA245" s="43"/>
      <c r="CB245" s="2" t="s">
        <v>227</v>
      </c>
      <c r="CC245" s="43"/>
      <c r="CD245" s="43"/>
    </row>
    <row r="246" spans="1:82" s="3" customFormat="1" ht="15" hidden="1" outlineLevel="1" x14ac:dyDescent="0.25">
      <c r="A246" s="308" t="s">
        <v>258</v>
      </c>
      <c r="B246" s="309"/>
      <c r="C246" s="309"/>
      <c r="D246" s="309"/>
      <c r="E246" s="309"/>
      <c r="F246" s="309"/>
      <c r="G246" s="309"/>
      <c r="H246" s="309"/>
      <c r="I246" s="309"/>
      <c r="J246" s="309"/>
      <c r="K246" s="310"/>
      <c r="L246" s="69">
        <v>9187</v>
      </c>
      <c r="M246" s="69"/>
      <c r="N246" s="69"/>
      <c r="O246" s="69"/>
      <c r="P246" s="70"/>
      <c r="Q246" s="70"/>
      <c r="CA246" s="43"/>
      <c r="CB246" s="2" t="s">
        <v>258</v>
      </c>
      <c r="CC246" s="43"/>
      <c r="CD246" s="43"/>
    </row>
    <row r="247" spans="1:82" s="3" customFormat="1" ht="34.5" hidden="1" outlineLevel="1" x14ac:dyDescent="0.25">
      <c r="A247" s="308" t="s">
        <v>259</v>
      </c>
      <c r="B247" s="309"/>
      <c r="C247" s="309"/>
      <c r="D247" s="309"/>
      <c r="E247" s="309"/>
      <c r="F247" s="309"/>
      <c r="G247" s="309"/>
      <c r="H247" s="309"/>
      <c r="I247" s="309"/>
      <c r="J247" s="309"/>
      <c r="K247" s="310"/>
      <c r="L247" s="69"/>
      <c r="M247" s="69"/>
      <c r="N247" s="69"/>
      <c r="O247" s="69"/>
      <c r="P247" s="70"/>
      <c r="Q247" s="70"/>
      <c r="CA247" s="43"/>
      <c r="CB247" s="2" t="s">
        <v>259</v>
      </c>
      <c r="CC247" s="43"/>
      <c r="CD247" s="43"/>
    </row>
    <row r="248" spans="1:82" s="3" customFormat="1" ht="15" hidden="1" outlineLevel="1" x14ac:dyDescent="0.25">
      <c r="A248" s="308" t="s">
        <v>226</v>
      </c>
      <c r="B248" s="309"/>
      <c r="C248" s="309"/>
      <c r="D248" s="309"/>
      <c r="E248" s="309"/>
      <c r="F248" s="309"/>
      <c r="G248" s="309"/>
      <c r="H248" s="309"/>
      <c r="I248" s="309"/>
      <c r="J248" s="309"/>
      <c r="K248" s="310"/>
      <c r="L248" s="69">
        <v>19.97</v>
      </c>
      <c r="M248" s="69"/>
      <c r="N248" s="69"/>
      <c r="O248" s="69"/>
      <c r="P248" s="70"/>
      <c r="Q248" s="70"/>
      <c r="CA248" s="43"/>
      <c r="CB248" s="2" t="s">
        <v>226</v>
      </c>
      <c r="CC248" s="43"/>
      <c r="CD248" s="43"/>
    </row>
    <row r="249" spans="1:82" s="3" customFormat="1" ht="15" hidden="1" outlineLevel="1" x14ac:dyDescent="0.25">
      <c r="A249" s="308" t="s">
        <v>227</v>
      </c>
      <c r="B249" s="309"/>
      <c r="C249" s="309"/>
      <c r="D249" s="309"/>
      <c r="E249" s="309"/>
      <c r="F249" s="309"/>
      <c r="G249" s="309"/>
      <c r="H249" s="309"/>
      <c r="I249" s="309"/>
      <c r="J249" s="309"/>
      <c r="K249" s="310"/>
      <c r="L249" s="69">
        <v>177</v>
      </c>
      <c r="M249" s="69"/>
      <c r="N249" s="69"/>
      <c r="O249" s="69"/>
      <c r="P249" s="70"/>
      <c r="Q249" s="70"/>
      <c r="CA249" s="43"/>
      <c r="CB249" s="2" t="s">
        <v>227</v>
      </c>
      <c r="CC249" s="43"/>
      <c r="CD249" s="43"/>
    </row>
    <row r="250" spans="1:82" s="3" customFormat="1" ht="15" hidden="1" outlineLevel="1" x14ac:dyDescent="0.25">
      <c r="A250" s="308" t="s">
        <v>260</v>
      </c>
      <c r="B250" s="309"/>
      <c r="C250" s="309"/>
      <c r="D250" s="309"/>
      <c r="E250" s="309"/>
      <c r="F250" s="309"/>
      <c r="G250" s="309"/>
      <c r="H250" s="309"/>
      <c r="I250" s="309"/>
      <c r="J250" s="309"/>
      <c r="K250" s="310"/>
      <c r="L250" s="69">
        <v>6362</v>
      </c>
      <c r="M250" s="69"/>
      <c r="N250" s="69"/>
      <c r="O250" s="69"/>
      <c r="P250" s="70"/>
      <c r="Q250" s="70"/>
      <c r="CA250" s="43"/>
      <c r="CB250" s="2" t="s">
        <v>260</v>
      </c>
      <c r="CC250" s="43"/>
      <c r="CD250" s="43"/>
    </row>
    <row r="251" spans="1:82" s="3" customFormat="1" ht="23.25" hidden="1" outlineLevel="1" x14ac:dyDescent="0.25">
      <c r="A251" s="308" t="s">
        <v>261</v>
      </c>
      <c r="B251" s="309"/>
      <c r="C251" s="309"/>
      <c r="D251" s="309"/>
      <c r="E251" s="309"/>
      <c r="F251" s="309"/>
      <c r="G251" s="309"/>
      <c r="H251" s="309"/>
      <c r="I251" s="309"/>
      <c r="J251" s="309"/>
      <c r="K251" s="310"/>
      <c r="L251" s="69"/>
      <c r="M251" s="69"/>
      <c r="N251" s="69"/>
      <c r="O251" s="69"/>
      <c r="P251" s="70"/>
      <c r="Q251" s="70"/>
      <c r="CA251" s="43"/>
      <c r="CB251" s="2" t="s">
        <v>261</v>
      </c>
      <c r="CC251" s="43"/>
      <c r="CD251" s="43"/>
    </row>
    <row r="252" spans="1:82" s="3" customFormat="1" ht="15" hidden="1" outlineLevel="1" x14ac:dyDescent="0.25">
      <c r="A252" s="308" t="s">
        <v>226</v>
      </c>
      <c r="B252" s="309"/>
      <c r="C252" s="309"/>
      <c r="D252" s="309"/>
      <c r="E252" s="309"/>
      <c r="F252" s="309"/>
      <c r="G252" s="309"/>
      <c r="H252" s="309"/>
      <c r="I252" s="309"/>
      <c r="J252" s="309"/>
      <c r="K252" s="310"/>
      <c r="L252" s="69">
        <v>542.5</v>
      </c>
      <c r="M252" s="69"/>
      <c r="N252" s="69"/>
      <c r="O252" s="69"/>
      <c r="P252" s="70"/>
      <c r="Q252" s="70"/>
      <c r="CA252" s="43"/>
      <c r="CB252" s="2" t="s">
        <v>226</v>
      </c>
      <c r="CC252" s="43"/>
      <c r="CD252" s="43"/>
    </row>
    <row r="253" spans="1:82" s="3" customFormat="1" ht="15" hidden="1" outlineLevel="1" x14ac:dyDescent="0.25">
      <c r="A253" s="308" t="s">
        <v>227</v>
      </c>
      <c r="B253" s="309"/>
      <c r="C253" s="309"/>
      <c r="D253" s="309"/>
      <c r="E253" s="309"/>
      <c r="F253" s="309"/>
      <c r="G253" s="309"/>
      <c r="H253" s="309"/>
      <c r="I253" s="309"/>
      <c r="J253" s="309"/>
      <c r="K253" s="310"/>
      <c r="L253" s="69">
        <v>4801</v>
      </c>
      <c r="M253" s="69"/>
      <c r="N253" s="69"/>
      <c r="O253" s="69"/>
      <c r="P253" s="70"/>
      <c r="Q253" s="70"/>
      <c r="CA253" s="43"/>
      <c r="CB253" s="2" t="s">
        <v>227</v>
      </c>
      <c r="CC253" s="43"/>
      <c r="CD253" s="43"/>
    </row>
    <row r="254" spans="1:82" s="3" customFormat="1" ht="15" hidden="1" outlineLevel="1" x14ac:dyDescent="0.25">
      <c r="A254" s="308" t="s">
        <v>262</v>
      </c>
      <c r="B254" s="309"/>
      <c r="C254" s="309"/>
      <c r="D254" s="309"/>
      <c r="E254" s="309"/>
      <c r="F254" s="309"/>
      <c r="G254" s="309"/>
      <c r="H254" s="309"/>
      <c r="I254" s="309"/>
      <c r="J254" s="309"/>
      <c r="K254" s="310"/>
      <c r="L254" s="69">
        <v>96023</v>
      </c>
      <c r="M254" s="69"/>
      <c r="N254" s="69"/>
      <c r="O254" s="69"/>
      <c r="P254" s="70"/>
      <c r="Q254" s="70"/>
      <c r="CA254" s="43"/>
      <c r="CB254" s="2" t="s">
        <v>262</v>
      </c>
      <c r="CC254" s="43"/>
      <c r="CD254" s="43"/>
    </row>
    <row r="255" spans="1:82" s="3" customFormat="1" ht="15" collapsed="1" x14ac:dyDescent="0.25">
      <c r="A255" s="308" t="s">
        <v>206</v>
      </c>
      <c r="B255" s="309"/>
      <c r="C255" s="309"/>
      <c r="D255" s="309"/>
      <c r="E255" s="309"/>
      <c r="F255" s="309"/>
      <c r="G255" s="309"/>
      <c r="H255" s="309"/>
      <c r="I255" s="309"/>
      <c r="J255" s="309"/>
      <c r="K255" s="310"/>
      <c r="L255" s="69">
        <v>10469305</v>
      </c>
      <c r="M255" s="69"/>
      <c r="N255" s="69"/>
      <c r="O255" s="69"/>
      <c r="P255" s="70"/>
      <c r="Q255" s="70"/>
      <c r="CA255" s="43"/>
      <c r="CB255" s="2" t="s">
        <v>206</v>
      </c>
      <c r="CC255" s="43"/>
      <c r="CD255" s="43"/>
    </row>
    <row r="256" spans="1:82" s="3" customFormat="1" ht="53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82" s="16" customFormat="1" ht="12.75" customHeight="1" x14ac:dyDescent="0.2">
      <c r="A257" s="315" t="s">
        <v>263</v>
      </c>
      <c r="B257" s="315"/>
      <c r="C257" s="315"/>
      <c r="D257" s="315"/>
      <c r="E257" s="315"/>
      <c r="F257" s="315"/>
      <c r="G257" s="315"/>
      <c r="H257" s="315"/>
      <c r="I257" s="315"/>
      <c r="J257" s="315"/>
      <c r="K257" s="315"/>
      <c r="L257" s="315"/>
      <c r="M257" s="315"/>
      <c r="N257" s="315"/>
      <c r="O257" s="315"/>
      <c r="P257" s="315"/>
      <c r="Q257" s="315"/>
      <c r="R257" s="72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</row>
    <row r="258" spans="1:82" s="16" customFormat="1" ht="12.75" customHeight="1" x14ac:dyDescent="0.2">
      <c r="A258" s="316" t="s">
        <v>264</v>
      </c>
      <c r="B258" s="3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16"/>
      <c r="M258" s="316"/>
      <c r="N258" s="316"/>
      <c r="O258" s="316"/>
      <c r="P258" s="316"/>
      <c r="Q258" s="316"/>
      <c r="R258" s="73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</row>
    <row r="259" spans="1:82" s="16" customFormat="1" ht="13.5" customHeight="1" x14ac:dyDescent="0.25">
      <c r="A259" s="14"/>
      <c r="B259" s="14"/>
      <c r="C259" s="14"/>
      <c r="D259" s="14"/>
      <c r="E259" s="14"/>
      <c r="F259" s="14"/>
      <c r="G259" s="14"/>
      <c r="H259" s="74"/>
      <c r="I259" s="10"/>
      <c r="J259" s="10"/>
      <c r="K259" s="10"/>
      <c r="L259" s="10"/>
      <c r="M259" s="14"/>
      <c r="N259" s="14"/>
      <c r="O259" s="14"/>
      <c r="P259" s="14"/>
      <c r="Q259" s="14"/>
      <c r="R259" s="3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</row>
    <row r="260" spans="1:82" s="16" customFormat="1" ht="12.75" customHeight="1" x14ac:dyDescent="0.2">
      <c r="A260" s="315" t="s">
        <v>1137</v>
      </c>
      <c r="B260" s="315"/>
      <c r="C260" s="315"/>
      <c r="D260" s="315"/>
      <c r="E260" s="315"/>
      <c r="F260" s="315"/>
      <c r="G260" s="315"/>
      <c r="H260" s="315"/>
      <c r="I260" s="315"/>
      <c r="J260" s="315"/>
      <c r="K260" s="315"/>
      <c r="L260" s="315"/>
      <c r="M260" s="315"/>
      <c r="N260" s="315"/>
      <c r="O260" s="315"/>
      <c r="P260" s="315"/>
      <c r="Q260" s="315"/>
      <c r="R260" s="72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</row>
    <row r="261" spans="1:82" s="16" customFormat="1" ht="12.75" customHeight="1" x14ac:dyDescent="0.2">
      <c r="A261" s="316" t="s">
        <v>264</v>
      </c>
      <c r="B261" s="3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16"/>
      <c r="M261" s="316"/>
      <c r="N261" s="316"/>
      <c r="O261" s="316"/>
      <c r="P261" s="316"/>
      <c r="Q261" s="316"/>
      <c r="R261" s="73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</row>
    <row r="262" spans="1:82" s="16" customFormat="1" ht="13.5" customHeight="1" x14ac:dyDescent="0.25">
      <c r="A262" s="14"/>
      <c r="B262" s="14"/>
      <c r="C262" s="14"/>
      <c r="D262" s="14"/>
      <c r="E262" s="14"/>
      <c r="F262" s="14"/>
      <c r="G262" s="14"/>
      <c r="H262" s="74"/>
      <c r="I262" s="10"/>
      <c r="J262" s="10"/>
      <c r="K262" s="10"/>
      <c r="L262" s="10"/>
      <c r="M262" s="14"/>
      <c r="N262" s="14"/>
      <c r="O262" s="14"/>
      <c r="P262" s="14"/>
      <c r="Q262" s="14"/>
      <c r="R262" s="3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</row>
    <row r="263" spans="1:82" s="16" customFormat="1" ht="12.75" customHeight="1" x14ac:dyDescent="0.2">
      <c r="A263" s="315" t="s">
        <v>566</v>
      </c>
      <c r="B263" s="315"/>
      <c r="C263" s="315"/>
      <c r="D263" s="315"/>
      <c r="E263" s="315"/>
      <c r="F263" s="315"/>
      <c r="G263" s="315"/>
      <c r="H263" s="315"/>
      <c r="I263" s="315"/>
      <c r="J263" s="315"/>
      <c r="K263" s="315"/>
      <c r="L263" s="315"/>
      <c r="M263" s="315"/>
      <c r="N263" s="315"/>
      <c r="O263" s="315"/>
      <c r="P263" s="315"/>
      <c r="Q263" s="315"/>
      <c r="R263" s="72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</row>
    <row r="264" spans="1:82" s="16" customFormat="1" ht="12.75" customHeight="1" x14ac:dyDescent="0.2">
      <c r="A264" s="316" t="s">
        <v>264</v>
      </c>
      <c r="B264" s="3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16"/>
      <c r="M264" s="316"/>
      <c r="N264" s="316"/>
      <c r="O264" s="316"/>
      <c r="P264" s="316"/>
      <c r="Q264" s="316"/>
      <c r="R264" s="73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</row>
    <row r="265" spans="1:82" s="16" customFormat="1" ht="13.5" customHeight="1" x14ac:dyDescent="0.25">
      <c r="A265" s="14"/>
      <c r="B265" s="14"/>
      <c r="C265" s="14"/>
      <c r="D265" s="14"/>
      <c r="E265" s="14"/>
      <c r="F265" s="14"/>
      <c r="G265" s="14"/>
      <c r="H265" s="74"/>
      <c r="I265" s="10"/>
      <c r="J265" s="10"/>
      <c r="K265" s="10"/>
      <c r="L265" s="10"/>
      <c r="M265" s="14"/>
      <c r="N265" s="14"/>
      <c r="O265" s="14"/>
      <c r="P265" s="14"/>
      <c r="Q265" s="14"/>
      <c r="R265" s="3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</row>
    <row r="266" spans="1:82" s="3" customFormat="1" ht="15" x14ac:dyDescent="0.25">
      <c r="A266" s="4"/>
      <c r="B266" s="4"/>
      <c r="C266" s="4"/>
      <c r="D266" s="4"/>
      <c r="E266" s="4"/>
      <c r="F266" s="4"/>
      <c r="G266" s="4"/>
      <c r="H266" s="14"/>
      <c r="I266" s="75"/>
      <c r="J266" s="75"/>
      <c r="K266" s="75"/>
      <c r="L266" s="75"/>
      <c r="M266" s="4"/>
      <c r="N266" s="4"/>
      <c r="O266" s="4"/>
      <c r="P266" s="4"/>
      <c r="Q266" s="4"/>
    </row>
  </sheetData>
  <mergeCells count="218">
    <mergeCell ref="A260:Q260"/>
    <mergeCell ref="A261:Q261"/>
    <mergeCell ref="A263:Q263"/>
    <mergeCell ref="A264:Q264"/>
    <mergeCell ref="A253:K253"/>
    <mergeCell ref="A254:K254"/>
    <mergeCell ref="A255:K255"/>
    <mergeCell ref="A257:Q257"/>
    <mergeCell ref="A258:Q258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A183:K183"/>
    <mergeCell ref="A184:K184"/>
    <mergeCell ref="A185:K185"/>
    <mergeCell ref="A186:K186"/>
    <mergeCell ref="A187:K187"/>
    <mergeCell ref="A176:K176"/>
    <mergeCell ref="A177:K177"/>
    <mergeCell ref="A180:K180"/>
    <mergeCell ref="A181:K181"/>
    <mergeCell ref="A182:K182"/>
    <mergeCell ref="A171:K171"/>
    <mergeCell ref="A172:K172"/>
    <mergeCell ref="A173:K173"/>
    <mergeCell ref="A174:K174"/>
    <mergeCell ref="A175:K175"/>
    <mergeCell ref="A178:K178"/>
    <mergeCell ref="A179:K179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C142:Q142"/>
    <mergeCell ref="C143:E143"/>
    <mergeCell ref="C144:Q144"/>
    <mergeCell ref="A145:K145"/>
    <mergeCell ref="C131:Q131"/>
    <mergeCell ref="C135:E135"/>
    <mergeCell ref="C136:Q136"/>
    <mergeCell ref="C137:E137"/>
    <mergeCell ref="C139:Q139"/>
    <mergeCell ref="C125:E125"/>
    <mergeCell ref="C126:Q126"/>
    <mergeCell ref="C127:E127"/>
    <mergeCell ref="C129:Q129"/>
    <mergeCell ref="C130:Q130"/>
    <mergeCell ref="C115:E115"/>
    <mergeCell ref="C117:Q117"/>
    <mergeCell ref="C118:Q118"/>
    <mergeCell ref="C122:E122"/>
    <mergeCell ref="C124:Q124"/>
    <mergeCell ref="C105:Q105"/>
    <mergeCell ref="C109:E109"/>
    <mergeCell ref="C111:Q111"/>
    <mergeCell ref="C112:E112"/>
    <mergeCell ref="C114:Q114"/>
    <mergeCell ref="C99:E99"/>
    <mergeCell ref="C100:Q100"/>
    <mergeCell ref="C101:E101"/>
    <mergeCell ref="C103:Q103"/>
    <mergeCell ref="C104:Q104"/>
    <mergeCell ref="C90:Q90"/>
    <mergeCell ref="C91:E91"/>
    <mergeCell ref="C93:Q93"/>
    <mergeCell ref="C94:Q94"/>
    <mergeCell ref="C95:Q95"/>
    <mergeCell ref="C81:Q81"/>
    <mergeCell ref="C82:Q82"/>
    <mergeCell ref="C86:E86"/>
    <mergeCell ref="C87:Q87"/>
    <mergeCell ref="C88:E88"/>
    <mergeCell ref="C72:Q72"/>
    <mergeCell ref="C73:Q73"/>
    <mergeCell ref="C77:E77"/>
    <mergeCell ref="C78:Q78"/>
    <mergeCell ref="C79:E79"/>
    <mergeCell ref="C65:Q65"/>
    <mergeCell ref="C66:E66"/>
    <mergeCell ref="C68:Q68"/>
    <mergeCell ref="C69:E69"/>
    <mergeCell ref="C71:Q71"/>
    <mergeCell ref="C55:Q55"/>
    <mergeCell ref="C56:Q56"/>
    <mergeCell ref="C60:E60"/>
    <mergeCell ref="C62:Q62"/>
    <mergeCell ref="C63:E63"/>
    <mergeCell ref="C46:Q46"/>
    <mergeCell ref="C50:E50"/>
    <mergeCell ref="C51:Q51"/>
    <mergeCell ref="C52:E52"/>
    <mergeCell ref="C54:Q54"/>
    <mergeCell ref="C40:E40"/>
    <mergeCell ref="C42:Q42"/>
    <mergeCell ref="A43:Q43"/>
    <mergeCell ref="C44:E44"/>
    <mergeCell ref="C45:Q45"/>
    <mergeCell ref="C31:Q31"/>
    <mergeCell ref="C32:Q32"/>
    <mergeCell ref="C33:Q33"/>
    <mergeCell ref="C37:E37"/>
    <mergeCell ref="C39:Q39"/>
    <mergeCell ref="O24:O25"/>
    <mergeCell ref="C26:E26"/>
    <mergeCell ref="A27:Q27"/>
    <mergeCell ref="A28:Q28"/>
    <mergeCell ref="C29:E29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5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Q128"/>
  <sheetViews>
    <sheetView view="pageBreakPreview" topLeftCell="E12" zoomScaleNormal="100" zoomScaleSheetLayoutView="100" workbookViewId="0">
      <selection activeCell="J25" sqref="J25:J26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10.7109375" style="1" hidden="1" customWidth="1"/>
    <col min="12" max="12" width="12.5703125" style="1" customWidth="1"/>
    <col min="13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78" width="195.140625" style="2" hidden="1" customWidth="1"/>
    <col min="79" max="82" width="127.5703125" style="2" hidden="1" customWidth="1"/>
    <col min="83" max="16384" width="9.140625" style="1"/>
  </cols>
  <sheetData>
    <row r="1" spans="1:61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pans="1:61" s="3" customFormat="1" ht="11.25" customHeight="1" x14ac:dyDescent="0.25">
      <c r="A2" s="273" t="s">
        <v>0</v>
      </c>
      <c r="B2" s="273"/>
      <c r="C2" s="273"/>
      <c r="D2" s="6"/>
      <c r="E2" s="4"/>
      <c r="F2" s="4"/>
      <c r="G2" s="4"/>
      <c r="H2" s="4"/>
      <c r="I2" s="4"/>
      <c r="J2" s="4"/>
      <c r="K2" s="4"/>
      <c r="L2" s="4"/>
      <c r="M2" s="4"/>
      <c r="N2" s="273" t="s">
        <v>1</v>
      </c>
      <c r="O2" s="273"/>
      <c r="P2" s="273"/>
      <c r="Q2" s="273"/>
    </row>
    <row r="3" spans="1:61" s="3" customFormat="1" ht="11.25" customHeight="1" x14ac:dyDescent="0.25">
      <c r="A3" s="274"/>
      <c r="B3" s="274"/>
      <c r="C3" s="274"/>
      <c r="D3" s="274"/>
      <c r="E3" s="4"/>
      <c r="F3" s="4"/>
      <c r="G3" s="4"/>
      <c r="H3" s="4"/>
      <c r="I3" s="4"/>
      <c r="J3" s="4"/>
      <c r="K3" s="4"/>
      <c r="L3" s="4"/>
      <c r="M3" s="275"/>
      <c r="N3" s="275"/>
      <c r="O3" s="275"/>
      <c r="P3" s="275"/>
      <c r="Q3" s="275"/>
    </row>
    <row r="4" spans="1:61" s="3" customFormat="1" ht="15" x14ac:dyDescent="0.25">
      <c r="A4" s="276"/>
      <c r="B4" s="276"/>
      <c r="C4" s="276"/>
      <c r="D4" s="276"/>
      <c r="E4" s="4"/>
      <c r="F4" s="4"/>
      <c r="G4" s="4"/>
      <c r="H4" s="4"/>
      <c r="I4" s="4"/>
      <c r="J4" s="4"/>
      <c r="K4" s="4"/>
      <c r="L4" s="4"/>
      <c r="M4" s="276"/>
      <c r="N4" s="276"/>
      <c r="O4" s="276"/>
      <c r="P4" s="276"/>
      <c r="Q4" s="27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8"/>
    </row>
    <row r="6" spans="1:61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1" t="s">
        <v>3</v>
      </c>
    </row>
    <row r="7" spans="1:61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61" s="3" customFormat="1" ht="15" x14ac:dyDescent="0.25">
      <c r="A8" s="270" t="s">
        <v>567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AB8" s="12" t="s">
        <v>567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</row>
    <row r="9" spans="1:61" s="3" customFormat="1" ht="15" x14ac:dyDescent="0.25">
      <c r="A9" s="271" t="s">
        <v>5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</row>
    <row r="10" spans="1:61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"/>
      <c r="Q10" s="4"/>
    </row>
    <row r="11" spans="1:61" s="3" customFormat="1" ht="28.5" customHeight="1" x14ac:dyDescent="0.25">
      <c r="A11" s="272" t="s">
        <v>568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</row>
    <row r="12" spans="1:61" s="3" customFormat="1" ht="21" customHeight="1" x14ac:dyDescent="0.25">
      <c r="A12" s="271" t="s">
        <v>7</v>
      </c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</row>
    <row r="13" spans="1:61" s="3" customFormat="1" ht="15" x14ac:dyDescent="0.25">
      <c r="A13" s="270" t="s">
        <v>569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AS13" s="12" t="s">
        <v>569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</row>
    <row r="14" spans="1:61" s="3" customFormat="1" ht="15.75" customHeight="1" x14ac:dyDescent="0.25">
      <c r="A14" s="271" t="s">
        <v>9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</row>
    <row r="15" spans="1:61" s="3" customFormat="1" ht="30.75" customHeight="1" x14ac:dyDescent="0.25">
      <c r="A15" s="4"/>
      <c r="B15" s="14" t="s">
        <v>10</v>
      </c>
      <c r="C15" s="287" t="s">
        <v>570</v>
      </c>
      <c r="D15" s="287"/>
      <c r="E15" s="287"/>
      <c r="F15" s="287"/>
      <c r="G15" s="287"/>
      <c r="H15" s="15"/>
      <c r="I15" s="15"/>
      <c r="J15" s="15"/>
      <c r="K15" s="15"/>
      <c r="L15" s="15"/>
      <c r="M15" s="15"/>
      <c r="N15" s="15"/>
      <c r="O15" s="15"/>
      <c r="P15" s="4"/>
      <c r="Q15" s="4"/>
    </row>
    <row r="16" spans="1:61" s="3" customFormat="1" ht="12.75" customHeight="1" x14ac:dyDescent="0.25">
      <c r="B16" s="16" t="s">
        <v>12</v>
      </c>
      <c r="C16" s="16"/>
      <c r="D16" s="17"/>
      <c r="E16" s="18">
        <v>271.49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7" s="3" customFormat="1" ht="12.75" hidden="1" customHeight="1" x14ac:dyDescent="0.25">
      <c r="B17" s="16" t="s">
        <v>266</v>
      </c>
      <c r="D17" s="17"/>
      <c r="E17" s="18">
        <v>13.87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7" s="3" customFormat="1" ht="12.75" hidden="1" customHeight="1" x14ac:dyDescent="0.25">
      <c r="B18" s="16" t="s">
        <v>14</v>
      </c>
      <c r="D18" s="17"/>
      <c r="E18" s="18">
        <v>185.63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7" s="3" customFormat="1" ht="12.75" customHeight="1" x14ac:dyDescent="0.25">
      <c r="B19" s="16" t="s">
        <v>15</v>
      </c>
      <c r="C19" s="16"/>
      <c r="D19" s="17"/>
      <c r="E19" s="18">
        <v>34.479999999999997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7" s="3" customFormat="1" ht="12.75" customHeight="1" x14ac:dyDescent="0.25">
      <c r="B20" s="16" t="s">
        <v>16</v>
      </c>
      <c r="C20" s="16"/>
      <c r="D20" s="23"/>
      <c r="E20" s="18">
        <v>72.41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7" s="3" customFormat="1" ht="15" x14ac:dyDescent="0.25">
      <c r="B21" s="16" t="s">
        <v>18</v>
      </c>
      <c r="C21" s="16"/>
      <c r="E21" s="21"/>
      <c r="F21" s="357" t="s">
        <v>1146</v>
      </c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BJ21" s="25" t="s">
        <v>571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  <c r="BP21" s="25" t="s">
        <v>2</v>
      </c>
      <c r="BQ21" s="25" t="s">
        <v>2</v>
      </c>
      <c r="BR21" s="25" t="s">
        <v>2</v>
      </c>
      <c r="BS21" s="25" t="s">
        <v>2</v>
      </c>
      <c r="BT21" s="25" t="s">
        <v>2</v>
      </c>
      <c r="BU21" s="25" t="s">
        <v>2</v>
      </c>
    </row>
    <row r="22" spans="1:77" s="3" customFormat="1" ht="12.75" customHeight="1" x14ac:dyDescent="0.25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289"/>
      <c r="M22" s="289"/>
      <c r="N22" s="16"/>
    </row>
    <row r="23" spans="1:77" s="3" customFormat="1" ht="15" x14ac:dyDescent="0.25">
      <c r="A23" s="28"/>
    </row>
    <row r="24" spans="1:77" s="3" customFormat="1" ht="36" customHeight="1" x14ac:dyDescent="0.25">
      <c r="A24" s="290" t="s">
        <v>20</v>
      </c>
      <c r="B24" s="290" t="s">
        <v>21</v>
      </c>
      <c r="C24" s="290" t="s">
        <v>22</v>
      </c>
      <c r="D24" s="290"/>
      <c r="E24" s="290"/>
      <c r="F24" s="277" t="s">
        <v>23</v>
      </c>
      <c r="G24" s="290" t="s">
        <v>24</v>
      </c>
      <c r="H24" s="293" t="s">
        <v>25</v>
      </c>
      <c r="I24" s="294"/>
      <c r="J24" s="295"/>
      <c r="K24" s="277" t="s">
        <v>26</v>
      </c>
      <c r="L24" s="293" t="s">
        <v>27</v>
      </c>
      <c r="M24" s="294"/>
      <c r="N24" s="294"/>
      <c r="O24" s="295"/>
      <c r="P24" s="297" t="s">
        <v>28</v>
      </c>
      <c r="Q24" s="298"/>
    </row>
    <row r="25" spans="1:77" s="3" customFormat="1" ht="36.75" customHeight="1" x14ac:dyDescent="0.25">
      <c r="A25" s="290"/>
      <c r="B25" s="290"/>
      <c r="C25" s="290"/>
      <c r="D25" s="290"/>
      <c r="E25" s="290"/>
      <c r="F25" s="291"/>
      <c r="G25" s="290"/>
      <c r="H25" s="29" t="s">
        <v>29</v>
      </c>
      <c r="I25" s="29" t="s">
        <v>30</v>
      </c>
      <c r="J25" s="277" t="s">
        <v>31</v>
      </c>
      <c r="K25" s="296"/>
      <c r="L25" s="301" t="s">
        <v>29</v>
      </c>
      <c r="M25" s="301" t="s">
        <v>32</v>
      </c>
      <c r="N25" s="29" t="s">
        <v>30</v>
      </c>
      <c r="O25" s="277" t="s">
        <v>31</v>
      </c>
      <c r="P25" s="299"/>
      <c r="Q25" s="300"/>
    </row>
    <row r="26" spans="1:77" s="3" customFormat="1" ht="36" x14ac:dyDescent="0.25">
      <c r="A26" s="290"/>
      <c r="B26" s="290"/>
      <c r="C26" s="290"/>
      <c r="D26" s="290"/>
      <c r="E26" s="290"/>
      <c r="F26" s="292"/>
      <c r="G26" s="290"/>
      <c r="H26" s="29" t="s">
        <v>33</v>
      </c>
      <c r="I26" s="30" t="s">
        <v>34</v>
      </c>
      <c r="J26" s="278"/>
      <c r="K26" s="278"/>
      <c r="L26" s="302"/>
      <c r="M26" s="302"/>
      <c r="N26" s="30" t="s">
        <v>34</v>
      </c>
      <c r="O26" s="278"/>
      <c r="P26" s="29" t="s">
        <v>35</v>
      </c>
      <c r="Q26" s="29" t="s">
        <v>36</v>
      </c>
    </row>
    <row r="27" spans="1:77" s="3" customFormat="1" ht="15" x14ac:dyDescent="0.25">
      <c r="A27" s="31">
        <v>1</v>
      </c>
      <c r="B27" s="31">
        <v>2</v>
      </c>
      <c r="C27" s="279">
        <v>3</v>
      </c>
      <c r="D27" s="279"/>
      <c r="E27" s="279"/>
      <c r="F27" s="32">
        <v>4</v>
      </c>
      <c r="G27" s="31">
        <v>5</v>
      </c>
      <c r="H27" s="32">
        <v>6</v>
      </c>
      <c r="I27" s="31">
        <v>7</v>
      </c>
      <c r="J27" s="32">
        <v>8</v>
      </c>
      <c r="K27" s="31">
        <v>9</v>
      </c>
      <c r="L27" s="32">
        <v>10</v>
      </c>
      <c r="M27" s="31">
        <v>11</v>
      </c>
      <c r="N27" s="32">
        <v>12</v>
      </c>
      <c r="O27" s="31">
        <v>13</v>
      </c>
      <c r="P27" s="32">
        <v>14</v>
      </c>
      <c r="Q27" s="31">
        <v>15</v>
      </c>
    </row>
    <row r="28" spans="1:77" s="3" customFormat="1" ht="15" x14ac:dyDescent="0.25">
      <c r="A28" s="280" t="s">
        <v>572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2"/>
      <c r="BV28" s="33" t="s">
        <v>572</v>
      </c>
    </row>
    <row r="29" spans="1:77" s="3" customFormat="1" ht="78.75" x14ac:dyDescent="0.25">
      <c r="A29" s="35" t="s">
        <v>39</v>
      </c>
      <c r="B29" s="36" t="s">
        <v>573</v>
      </c>
      <c r="C29" s="286" t="s">
        <v>574</v>
      </c>
      <c r="D29" s="286"/>
      <c r="E29" s="286"/>
      <c r="F29" s="35" t="s">
        <v>363</v>
      </c>
      <c r="G29" s="65">
        <v>0.8</v>
      </c>
      <c r="H29" s="39" t="s">
        <v>575</v>
      </c>
      <c r="I29" s="39" t="s">
        <v>576</v>
      </c>
      <c r="J29" s="39">
        <v>581.9</v>
      </c>
      <c r="K29" s="37" t="s">
        <v>577</v>
      </c>
      <c r="L29" s="39">
        <v>8691</v>
      </c>
      <c r="M29" s="39">
        <v>3803</v>
      </c>
      <c r="N29" s="40" t="s">
        <v>578</v>
      </c>
      <c r="O29" s="39">
        <v>4120</v>
      </c>
      <c r="P29" s="63">
        <v>11.845000000000001</v>
      </c>
      <c r="Q29" s="42">
        <v>9.48</v>
      </c>
      <c r="BV29" s="33"/>
      <c r="BW29" s="43" t="s">
        <v>574</v>
      </c>
    </row>
    <row r="30" spans="1:77" s="3" customFormat="1" ht="15" x14ac:dyDescent="0.25">
      <c r="A30" s="44"/>
      <c r="B30" s="45"/>
      <c r="C30" s="46" t="s">
        <v>579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8"/>
      <c r="BV30" s="33"/>
      <c r="BW30" s="43"/>
    </row>
    <row r="31" spans="1:77" s="3" customFormat="1" ht="57" x14ac:dyDescent="0.25">
      <c r="A31" s="49"/>
      <c r="B31" s="50" t="s">
        <v>275</v>
      </c>
      <c r="C31" s="303" t="s">
        <v>276</v>
      </c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4"/>
      <c r="BV31" s="33"/>
      <c r="BW31" s="43"/>
      <c r="BX31" s="2" t="s">
        <v>276</v>
      </c>
    </row>
    <row r="32" spans="1:77" s="3" customFormat="1" ht="15" x14ac:dyDescent="0.25">
      <c r="A32" s="49"/>
      <c r="B32" s="51" t="s">
        <v>39</v>
      </c>
      <c r="C32" s="303" t="s">
        <v>580</v>
      </c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4"/>
      <c r="BV32" s="33"/>
      <c r="BW32" s="43"/>
      <c r="BY32" s="2" t="s">
        <v>580</v>
      </c>
    </row>
    <row r="33" spans="1:77" s="3" customFormat="1" ht="15" x14ac:dyDescent="0.25">
      <c r="A33" s="52"/>
      <c r="B33" s="53"/>
      <c r="C33" s="53"/>
      <c r="D33" s="53"/>
      <c r="E33" s="54" t="s">
        <v>581</v>
      </c>
      <c r="F33" s="54"/>
      <c r="G33" s="55"/>
      <c r="H33" s="56"/>
      <c r="I33" s="17"/>
      <c r="J33" s="17"/>
      <c r="K33" s="17"/>
      <c r="L33" s="57">
        <v>3947</v>
      </c>
      <c r="M33" s="58"/>
      <c r="N33" s="58"/>
      <c r="O33" s="58"/>
      <c r="P33" s="59"/>
      <c r="Q33" s="60"/>
      <c r="BV33" s="33"/>
      <c r="BW33" s="43"/>
    </row>
    <row r="34" spans="1:77" s="3" customFormat="1" ht="15" x14ac:dyDescent="0.25">
      <c r="A34" s="52"/>
      <c r="B34" s="53"/>
      <c r="C34" s="53"/>
      <c r="D34" s="53"/>
      <c r="E34" s="54" t="s">
        <v>582</v>
      </c>
      <c r="F34" s="54"/>
      <c r="G34" s="55"/>
      <c r="H34" s="56"/>
      <c r="I34" s="17"/>
      <c r="J34" s="17"/>
      <c r="K34" s="17"/>
      <c r="L34" s="57">
        <v>2075</v>
      </c>
      <c r="M34" s="58"/>
      <c r="N34" s="58"/>
      <c r="O34" s="58"/>
      <c r="P34" s="59"/>
      <c r="Q34" s="60"/>
      <c r="BV34" s="33"/>
      <c r="BW34" s="43"/>
    </row>
    <row r="35" spans="1:77" s="3" customFormat="1" ht="15" x14ac:dyDescent="0.25">
      <c r="A35" s="52"/>
      <c r="B35" s="53"/>
      <c r="C35" s="53"/>
      <c r="D35" s="53"/>
      <c r="E35" s="54" t="s">
        <v>55</v>
      </c>
      <c r="F35" s="54"/>
      <c r="G35" s="55"/>
      <c r="H35" s="56"/>
      <c r="I35" s="17"/>
      <c r="J35" s="17"/>
      <c r="K35" s="17"/>
      <c r="L35" s="57">
        <v>14713</v>
      </c>
      <c r="M35" s="58"/>
      <c r="N35" s="58"/>
      <c r="O35" s="58"/>
      <c r="P35" s="59"/>
      <c r="Q35" s="60"/>
      <c r="BV35" s="33"/>
      <c r="BW35" s="43"/>
    </row>
    <row r="36" spans="1:77" s="3" customFormat="1" ht="78.75" x14ac:dyDescent="0.25">
      <c r="A36" s="35" t="s">
        <v>279</v>
      </c>
      <c r="B36" s="36" t="s">
        <v>583</v>
      </c>
      <c r="C36" s="286" t="s">
        <v>584</v>
      </c>
      <c r="D36" s="286"/>
      <c r="E36" s="286"/>
      <c r="F36" s="35" t="s">
        <v>98</v>
      </c>
      <c r="G36" s="64">
        <v>0.16536000000000001</v>
      </c>
      <c r="H36" s="39">
        <v>5531.93</v>
      </c>
      <c r="I36" s="39"/>
      <c r="J36" s="39">
        <v>5531.93</v>
      </c>
      <c r="K36" s="37" t="s">
        <v>577</v>
      </c>
      <c r="L36" s="39">
        <v>8096</v>
      </c>
      <c r="M36" s="39"/>
      <c r="N36" s="40"/>
      <c r="O36" s="39">
        <v>8096</v>
      </c>
      <c r="P36" s="61">
        <v>0</v>
      </c>
      <c r="Q36" s="61">
        <v>0</v>
      </c>
      <c r="BV36" s="33"/>
      <c r="BW36" s="43" t="s">
        <v>584</v>
      </c>
    </row>
    <row r="37" spans="1:77" s="3" customFormat="1" ht="15" x14ac:dyDescent="0.25">
      <c r="A37" s="44"/>
      <c r="B37" s="45"/>
      <c r="C37" s="46" t="s">
        <v>585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8"/>
      <c r="BV37" s="33"/>
      <c r="BW37" s="43"/>
    </row>
    <row r="38" spans="1:77" s="3" customFormat="1" ht="15" x14ac:dyDescent="0.25">
      <c r="A38" s="49"/>
      <c r="B38" s="51" t="s">
        <v>39</v>
      </c>
      <c r="C38" s="303" t="s">
        <v>580</v>
      </c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4"/>
      <c r="BV38" s="33"/>
      <c r="BW38" s="43"/>
      <c r="BY38" s="2" t="s">
        <v>580</v>
      </c>
    </row>
    <row r="39" spans="1:77" s="3" customFormat="1" ht="78.75" x14ac:dyDescent="0.25">
      <c r="A39" s="35" t="s">
        <v>289</v>
      </c>
      <c r="B39" s="36" t="s">
        <v>586</v>
      </c>
      <c r="C39" s="286" t="s">
        <v>587</v>
      </c>
      <c r="D39" s="286"/>
      <c r="E39" s="286"/>
      <c r="F39" s="35" t="s">
        <v>588</v>
      </c>
      <c r="G39" s="64">
        <v>0.16536000000000001</v>
      </c>
      <c r="H39" s="39">
        <v>101.29</v>
      </c>
      <c r="I39" s="39"/>
      <c r="J39" s="39">
        <v>101.29</v>
      </c>
      <c r="K39" s="37" t="s">
        <v>577</v>
      </c>
      <c r="L39" s="39">
        <v>148</v>
      </c>
      <c r="M39" s="39"/>
      <c r="N39" s="40"/>
      <c r="O39" s="39">
        <v>148</v>
      </c>
      <c r="P39" s="61">
        <v>0</v>
      </c>
      <c r="Q39" s="61">
        <v>0</v>
      </c>
      <c r="BV39" s="33"/>
      <c r="BW39" s="43" t="s">
        <v>587</v>
      </c>
    </row>
    <row r="40" spans="1:77" s="3" customFormat="1" ht="15" x14ac:dyDescent="0.25">
      <c r="A40" s="49"/>
      <c r="B40" s="51" t="s">
        <v>39</v>
      </c>
      <c r="C40" s="303" t="s">
        <v>580</v>
      </c>
      <c r="D40" s="30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4"/>
      <c r="BV40" s="33"/>
      <c r="BW40" s="43"/>
      <c r="BY40" s="2" t="s">
        <v>580</v>
      </c>
    </row>
    <row r="41" spans="1:77" s="3" customFormat="1" ht="78.75" x14ac:dyDescent="0.25">
      <c r="A41" s="35" t="s">
        <v>66</v>
      </c>
      <c r="B41" s="36" t="s">
        <v>589</v>
      </c>
      <c r="C41" s="286" t="s">
        <v>590</v>
      </c>
      <c r="D41" s="286"/>
      <c r="E41" s="286"/>
      <c r="F41" s="35" t="s">
        <v>588</v>
      </c>
      <c r="G41" s="64">
        <v>-0.16536000000000001</v>
      </c>
      <c r="H41" s="39">
        <v>34.17</v>
      </c>
      <c r="I41" s="39"/>
      <c r="J41" s="39">
        <v>34.17</v>
      </c>
      <c r="K41" s="37" t="s">
        <v>577</v>
      </c>
      <c r="L41" s="39">
        <v>-50</v>
      </c>
      <c r="M41" s="39"/>
      <c r="N41" s="40"/>
      <c r="O41" s="39">
        <v>-50</v>
      </c>
      <c r="P41" s="61">
        <v>0</v>
      </c>
      <c r="Q41" s="61">
        <v>0</v>
      </c>
      <c r="BV41" s="33"/>
      <c r="BW41" s="43" t="s">
        <v>590</v>
      </c>
    </row>
    <row r="42" spans="1:77" s="3" customFormat="1" ht="15" x14ac:dyDescent="0.25">
      <c r="A42" s="49"/>
      <c r="B42" s="51" t="s">
        <v>39</v>
      </c>
      <c r="C42" s="303" t="s">
        <v>580</v>
      </c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Q42" s="304"/>
      <c r="BV42" s="33"/>
      <c r="BW42" s="43"/>
      <c r="BY42" s="2" t="s">
        <v>580</v>
      </c>
    </row>
    <row r="43" spans="1:77" s="3" customFormat="1" ht="78.75" x14ac:dyDescent="0.25">
      <c r="A43" s="35" t="s">
        <v>306</v>
      </c>
      <c r="B43" s="36" t="s">
        <v>352</v>
      </c>
      <c r="C43" s="286" t="s">
        <v>353</v>
      </c>
      <c r="D43" s="286"/>
      <c r="E43" s="286"/>
      <c r="F43" s="35" t="s">
        <v>42</v>
      </c>
      <c r="G43" s="65">
        <v>3.8</v>
      </c>
      <c r="H43" s="39" t="s">
        <v>591</v>
      </c>
      <c r="I43" s="39" t="s">
        <v>592</v>
      </c>
      <c r="J43" s="39">
        <v>894.61</v>
      </c>
      <c r="K43" s="37" t="s">
        <v>577</v>
      </c>
      <c r="L43" s="39">
        <v>58809</v>
      </c>
      <c r="M43" s="39">
        <v>25258</v>
      </c>
      <c r="N43" s="40" t="s">
        <v>593</v>
      </c>
      <c r="O43" s="39">
        <v>30086</v>
      </c>
      <c r="P43" s="42">
        <v>16.559999999999999</v>
      </c>
      <c r="Q43" s="42">
        <v>62.93</v>
      </c>
      <c r="BV43" s="33"/>
      <c r="BW43" s="43" t="s">
        <v>353</v>
      </c>
    </row>
    <row r="44" spans="1:77" s="3" customFormat="1" ht="15" x14ac:dyDescent="0.25">
      <c r="A44" s="44"/>
      <c r="B44" s="45"/>
      <c r="C44" s="46" t="s">
        <v>594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8"/>
      <c r="BV44" s="33"/>
      <c r="BW44" s="43"/>
    </row>
    <row r="45" spans="1:77" s="3" customFormat="1" ht="57" x14ac:dyDescent="0.25">
      <c r="A45" s="49"/>
      <c r="B45" s="50" t="s">
        <v>275</v>
      </c>
      <c r="C45" s="303" t="s">
        <v>276</v>
      </c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4"/>
      <c r="BV45" s="33"/>
      <c r="BW45" s="43"/>
      <c r="BX45" s="2" t="s">
        <v>276</v>
      </c>
    </row>
    <row r="46" spans="1:77" s="3" customFormat="1" ht="15" x14ac:dyDescent="0.25">
      <c r="A46" s="49"/>
      <c r="B46" s="51" t="s">
        <v>39</v>
      </c>
      <c r="C46" s="303" t="s">
        <v>580</v>
      </c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4"/>
      <c r="BV46" s="33"/>
      <c r="BW46" s="43"/>
      <c r="BY46" s="2" t="s">
        <v>580</v>
      </c>
    </row>
    <row r="47" spans="1:77" s="3" customFormat="1" ht="15" x14ac:dyDescent="0.25">
      <c r="A47" s="52"/>
      <c r="B47" s="53"/>
      <c r="C47" s="53"/>
      <c r="D47" s="53"/>
      <c r="E47" s="54" t="s">
        <v>595</v>
      </c>
      <c r="F47" s="54"/>
      <c r="G47" s="55"/>
      <c r="H47" s="56"/>
      <c r="I47" s="17"/>
      <c r="J47" s="17"/>
      <c r="K47" s="17"/>
      <c r="L47" s="57">
        <v>25409</v>
      </c>
      <c r="M47" s="58"/>
      <c r="N47" s="58"/>
      <c r="O47" s="58"/>
      <c r="P47" s="59"/>
      <c r="Q47" s="60"/>
      <c r="BV47" s="33"/>
      <c r="BW47" s="43"/>
    </row>
    <row r="48" spans="1:77" s="3" customFormat="1" ht="15" x14ac:dyDescent="0.25">
      <c r="A48" s="52"/>
      <c r="B48" s="53"/>
      <c r="C48" s="53"/>
      <c r="D48" s="53"/>
      <c r="E48" s="54" t="s">
        <v>596</v>
      </c>
      <c r="F48" s="54"/>
      <c r="G48" s="55"/>
      <c r="H48" s="56"/>
      <c r="I48" s="17"/>
      <c r="J48" s="17"/>
      <c r="K48" s="17"/>
      <c r="L48" s="57">
        <v>13359</v>
      </c>
      <c r="M48" s="58"/>
      <c r="N48" s="58"/>
      <c r="O48" s="58"/>
      <c r="P48" s="59"/>
      <c r="Q48" s="60"/>
      <c r="BV48" s="33"/>
      <c r="BW48" s="43"/>
    </row>
    <row r="49" spans="1:78" s="3" customFormat="1" ht="15" x14ac:dyDescent="0.25">
      <c r="A49" s="52"/>
      <c r="B49" s="53"/>
      <c r="C49" s="53"/>
      <c r="D49" s="53"/>
      <c r="E49" s="54" t="s">
        <v>55</v>
      </c>
      <c r="F49" s="54"/>
      <c r="G49" s="55"/>
      <c r="H49" s="56"/>
      <c r="I49" s="17"/>
      <c r="J49" s="17"/>
      <c r="K49" s="17"/>
      <c r="L49" s="57">
        <v>97577</v>
      </c>
      <c r="M49" s="58"/>
      <c r="N49" s="58"/>
      <c r="O49" s="58"/>
      <c r="P49" s="59"/>
      <c r="Q49" s="60"/>
      <c r="BV49" s="33"/>
      <c r="BW49" s="43"/>
    </row>
    <row r="50" spans="1:78" s="3" customFormat="1" ht="78.75" x14ac:dyDescent="0.25">
      <c r="A50" s="35" t="s">
        <v>79</v>
      </c>
      <c r="B50" s="36" t="s">
        <v>597</v>
      </c>
      <c r="C50" s="286" t="s">
        <v>598</v>
      </c>
      <c r="D50" s="286"/>
      <c r="E50" s="286"/>
      <c r="F50" s="35" t="s">
        <v>151</v>
      </c>
      <c r="G50" s="62">
        <v>380</v>
      </c>
      <c r="H50" s="39">
        <v>19.399999999999999</v>
      </c>
      <c r="I50" s="39"/>
      <c r="J50" s="39">
        <v>19.399999999999999</v>
      </c>
      <c r="K50" s="37" t="s">
        <v>577</v>
      </c>
      <c r="L50" s="39">
        <v>65242</v>
      </c>
      <c r="M50" s="39"/>
      <c r="N50" s="40"/>
      <c r="O50" s="39">
        <v>65242</v>
      </c>
      <c r="P50" s="61">
        <v>0</v>
      </c>
      <c r="Q50" s="61">
        <v>0</v>
      </c>
      <c r="BV50" s="33"/>
      <c r="BW50" s="43" t="s">
        <v>598</v>
      </c>
    </row>
    <row r="51" spans="1:78" s="3" customFormat="1" ht="15" x14ac:dyDescent="0.25">
      <c r="A51" s="49"/>
      <c r="B51" s="51" t="s">
        <v>39</v>
      </c>
      <c r="C51" s="303" t="s">
        <v>580</v>
      </c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4"/>
      <c r="BV51" s="33"/>
      <c r="BW51" s="43"/>
      <c r="BY51" s="2" t="s">
        <v>580</v>
      </c>
    </row>
    <row r="52" spans="1:78" s="3" customFormat="1" ht="15" x14ac:dyDescent="0.25">
      <c r="A52" s="283" t="s">
        <v>599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5"/>
      <c r="BV52" s="33"/>
      <c r="BW52" s="43"/>
      <c r="BZ52" s="34" t="s">
        <v>599</v>
      </c>
    </row>
    <row r="53" spans="1:78" s="3" customFormat="1" ht="78.75" x14ac:dyDescent="0.25">
      <c r="A53" s="35" t="s">
        <v>320</v>
      </c>
      <c r="B53" s="36" t="s">
        <v>600</v>
      </c>
      <c r="C53" s="286" t="s">
        <v>601</v>
      </c>
      <c r="D53" s="286"/>
      <c r="E53" s="286"/>
      <c r="F53" s="35" t="s">
        <v>602</v>
      </c>
      <c r="G53" s="67">
        <v>0.139573</v>
      </c>
      <c r="H53" s="39">
        <v>3623.02</v>
      </c>
      <c r="I53" s="39" t="s">
        <v>603</v>
      </c>
      <c r="J53" s="39"/>
      <c r="K53" s="37" t="s">
        <v>577</v>
      </c>
      <c r="L53" s="39">
        <v>6902</v>
      </c>
      <c r="M53" s="39"/>
      <c r="N53" s="40" t="s">
        <v>604</v>
      </c>
      <c r="O53" s="39"/>
      <c r="P53" s="61">
        <v>0</v>
      </c>
      <c r="Q53" s="61">
        <v>0</v>
      </c>
      <c r="BV53" s="33"/>
      <c r="BW53" s="43" t="s">
        <v>601</v>
      </c>
      <c r="BZ53" s="34"/>
    </row>
    <row r="54" spans="1:78" s="3" customFormat="1" ht="15" x14ac:dyDescent="0.25">
      <c r="A54" s="44"/>
      <c r="B54" s="45"/>
      <c r="C54" s="46" t="s">
        <v>605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8"/>
      <c r="BV54" s="33"/>
      <c r="BW54" s="43"/>
      <c r="BZ54" s="34"/>
    </row>
    <row r="55" spans="1:78" s="3" customFormat="1" ht="57" x14ac:dyDescent="0.25">
      <c r="A55" s="49"/>
      <c r="B55" s="50" t="s">
        <v>275</v>
      </c>
      <c r="C55" s="303" t="s">
        <v>276</v>
      </c>
      <c r="D55" s="303"/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4"/>
      <c r="BV55" s="33"/>
      <c r="BW55" s="43"/>
      <c r="BX55" s="2" t="s">
        <v>276</v>
      </c>
      <c r="BZ55" s="34"/>
    </row>
    <row r="56" spans="1:78" s="3" customFormat="1" ht="15" x14ac:dyDescent="0.25">
      <c r="A56" s="49"/>
      <c r="B56" s="51" t="s">
        <v>39</v>
      </c>
      <c r="C56" s="303" t="s">
        <v>580</v>
      </c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4"/>
      <c r="BV56" s="33"/>
      <c r="BW56" s="43"/>
      <c r="BY56" s="2" t="s">
        <v>580</v>
      </c>
      <c r="BZ56" s="34"/>
    </row>
    <row r="57" spans="1:78" s="3" customFormat="1" ht="15" x14ac:dyDescent="0.25">
      <c r="A57" s="52"/>
      <c r="B57" s="53"/>
      <c r="C57" s="53"/>
      <c r="D57" s="53"/>
      <c r="E57" s="54" t="s">
        <v>606</v>
      </c>
      <c r="F57" s="54"/>
      <c r="G57" s="55"/>
      <c r="H57" s="56"/>
      <c r="I57" s="17"/>
      <c r="J57" s="17"/>
      <c r="K57" s="17"/>
      <c r="L57" s="57">
        <v>3292</v>
      </c>
      <c r="M57" s="58"/>
      <c r="N57" s="58"/>
      <c r="O57" s="58"/>
      <c r="P57" s="59"/>
      <c r="Q57" s="60"/>
      <c r="BV57" s="33"/>
      <c r="BW57" s="43"/>
      <c r="BZ57" s="34"/>
    </row>
    <row r="58" spans="1:78" s="3" customFormat="1" ht="15" x14ac:dyDescent="0.25">
      <c r="A58" s="52"/>
      <c r="B58" s="53"/>
      <c r="C58" s="53"/>
      <c r="D58" s="53"/>
      <c r="E58" s="54" t="s">
        <v>607</v>
      </c>
      <c r="F58" s="54"/>
      <c r="G58" s="55"/>
      <c r="H58" s="56"/>
      <c r="I58" s="17"/>
      <c r="J58" s="17"/>
      <c r="K58" s="17"/>
      <c r="L58" s="57">
        <v>1646</v>
      </c>
      <c r="M58" s="58"/>
      <c r="N58" s="58"/>
      <c r="O58" s="58"/>
      <c r="P58" s="59"/>
      <c r="Q58" s="60"/>
      <c r="BV58" s="33"/>
      <c r="BW58" s="43"/>
      <c r="BZ58" s="34"/>
    </row>
    <row r="59" spans="1:78" s="3" customFormat="1" ht="15" x14ac:dyDescent="0.25">
      <c r="A59" s="52"/>
      <c r="B59" s="53"/>
      <c r="C59" s="53"/>
      <c r="D59" s="53"/>
      <c r="E59" s="54" t="s">
        <v>55</v>
      </c>
      <c r="F59" s="54"/>
      <c r="G59" s="55"/>
      <c r="H59" s="56"/>
      <c r="I59" s="17"/>
      <c r="J59" s="17"/>
      <c r="K59" s="17"/>
      <c r="L59" s="57">
        <v>11840</v>
      </c>
      <c r="M59" s="58"/>
      <c r="N59" s="58"/>
      <c r="O59" s="58"/>
      <c r="P59" s="59"/>
      <c r="Q59" s="60"/>
      <c r="BV59" s="33"/>
      <c r="BW59" s="43"/>
      <c r="BZ59" s="34"/>
    </row>
    <row r="60" spans="1:78" s="3" customFormat="1" ht="78.75" x14ac:dyDescent="0.25">
      <c r="A60" s="35" t="s">
        <v>328</v>
      </c>
      <c r="B60" s="36" t="s">
        <v>608</v>
      </c>
      <c r="C60" s="286" t="s">
        <v>609</v>
      </c>
      <c r="D60" s="286"/>
      <c r="E60" s="286"/>
      <c r="F60" s="35" t="s">
        <v>602</v>
      </c>
      <c r="G60" s="67">
        <v>0.139573</v>
      </c>
      <c r="H60" s="39">
        <v>551.23</v>
      </c>
      <c r="I60" s="39" t="s">
        <v>610</v>
      </c>
      <c r="J60" s="39"/>
      <c r="K60" s="37" t="s">
        <v>577</v>
      </c>
      <c r="L60" s="39">
        <v>1050</v>
      </c>
      <c r="M60" s="39"/>
      <c r="N60" s="40" t="s">
        <v>611</v>
      </c>
      <c r="O60" s="39"/>
      <c r="P60" s="61">
        <v>0</v>
      </c>
      <c r="Q60" s="61">
        <v>0</v>
      </c>
      <c r="BV60" s="33"/>
      <c r="BW60" s="43" t="s">
        <v>609</v>
      </c>
      <c r="BZ60" s="34"/>
    </row>
    <row r="61" spans="1:78" s="3" customFormat="1" ht="57" x14ac:dyDescent="0.25">
      <c r="A61" s="49"/>
      <c r="B61" s="50" t="s">
        <v>275</v>
      </c>
      <c r="C61" s="303" t="s">
        <v>276</v>
      </c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4"/>
      <c r="BV61" s="33"/>
      <c r="BW61" s="43"/>
      <c r="BX61" s="2" t="s">
        <v>276</v>
      </c>
      <c r="BZ61" s="34"/>
    </row>
    <row r="62" spans="1:78" s="3" customFormat="1" ht="15" x14ac:dyDescent="0.25">
      <c r="A62" s="49"/>
      <c r="B62" s="51" t="s">
        <v>39</v>
      </c>
      <c r="C62" s="303" t="s">
        <v>580</v>
      </c>
      <c r="D62" s="303"/>
      <c r="E62" s="303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4"/>
      <c r="BV62" s="33"/>
      <c r="BW62" s="43"/>
      <c r="BY62" s="2" t="s">
        <v>580</v>
      </c>
      <c r="BZ62" s="34"/>
    </row>
    <row r="63" spans="1:78" s="3" customFormat="1" ht="15" x14ac:dyDescent="0.25">
      <c r="A63" s="52"/>
      <c r="B63" s="53"/>
      <c r="C63" s="53"/>
      <c r="D63" s="53"/>
      <c r="E63" s="54" t="s">
        <v>612</v>
      </c>
      <c r="F63" s="54"/>
      <c r="G63" s="55"/>
      <c r="H63" s="56"/>
      <c r="I63" s="17"/>
      <c r="J63" s="17"/>
      <c r="K63" s="17"/>
      <c r="L63" s="57">
        <v>590</v>
      </c>
      <c r="M63" s="58"/>
      <c r="N63" s="58"/>
      <c r="O63" s="58"/>
      <c r="P63" s="59"/>
      <c r="Q63" s="60"/>
      <c r="BV63" s="33"/>
      <c r="BW63" s="43"/>
      <c r="BZ63" s="34"/>
    </row>
    <row r="64" spans="1:78" s="3" customFormat="1" ht="15" x14ac:dyDescent="0.25">
      <c r="A64" s="52"/>
      <c r="B64" s="53"/>
      <c r="C64" s="53"/>
      <c r="D64" s="53"/>
      <c r="E64" s="54" t="s">
        <v>613</v>
      </c>
      <c r="F64" s="54"/>
      <c r="G64" s="55"/>
      <c r="H64" s="56"/>
      <c r="I64" s="17"/>
      <c r="J64" s="17"/>
      <c r="K64" s="17"/>
      <c r="L64" s="57">
        <v>295</v>
      </c>
      <c r="M64" s="58"/>
      <c r="N64" s="58"/>
      <c r="O64" s="58"/>
      <c r="P64" s="59"/>
      <c r="Q64" s="60"/>
      <c r="BV64" s="33"/>
      <c r="BW64" s="43"/>
      <c r="BZ64" s="34"/>
    </row>
    <row r="65" spans="1:80" s="3" customFormat="1" ht="15" x14ac:dyDescent="0.25">
      <c r="A65" s="52"/>
      <c r="B65" s="53"/>
      <c r="C65" s="53"/>
      <c r="D65" s="53"/>
      <c r="E65" s="54" t="s">
        <v>55</v>
      </c>
      <c r="F65" s="54"/>
      <c r="G65" s="55"/>
      <c r="H65" s="56"/>
      <c r="I65" s="17"/>
      <c r="J65" s="17"/>
      <c r="K65" s="17"/>
      <c r="L65" s="57">
        <v>1935</v>
      </c>
      <c r="M65" s="58"/>
      <c r="N65" s="58"/>
      <c r="O65" s="58"/>
      <c r="P65" s="59"/>
      <c r="Q65" s="60"/>
      <c r="BV65" s="33"/>
      <c r="BW65" s="43"/>
      <c r="BZ65" s="34"/>
    </row>
    <row r="66" spans="1:80" s="3" customFormat="1" ht="22.5" x14ac:dyDescent="0.25">
      <c r="A66" s="305" t="s">
        <v>191</v>
      </c>
      <c r="B66" s="306"/>
      <c r="C66" s="306"/>
      <c r="D66" s="306"/>
      <c r="E66" s="306"/>
      <c r="F66" s="306"/>
      <c r="G66" s="306"/>
      <c r="H66" s="306"/>
      <c r="I66" s="306"/>
      <c r="J66" s="306"/>
      <c r="K66" s="307"/>
      <c r="L66" s="39">
        <v>148888</v>
      </c>
      <c r="M66" s="39">
        <v>29061</v>
      </c>
      <c r="N66" s="39" t="s">
        <v>614</v>
      </c>
      <c r="O66" s="39">
        <v>107642</v>
      </c>
      <c r="P66" s="68"/>
      <c r="Q66" s="42">
        <v>72.41</v>
      </c>
      <c r="CA66" s="43" t="s">
        <v>191</v>
      </c>
    </row>
    <row r="67" spans="1:80" s="3" customFormat="1" ht="15" x14ac:dyDescent="0.25">
      <c r="A67" s="305" t="s">
        <v>193</v>
      </c>
      <c r="B67" s="306"/>
      <c r="C67" s="306"/>
      <c r="D67" s="306"/>
      <c r="E67" s="306"/>
      <c r="F67" s="306"/>
      <c r="G67" s="306"/>
      <c r="H67" s="306"/>
      <c r="I67" s="306"/>
      <c r="J67" s="306"/>
      <c r="K67" s="307"/>
      <c r="L67" s="39">
        <v>33237</v>
      </c>
      <c r="M67" s="39"/>
      <c r="N67" s="39"/>
      <c r="O67" s="39"/>
      <c r="P67" s="68"/>
      <c r="Q67" s="68"/>
      <c r="CA67" s="43" t="s">
        <v>193</v>
      </c>
    </row>
    <row r="68" spans="1:80" s="3" customFormat="1" ht="15" hidden="1" outlineLevel="1" x14ac:dyDescent="0.25">
      <c r="A68" s="308" t="s">
        <v>194</v>
      </c>
      <c r="B68" s="309"/>
      <c r="C68" s="309"/>
      <c r="D68" s="309"/>
      <c r="E68" s="309"/>
      <c r="F68" s="309"/>
      <c r="G68" s="309"/>
      <c r="H68" s="309"/>
      <c r="I68" s="309"/>
      <c r="J68" s="309"/>
      <c r="K68" s="310"/>
      <c r="L68" s="69"/>
      <c r="M68" s="69"/>
      <c r="N68" s="69"/>
      <c r="O68" s="69"/>
      <c r="P68" s="70"/>
      <c r="Q68" s="70"/>
      <c r="CA68" s="43"/>
      <c r="CB68" s="2" t="s">
        <v>194</v>
      </c>
    </row>
    <row r="69" spans="1:80" s="3" customFormat="1" ht="15" hidden="1" outlineLevel="1" x14ac:dyDescent="0.25">
      <c r="A69" s="308" t="s">
        <v>615</v>
      </c>
      <c r="B69" s="309"/>
      <c r="C69" s="309"/>
      <c r="D69" s="309"/>
      <c r="E69" s="309"/>
      <c r="F69" s="309"/>
      <c r="G69" s="309"/>
      <c r="H69" s="309"/>
      <c r="I69" s="309"/>
      <c r="J69" s="309"/>
      <c r="K69" s="310"/>
      <c r="L69" s="69">
        <v>3881</v>
      </c>
      <c r="M69" s="69"/>
      <c r="N69" s="69"/>
      <c r="O69" s="69"/>
      <c r="P69" s="70"/>
      <c r="Q69" s="70"/>
      <c r="CA69" s="43"/>
      <c r="CB69" s="2" t="s">
        <v>615</v>
      </c>
    </row>
    <row r="70" spans="1:80" s="3" customFormat="1" ht="15" hidden="1" outlineLevel="1" x14ac:dyDescent="0.25">
      <c r="A70" s="308" t="s">
        <v>616</v>
      </c>
      <c r="B70" s="309"/>
      <c r="C70" s="309"/>
      <c r="D70" s="309"/>
      <c r="E70" s="309"/>
      <c r="F70" s="309"/>
      <c r="G70" s="309"/>
      <c r="H70" s="309"/>
      <c r="I70" s="309"/>
      <c r="J70" s="309"/>
      <c r="K70" s="310"/>
      <c r="L70" s="69">
        <v>29356</v>
      </c>
      <c r="M70" s="69"/>
      <c r="N70" s="69"/>
      <c r="O70" s="69"/>
      <c r="P70" s="70"/>
      <c r="Q70" s="70"/>
      <c r="CA70" s="43"/>
      <c r="CB70" s="2" t="s">
        <v>616</v>
      </c>
    </row>
    <row r="71" spans="1:80" s="3" customFormat="1" ht="15" collapsed="1" x14ac:dyDescent="0.25">
      <c r="A71" s="305" t="s">
        <v>196</v>
      </c>
      <c r="B71" s="306"/>
      <c r="C71" s="306"/>
      <c r="D71" s="306"/>
      <c r="E71" s="306"/>
      <c r="F71" s="306"/>
      <c r="G71" s="306"/>
      <c r="H71" s="306"/>
      <c r="I71" s="306"/>
      <c r="J71" s="306"/>
      <c r="K71" s="307"/>
      <c r="L71" s="39">
        <v>17376</v>
      </c>
      <c r="M71" s="39"/>
      <c r="N71" s="39"/>
      <c r="O71" s="39"/>
      <c r="P71" s="68"/>
      <c r="Q71" s="68"/>
      <c r="CA71" s="43" t="s">
        <v>196</v>
      </c>
    </row>
    <row r="72" spans="1:80" s="3" customFormat="1" ht="15" hidden="1" outlineLevel="1" x14ac:dyDescent="0.25">
      <c r="A72" s="308" t="s">
        <v>194</v>
      </c>
      <c r="B72" s="309"/>
      <c r="C72" s="309"/>
      <c r="D72" s="309"/>
      <c r="E72" s="309"/>
      <c r="F72" s="309"/>
      <c r="G72" s="309"/>
      <c r="H72" s="309"/>
      <c r="I72" s="309"/>
      <c r="J72" s="309"/>
      <c r="K72" s="310"/>
      <c r="L72" s="69"/>
      <c r="M72" s="69"/>
      <c r="N72" s="69"/>
      <c r="O72" s="69"/>
      <c r="P72" s="70"/>
      <c r="Q72" s="70"/>
      <c r="CA72" s="43"/>
      <c r="CB72" s="2" t="s">
        <v>194</v>
      </c>
    </row>
    <row r="73" spans="1:80" s="3" customFormat="1" ht="15" hidden="1" outlineLevel="1" x14ac:dyDescent="0.25">
      <c r="A73" s="308" t="s">
        <v>617</v>
      </c>
      <c r="B73" s="309"/>
      <c r="C73" s="309"/>
      <c r="D73" s="309"/>
      <c r="E73" s="309"/>
      <c r="F73" s="309"/>
      <c r="G73" s="309"/>
      <c r="H73" s="309"/>
      <c r="I73" s="309"/>
      <c r="J73" s="309"/>
      <c r="K73" s="310"/>
      <c r="L73" s="69">
        <v>1941</v>
      </c>
      <c r="M73" s="69"/>
      <c r="N73" s="69"/>
      <c r="O73" s="69"/>
      <c r="P73" s="70"/>
      <c r="Q73" s="70"/>
      <c r="CA73" s="43"/>
      <c r="CB73" s="2" t="s">
        <v>617</v>
      </c>
    </row>
    <row r="74" spans="1:80" s="3" customFormat="1" ht="15" hidden="1" outlineLevel="1" x14ac:dyDescent="0.25">
      <c r="A74" s="308" t="s">
        <v>618</v>
      </c>
      <c r="B74" s="309"/>
      <c r="C74" s="309"/>
      <c r="D74" s="309"/>
      <c r="E74" s="309"/>
      <c r="F74" s="309"/>
      <c r="G74" s="309"/>
      <c r="H74" s="309"/>
      <c r="I74" s="309"/>
      <c r="J74" s="309"/>
      <c r="K74" s="310"/>
      <c r="L74" s="69">
        <v>15435</v>
      </c>
      <c r="M74" s="69"/>
      <c r="N74" s="69"/>
      <c r="O74" s="69"/>
      <c r="P74" s="70"/>
      <c r="Q74" s="70"/>
      <c r="CA74" s="43"/>
      <c r="CB74" s="2" t="s">
        <v>618</v>
      </c>
    </row>
    <row r="75" spans="1:80" s="3" customFormat="1" ht="15" collapsed="1" x14ac:dyDescent="0.25">
      <c r="A75" s="305" t="s">
        <v>198</v>
      </c>
      <c r="B75" s="306"/>
      <c r="C75" s="306"/>
      <c r="D75" s="306"/>
      <c r="E75" s="306"/>
      <c r="F75" s="306"/>
      <c r="G75" s="306"/>
      <c r="H75" s="306"/>
      <c r="I75" s="306"/>
      <c r="J75" s="306"/>
      <c r="K75" s="307"/>
      <c r="L75" s="39"/>
      <c r="M75" s="39"/>
      <c r="N75" s="39"/>
      <c r="O75" s="39"/>
      <c r="P75" s="68"/>
      <c r="Q75" s="68"/>
      <c r="CA75" s="43" t="s">
        <v>198</v>
      </c>
    </row>
    <row r="76" spans="1:80" s="3" customFormat="1" ht="15" hidden="1" outlineLevel="1" x14ac:dyDescent="0.25">
      <c r="A76" s="308" t="s">
        <v>519</v>
      </c>
      <c r="B76" s="309"/>
      <c r="C76" s="309"/>
      <c r="D76" s="309"/>
      <c r="E76" s="309"/>
      <c r="F76" s="309"/>
      <c r="G76" s="309"/>
      <c r="H76" s="309"/>
      <c r="I76" s="309"/>
      <c r="J76" s="309"/>
      <c r="K76" s="310"/>
      <c r="L76" s="69"/>
      <c r="M76" s="69"/>
      <c r="N76" s="69"/>
      <c r="O76" s="69"/>
      <c r="P76" s="70"/>
      <c r="Q76" s="70"/>
      <c r="CA76" s="43"/>
      <c r="CB76" s="2" t="s">
        <v>519</v>
      </c>
    </row>
    <row r="77" spans="1:80" s="3" customFormat="1" ht="15" hidden="1" outlineLevel="1" x14ac:dyDescent="0.25">
      <c r="A77" s="308" t="s">
        <v>619</v>
      </c>
      <c r="B77" s="309"/>
      <c r="C77" s="309"/>
      <c r="D77" s="309"/>
      <c r="E77" s="309"/>
      <c r="F77" s="309"/>
      <c r="G77" s="309"/>
      <c r="H77" s="309"/>
      <c r="I77" s="309"/>
      <c r="J77" s="309"/>
      <c r="K77" s="310"/>
      <c r="L77" s="69"/>
      <c r="M77" s="69"/>
      <c r="N77" s="69"/>
      <c r="O77" s="69"/>
      <c r="P77" s="70"/>
      <c r="Q77" s="70"/>
      <c r="CA77" s="43"/>
      <c r="CB77" s="2" t="s">
        <v>619</v>
      </c>
    </row>
    <row r="78" spans="1:80" s="3" customFormat="1" ht="15" hidden="1" outlineLevel="1" x14ac:dyDescent="0.25">
      <c r="A78" s="308" t="s">
        <v>620</v>
      </c>
      <c r="B78" s="309"/>
      <c r="C78" s="309"/>
      <c r="D78" s="309"/>
      <c r="E78" s="309"/>
      <c r="F78" s="309"/>
      <c r="G78" s="309"/>
      <c r="H78" s="309"/>
      <c r="I78" s="309"/>
      <c r="J78" s="309"/>
      <c r="K78" s="310"/>
      <c r="L78" s="69">
        <v>98</v>
      </c>
      <c r="M78" s="69"/>
      <c r="N78" s="69"/>
      <c r="O78" s="69">
        <v>98</v>
      </c>
      <c r="P78" s="70"/>
      <c r="Q78" s="70"/>
      <c r="CA78" s="43"/>
      <c r="CB78" s="2" t="s">
        <v>620</v>
      </c>
    </row>
    <row r="79" spans="1:80" s="3" customFormat="1" ht="15" hidden="1" outlineLevel="1" x14ac:dyDescent="0.25">
      <c r="A79" s="308" t="s">
        <v>621</v>
      </c>
      <c r="B79" s="309"/>
      <c r="C79" s="309"/>
      <c r="D79" s="309"/>
      <c r="E79" s="309"/>
      <c r="F79" s="309"/>
      <c r="G79" s="309"/>
      <c r="H79" s="309"/>
      <c r="I79" s="309"/>
      <c r="J79" s="309"/>
      <c r="K79" s="310"/>
      <c r="L79" s="69"/>
      <c r="M79" s="69"/>
      <c r="N79" s="69"/>
      <c r="O79" s="69"/>
      <c r="P79" s="70"/>
      <c r="Q79" s="70"/>
      <c r="CA79" s="43"/>
      <c r="CB79" s="2" t="s">
        <v>621</v>
      </c>
    </row>
    <row r="80" spans="1:80" s="3" customFormat="1" ht="22.5" hidden="1" outlineLevel="1" x14ac:dyDescent="0.25">
      <c r="A80" s="308" t="s">
        <v>622</v>
      </c>
      <c r="B80" s="309"/>
      <c r="C80" s="309"/>
      <c r="D80" s="309"/>
      <c r="E80" s="309"/>
      <c r="F80" s="309"/>
      <c r="G80" s="309"/>
      <c r="H80" s="309"/>
      <c r="I80" s="309"/>
      <c r="J80" s="309"/>
      <c r="K80" s="310"/>
      <c r="L80" s="69">
        <v>7952</v>
      </c>
      <c r="M80" s="69"/>
      <c r="N80" s="69" t="s">
        <v>623</v>
      </c>
      <c r="O80" s="69"/>
      <c r="P80" s="70"/>
      <c r="Q80" s="70"/>
      <c r="CA80" s="43"/>
      <c r="CB80" s="2" t="s">
        <v>622</v>
      </c>
    </row>
    <row r="81" spans="1:80" s="3" customFormat="1" ht="15" hidden="1" outlineLevel="1" x14ac:dyDescent="0.25">
      <c r="A81" s="308" t="s">
        <v>624</v>
      </c>
      <c r="B81" s="309"/>
      <c r="C81" s="309"/>
      <c r="D81" s="309"/>
      <c r="E81" s="309"/>
      <c r="F81" s="309"/>
      <c r="G81" s="309"/>
      <c r="H81" s="309"/>
      <c r="I81" s="309"/>
      <c r="J81" s="309"/>
      <c r="K81" s="310"/>
      <c r="L81" s="69">
        <v>3881</v>
      </c>
      <c r="M81" s="69"/>
      <c r="N81" s="69"/>
      <c r="O81" s="69"/>
      <c r="P81" s="70"/>
      <c r="Q81" s="70"/>
      <c r="CA81" s="43"/>
      <c r="CB81" s="2" t="s">
        <v>624</v>
      </c>
    </row>
    <row r="82" spans="1:80" s="3" customFormat="1" ht="15" hidden="1" outlineLevel="1" x14ac:dyDescent="0.25">
      <c r="A82" s="308" t="s">
        <v>625</v>
      </c>
      <c r="B82" s="309"/>
      <c r="C82" s="309"/>
      <c r="D82" s="309"/>
      <c r="E82" s="309"/>
      <c r="F82" s="309"/>
      <c r="G82" s="309"/>
      <c r="H82" s="309"/>
      <c r="I82" s="309"/>
      <c r="J82" s="309"/>
      <c r="K82" s="310"/>
      <c r="L82" s="69">
        <v>1941</v>
      </c>
      <c r="M82" s="69"/>
      <c r="N82" s="69"/>
      <c r="O82" s="69"/>
      <c r="P82" s="70"/>
      <c r="Q82" s="70"/>
      <c r="CA82" s="43"/>
      <c r="CB82" s="2" t="s">
        <v>625</v>
      </c>
    </row>
    <row r="83" spans="1:80" s="3" customFormat="1" ht="15" hidden="1" outlineLevel="1" x14ac:dyDescent="0.25">
      <c r="A83" s="308" t="s">
        <v>525</v>
      </c>
      <c r="B83" s="309"/>
      <c r="C83" s="309"/>
      <c r="D83" s="309"/>
      <c r="E83" s="309"/>
      <c r="F83" s="309"/>
      <c r="G83" s="309"/>
      <c r="H83" s="309"/>
      <c r="I83" s="309"/>
      <c r="J83" s="309"/>
      <c r="K83" s="310"/>
      <c r="L83" s="69">
        <v>13774</v>
      </c>
      <c r="M83" s="69"/>
      <c r="N83" s="69"/>
      <c r="O83" s="69"/>
      <c r="P83" s="70"/>
      <c r="Q83" s="70"/>
      <c r="CA83" s="43"/>
      <c r="CB83" s="2" t="s">
        <v>525</v>
      </c>
    </row>
    <row r="84" spans="1:80" s="3" customFormat="1" ht="15" hidden="1" outlineLevel="1" x14ac:dyDescent="0.25">
      <c r="A84" s="308" t="s">
        <v>547</v>
      </c>
      <c r="B84" s="309"/>
      <c r="C84" s="309"/>
      <c r="D84" s="309"/>
      <c r="E84" s="309"/>
      <c r="F84" s="309"/>
      <c r="G84" s="309"/>
      <c r="H84" s="309"/>
      <c r="I84" s="309"/>
      <c r="J84" s="309"/>
      <c r="K84" s="310"/>
      <c r="L84" s="69">
        <v>13872</v>
      </c>
      <c r="M84" s="69"/>
      <c r="N84" s="69"/>
      <c r="O84" s="69"/>
      <c r="P84" s="70"/>
      <c r="Q84" s="70"/>
      <c r="CA84" s="43"/>
      <c r="CB84" s="2" t="s">
        <v>547</v>
      </c>
    </row>
    <row r="85" spans="1:80" s="3" customFormat="1" ht="15" hidden="1" outlineLevel="1" x14ac:dyDescent="0.25">
      <c r="A85" s="308" t="s">
        <v>548</v>
      </c>
      <c r="B85" s="309"/>
      <c r="C85" s="309"/>
      <c r="D85" s="309"/>
      <c r="E85" s="309"/>
      <c r="F85" s="309"/>
      <c r="G85" s="309"/>
      <c r="H85" s="309"/>
      <c r="I85" s="309"/>
      <c r="J85" s="309"/>
      <c r="K85" s="310"/>
      <c r="L85" s="69"/>
      <c r="M85" s="69"/>
      <c r="N85" s="69"/>
      <c r="O85" s="69"/>
      <c r="P85" s="70"/>
      <c r="Q85" s="70"/>
      <c r="CA85" s="43"/>
      <c r="CB85" s="2" t="s">
        <v>548</v>
      </c>
    </row>
    <row r="86" spans="1:80" s="3" customFormat="1" ht="15" hidden="1" outlineLevel="1" x14ac:dyDescent="0.25">
      <c r="A86" s="308" t="s">
        <v>549</v>
      </c>
      <c r="B86" s="309"/>
      <c r="C86" s="309"/>
      <c r="D86" s="309"/>
      <c r="E86" s="309"/>
      <c r="F86" s="309"/>
      <c r="G86" s="309"/>
      <c r="H86" s="309"/>
      <c r="I86" s="309"/>
      <c r="J86" s="309"/>
      <c r="K86" s="310"/>
      <c r="L86" s="69"/>
      <c r="M86" s="69"/>
      <c r="N86" s="69"/>
      <c r="O86" s="69"/>
      <c r="P86" s="70"/>
      <c r="Q86" s="70"/>
      <c r="CA86" s="43"/>
      <c r="CB86" s="2" t="s">
        <v>549</v>
      </c>
    </row>
    <row r="87" spans="1:80" s="3" customFormat="1" ht="22.5" hidden="1" outlineLevel="1" x14ac:dyDescent="0.25">
      <c r="A87" s="308" t="s">
        <v>626</v>
      </c>
      <c r="B87" s="309"/>
      <c r="C87" s="309"/>
      <c r="D87" s="309"/>
      <c r="E87" s="309"/>
      <c r="F87" s="309"/>
      <c r="G87" s="309"/>
      <c r="H87" s="309"/>
      <c r="I87" s="309"/>
      <c r="J87" s="309"/>
      <c r="K87" s="310"/>
      <c r="L87" s="69">
        <v>75596</v>
      </c>
      <c r="M87" s="69">
        <v>29061</v>
      </c>
      <c r="N87" s="69" t="s">
        <v>627</v>
      </c>
      <c r="O87" s="69">
        <v>42302</v>
      </c>
      <c r="P87" s="70"/>
      <c r="Q87" s="71">
        <v>72.41</v>
      </c>
      <c r="CA87" s="43"/>
      <c r="CB87" s="2" t="s">
        <v>626</v>
      </c>
    </row>
    <row r="88" spans="1:80" s="3" customFormat="1" ht="15" hidden="1" outlineLevel="1" x14ac:dyDescent="0.25">
      <c r="A88" s="308" t="s">
        <v>628</v>
      </c>
      <c r="B88" s="309"/>
      <c r="C88" s="309"/>
      <c r="D88" s="309"/>
      <c r="E88" s="309"/>
      <c r="F88" s="309"/>
      <c r="G88" s="309"/>
      <c r="H88" s="309"/>
      <c r="I88" s="309"/>
      <c r="J88" s="309"/>
      <c r="K88" s="310"/>
      <c r="L88" s="69">
        <v>29356</v>
      </c>
      <c r="M88" s="69"/>
      <c r="N88" s="69"/>
      <c r="O88" s="69"/>
      <c r="P88" s="70"/>
      <c r="Q88" s="70"/>
      <c r="CA88" s="43"/>
      <c r="CB88" s="2" t="s">
        <v>628</v>
      </c>
    </row>
    <row r="89" spans="1:80" s="3" customFormat="1" ht="15" hidden="1" outlineLevel="1" x14ac:dyDescent="0.25">
      <c r="A89" s="308" t="s">
        <v>629</v>
      </c>
      <c r="B89" s="309"/>
      <c r="C89" s="309"/>
      <c r="D89" s="309"/>
      <c r="E89" s="309"/>
      <c r="F89" s="309"/>
      <c r="G89" s="309"/>
      <c r="H89" s="309"/>
      <c r="I89" s="309"/>
      <c r="J89" s="309"/>
      <c r="K89" s="310"/>
      <c r="L89" s="69">
        <v>15435</v>
      </c>
      <c r="M89" s="69"/>
      <c r="N89" s="69"/>
      <c r="O89" s="69"/>
      <c r="P89" s="70"/>
      <c r="Q89" s="70"/>
      <c r="CA89" s="43"/>
      <c r="CB89" s="2" t="s">
        <v>629</v>
      </c>
    </row>
    <row r="90" spans="1:80" s="3" customFormat="1" ht="15" hidden="1" outlineLevel="1" x14ac:dyDescent="0.25">
      <c r="A90" s="308" t="s">
        <v>525</v>
      </c>
      <c r="B90" s="309"/>
      <c r="C90" s="309"/>
      <c r="D90" s="309"/>
      <c r="E90" s="309"/>
      <c r="F90" s="309"/>
      <c r="G90" s="309"/>
      <c r="H90" s="309"/>
      <c r="I90" s="309"/>
      <c r="J90" s="309"/>
      <c r="K90" s="310"/>
      <c r="L90" s="69">
        <v>120387</v>
      </c>
      <c r="M90" s="69"/>
      <c r="N90" s="69"/>
      <c r="O90" s="69"/>
      <c r="P90" s="70"/>
      <c r="Q90" s="71">
        <v>72.41</v>
      </c>
      <c r="CA90" s="43"/>
      <c r="CB90" s="2" t="s">
        <v>525</v>
      </c>
    </row>
    <row r="91" spans="1:80" s="3" customFormat="1" ht="15" hidden="1" outlineLevel="1" x14ac:dyDescent="0.25">
      <c r="A91" s="308" t="s">
        <v>630</v>
      </c>
      <c r="B91" s="309"/>
      <c r="C91" s="309"/>
      <c r="D91" s="309"/>
      <c r="E91" s="309"/>
      <c r="F91" s="309"/>
      <c r="G91" s="309"/>
      <c r="H91" s="309"/>
      <c r="I91" s="309"/>
      <c r="J91" s="309"/>
      <c r="K91" s="310"/>
      <c r="L91" s="69"/>
      <c r="M91" s="69"/>
      <c r="N91" s="69"/>
      <c r="O91" s="69"/>
      <c r="P91" s="70"/>
      <c r="Q91" s="70"/>
      <c r="CA91" s="43"/>
      <c r="CB91" s="2" t="s">
        <v>630</v>
      </c>
    </row>
    <row r="92" spans="1:80" s="3" customFormat="1" ht="15" hidden="1" outlineLevel="1" x14ac:dyDescent="0.25">
      <c r="A92" s="308" t="s">
        <v>631</v>
      </c>
      <c r="B92" s="309"/>
      <c r="C92" s="309"/>
      <c r="D92" s="309"/>
      <c r="E92" s="309"/>
      <c r="F92" s="309"/>
      <c r="G92" s="309"/>
      <c r="H92" s="309"/>
      <c r="I92" s="309"/>
      <c r="J92" s="309"/>
      <c r="K92" s="310"/>
      <c r="L92" s="69">
        <v>65242</v>
      </c>
      <c r="M92" s="69"/>
      <c r="N92" s="69"/>
      <c r="O92" s="69">
        <v>65242</v>
      </c>
      <c r="P92" s="70"/>
      <c r="Q92" s="70"/>
      <c r="CA92" s="43"/>
      <c r="CB92" s="2" t="s">
        <v>631</v>
      </c>
    </row>
    <row r="93" spans="1:80" s="3" customFormat="1" ht="15" hidden="1" outlineLevel="1" x14ac:dyDescent="0.25">
      <c r="A93" s="308" t="s">
        <v>547</v>
      </c>
      <c r="B93" s="309"/>
      <c r="C93" s="309"/>
      <c r="D93" s="309"/>
      <c r="E93" s="309"/>
      <c r="F93" s="309"/>
      <c r="G93" s="309"/>
      <c r="H93" s="309"/>
      <c r="I93" s="309"/>
      <c r="J93" s="309"/>
      <c r="K93" s="310"/>
      <c r="L93" s="69">
        <v>185629</v>
      </c>
      <c r="M93" s="69"/>
      <c r="N93" s="69"/>
      <c r="O93" s="69"/>
      <c r="P93" s="70"/>
      <c r="Q93" s="71">
        <v>72.41</v>
      </c>
      <c r="CA93" s="43"/>
      <c r="CB93" s="2" t="s">
        <v>547</v>
      </c>
    </row>
    <row r="94" spans="1:80" s="3" customFormat="1" ht="15" collapsed="1" x14ac:dyDescent="0.25">
      <c r="A94" s="308" t="s">
        <v>206</v>
      </c>
      <c r="B94" s="309"/>
      <c r="C94" s="309"/>
      <c r="D94" s="309"/>
      <c r="E94" s="309"/>
      <c r="F94" s="309"/>
      <c r="G94" s="309"/>
      <c r="H94" s="309"/>
      <c r="I94" s="309"/>
      <c r="J94" s="309"/>
      <c r="K94" s="310"/>
      <c r="L94" s="69">
        <v>199501</v>
      </c>
      <c r="M94" s="69"/>
      <c r="N94" s="69"/>
      <c r="O94" s="69"/>
      <c r="P94" s="70"/>
      <c r="Q94" s="71">
        <v>72.41</v>
      </c>
      <c r="CA94" s="43"/>
      <c r="CB94" s="2" t="s">
        <v>206</v>
      </c>
    </row>
    <row r="95" spans="1:80" s="3" customFormat="1" ht="15" x14ac:dyDescent="0.25">
      <c r="A95" s="308" t="s">
        <v>207</v>
      </c>
      <c r="B95" s="309"/>
      <c r="C95" s="309"/>
      <c r="D95" s="309"/>
      <c r="E95" s="309"/>
      <c r="F95" s="309"/>
      <c r="G95" s="309"/>
      <c r="H95" s="309"/>
      <c r="I95" s="309"/>
      <c r="J95" s="309"/>
      <c r="K95" s="310"/>
      <c r="L95" s="69"/>
      <c r="M95" s="69"/>
      <c r="N95" s="69"/>
      <c r="O95" s="69"/>
      <c r="P95" s="70"/>
      <c r="Q95" s="70"/>
      <c r="CA95" s="43"/>
      <c r="CB95" s="2" t="s">
        <v>207</v>
      </c>
    </row>
    <row r="96" spans="1:80" s="3" customFormat="1" ht="15" x14ac:dyDescent="0.25">
      <c r="A96" s="308" t="s">
        <v>208</v>
      </c>
      <c r="B96" s="309"/>
      <c r="C96" s="309"/>
      <c r="D96" s="309"/>
      <c r="E96" s="309"/>
      <c r="F96" s="309"/>
      <c r="G96" s="309"/>
      <c r="H96" s="309"/>
      <c r="I96" s="309"/>
      <c r="J96" s="309"/>
      <c r="K96" s="310"/>
      <c r="L96" s="69">
        <v>29061</v>
      </c>
      <c r="M96" s="69"/>
      <c r="N96" s="69"/>
      <c r="O96" s="69"/>
      <c r="P96" s="70"/>
      <c r="Q96" s="70"/>
      <c r="CA96" s="43"/>
      <c r="CB96" s="2" t="s">
        <v>208</v>
      </c>
    </row>
    <row r="97" spans="1:95" s="3" customFormat="1" ht="15" x14ac:dyDescent="0.25">
      <c r="A97" s="308" t="s">
        <v>209</v>
      </c>
      <c r="B97" s="309"/>
      <c r="C97" s="309"/>
      <c r="D97" s="309"/>
      <c r="E97" s="309"/>
      <c r="F97" s="309"/>
      <c r="G97" s="309"/>
      <c r="H97" s="309"/>
      <c r="I97" s="309"/>
      <c r="J97" s="309"/>
      <c r="K97" s="310"/>
      <c r="L97" s="231">
        <v>107642</v>
      </c>
      <c r="M97" s="69"/>
      <c r="N97" s="69"/>
      <c r="O97" s="69"/>
      <c r="P97" s="70"/>
      <c r="Q97" s="70"/>
      <c r="CA97" s="43"/>
      <c r="CB97" s="2" t="s">
        <v>209</v>
      </c>
    </row>
    <row r="98" spans="1:95" s="3" customFormat="1" ht="15" x14ac:dyDescent="0.25">
      <c r="A98" s="308" t="s">
        <v>210</v>
      </c>
      <c r="B98" s="309"/>
      <c r="C98" s="309"/>
      <c r="D98" s="309"/>
      <c r="E98" s="309"/>
      <c r="F98" s="309"/>
      <c r="G98" s="309"/>
      <c r="H98" s="309"/>
      <c r="I98" s="309"/>
      <c r="J98" s="309"/>
      <c r="K98" s="310"/>
      <c r="L98" s="69">
        <v>12185</v>
      </c>
      <c r="M98" s="69"/>
      <c r="N98" s="69"/>
      <c r="O98" s="69"/>
      <c r="P98" s="70"/>
      <c r="Q98" s="70"/>
      <c r="CA98" s="43"/>
      <c r="CB98" s="2" t="s">
        <v>210</v>
      </c>
    </row>
    <row r="99" spans="1:95" s="3" customFormat="1" ht="15" x14ac:dyDescent="0.25">
      <c r="A99" s="308" t="s">
        <v>211</v>
      </c>
      <c r="B99" s="309"/>
      <c r="C99" s="309"/>
      <c r="D99" s="309"/>
      <c r="E99" s="309"/>
      <c r="F99" s="309"/>
      <c r="G99" s="309"/>
      <c r="H99" s="309"/>
      <c r="I99" s="309"/>
      <c r="J99" s="309"/>
      <c r="K99" s="310"/>
      <c r="L99" s="69">
        <v>5422</v>
      </c>
      <c r="M99" s="69"/>
      <c r="N99" s="69"/>
      <c r="O99" s="69"/>
      <c r="P99" s="70"/>
      <c r="Q99" s="70"/>
      <c r="CA99" s="43"/>
      <c r="CB99" s="2" t="s">
        <v>211</v>
      </c>
    </row>
    <row r="100" spans="1:95" s="3" customFormat="1" ht="15" x14ac:dyDescent="0.25">
      <c r="A100" s="308" t="s">
        <v>212</v>
      </c>
      <c r="B100" s="309"/>
      <c r="C100" s="309"/>
      <c r="D100" s="309"/>
      <c r="E100" s="309"/>
      <c r="F100" s="309"/>
      <c r="G100" s="309"/>
      <c r="H100" s="309"/>
      <c r="I100" s="309"/>
      <c r="J100" s="309"/>
      <c r="K100" s="310"/>
      <c r="L100" s="69">
        <v>33237</v>
      </c>
      <c r="M100" s="69"/>
      <c r="N100" s="69"/>
      <c r="O100" s="69"/>
      <c r="P100" s="70"/>
      <c r="Q100" s="70"/>
      <c r="CA100" s="43"/>
      <c r="CB100" s="2" t="s">
        <v>212</v>
      </c>
    </row>
    <row r="101" spans="1:95" s="3" customFormat="1" ht="15" x14ac:dyDescent="0.25">
      <c r="A101" s="308" t="s">
        <v>213</v>
      </c>
      <c r="B101" s="309"/>
      <c r="C101" s="309"/>
      <c r="D101" s="309"/>
      <c r="E101" s="309"/>
      <c r="F101" s="309"/>
      <c r="G101" s="309"/>
      <c r="H101" s="309"/>
      <c r="I101" s="309"/>
      <c r="J101" s="309"/>
      <c r="K101" s="310"/>
      <c r="L101" s="69">
        <v>17376</v>
      </c>
      <c r="M101" s="69"/>
      <c r="N101" s="69"/>
      <c r="O101" s="69"/>
      <c r="P101" s="70"/>
      <c r="Q101" s="70"/>
      <c r="CA101" s="43"/>
      <c r="CB101" s="2" t="s">
        <v>213</v>
      </c>
    </row>
    <row r="102" spans="1:95" s="3" customFormat="1" ht="15" x14ac:dyDescent="0.25">
      <c r="A102" s="308" t="s">
        <v>560</v>
      </c>
      <c r="B102" s="309"/>
      <c r="C102" s="309"/>
      <c r="D102" s="309"/>
      <c r="E102" s="309"/>
      <c r="F102" s="309"/>
      <c r="G102" s="309"/>
      <c r="H102" s="309"/>
      <c r="I102" s="309"/>
      <c r="J102" s="309"/>
      <c r="K102" s="310"/>
      <c r="L102" s="69">
        <v>4190</v>
      </c>
      <c r="M102" s="69"/>
      <c r="N102" s="69"/>
      <c r="O102" s="69"/>
      <c r="P102" s="70"/>
      <c r="Q102" s="70"/>
      <c r="CA102" s="43"/>
      <c r="CB102" s="2" t="s">
        <v>560</v>
      </c>
    </row>
    <row r="103" spans="1:95" s="3" customFormat="1" ht="15" x14ac:dyDescent="0.25">
      <c r="A103" s="308" t="s">
        <v>561</v>
      </c>
      <c r="B103" s="309"/>
      <c r="C103" s="309"/>
      <c r="D103" s="309"/>
      <c r="E103" s="309"/>
      <c r="F103" s="309"/>
      <c r="G103" s="309"/>
      <c r="H103" s="309"/>
      <c r="I103" s="309"/>
      <c r="J103" s="309"/>
      <c r="K103" s="310"/>
      <c r="L103" s="69">
        <v>6983</v>
      </c>
      <c r="M103" s="69"/>
      <c r="N103" s="69"/>
      <c r="O103" s="69"/>
      <c r="P103" s="70"/>
      <c r="Q103" s="70"/>
      <c r="CA103" s="43"/>
      <c r="CB103" s="2" t="s">
        <v>561</v>
      </c>
    </row>
    <row r="104" spans="1:95" s="3" customFormat="1" ht="15" x14ac:dyDescent="0.25">
      <c r="A104" s="308" t="s">
        <v>562</v>
      </c>
      <c r="B104" s="309"/>
      <c r="C104" s="309"/>
      <c r="D104" s="309"/>
      <c r="E104" s="309"/>
      <c r="F104" s="309"/>
      <c r="G104" s="309"/>
      <c r="H104" s="309"/>
      <c r="I104" s="309"/>
      <c r="J104" s="309"/>
      <c r="K104" s="310"/>
      <c r="L104" s="69">
        <v>4988</v>
      </c>
      <c r="M104" s="69"/>
      <c r="N104" s="69"/>
      <c r="O104" s="69"/>
      <c r="P104" s="70"/>
      <c r="Q104" s="70"/>
      <c r="CA104" s="43"/>
      <c r="CB104" s="2" t="s">
        <v>562</v>
      </c>
    </row>
    <row r="105" spans="1:95" s="3" customFormat="1" ht="15" x14ac:dyDescent="0.25">
      <c r="A105" s="308" t="s">
        <v>563</v>
      </c>
      <c r="B105" s="309"/>
      <c r="C105" s="309"/>
      <c r="D105" s="309"/>
      <c r="E105" s="309"/>
      <c r="F105" s="309"/>
      <c r="G105" s="309"/>
      <c r="H105" s="309"/>
      <c r="I105" s="309"/>
      <c r="J105" s="309"/>
      <c r="K105" s="310"/>
      <c r="L105" s="69">
        <v>3990</v>
      </c>
      <c r="M105" s="69"/>
      <c r="N105" s="69"/>
      <c r="O105" s="69"/>
      <c r="P105" s="70"/>
      <c r="Q105" s="70"/>
      <c r="CA105" s="43"/>
      <c r="CB105" s="2" t="s">
        <v>563</v>
      </c>
    </row>
    <row r="106" spans="1:95" s="3" customFormat="1" ht="15" x14ac:dyDescent="0.25">
      <c r="A106" s="305" t="s">
        <v>206</v>
      </c>
      <c r="B106" s="306"/>
      <c r="C106" s="306"/>
      <c r="D106" s="306"/>
      <c r="E106" s="306"/>
      <c r="F106" s="306"/>
      <c r="G106" s="306"/>
      <c r="H106" s="306"/>
      <c r="I106" s="306"/>
      <c r="J106" s="306"/>
      <c r="K106" s="307"/>
      <c r="L106" s="39">
        <v>219652</v>
      </c>
      <c r="M106" s="39"/>
      <c r="N106" s="39"/>
      <c r="O106" s="39"/>
      <c r="P106" s="68"/>
      <c r="Q106" s="68"/>
      <c r="CA106" s="43"/>
      <c r="CC106" s="43" t="s">
        <v>206</v>
      </c>
    </row>
    <row r="107" spans="1:95" s="3" customFormat="1" ht="15" x14ac:dyDescent="0.25">
      <c r="A107" s="308" t="s">
        <v>220</v>
      </c>
      <c r="B107" s="309"/>
      <c r="C107" s="309"/>
      <c r="D107" s="309"/>
      <c r="E107" s="309"/>
      <c r="F107" s="309"/>
      <c r="G107" s="309"/>
      <c r="H107" s="309"/>
      <c r="I107" s="309"/>
      <c r="J107" s="309"/>
      <c r="K107" s="310"/>
      <c r="L107" s="69">
        <v>6590</v>
      </c>
      <c r="M107" s="69"/>
      <c r="N107" s="69"/>
      <c r="O107" s="69"/>
      <c r="P107" s="70"/>
      <c r="Q107" s="70"/>
      <c r="CA107" s="43"/>
      <c r="CB107" s="2" t="s">
        <v>220</v>
      </c>
      <c r="CC107" s="43"/>
    </row>
    <row r="108" spans="1:95" s="3" customFormat="1" ht="15" x14ac:dyDescent="0.25">
      <c r="A108" s="340" t="s">
        <v>1143</v>
      </c>
      <c r="B108" s="306"/>
      <c r="C108" s="306"/>
      <c r="D108" s="306"/>
      <c r="E108" s="306"/>
      <c r="F108" s="306"/>
      <c r="G108" s="306"/>
      <c r="H108" s="306"/>
      <c r="I108" s="306"/>
      <c r="J108" s="306"/>
      <c r="K108" s="307"/>
      <c r="L108" s="39">
        <v>226242</v>
      </c>
      <c r="M108" s="39"/>
      <c r="N108" s="39"/>
      <c r="O108" s="39"/>
      <c r="P108" s="68"/>
      <c r="Q108" s="68"/>
      <c r="CA108" s="43"/>
      <c r="CC108" s="43" t="s">
        <v>221</v>
      </c>
    </row>
    <row r="109" spans="1:95" s="216" customFormat="1" ht="15" hidden="1" outlineLevel="1" x14ac:dyDescent="0.25">
      <c r="A109" s="339" t="s">
        <v>1138</v>
      </c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212">
        <f>L97*1.052*1.021*1.035*1.025*1.02*1.03</f>
        <v>128862</v>
      </c>
      <c r="M109" s="213"/>
      <c r="N109" s="214"/>
      <c r="O109" s="214"/>
      <c r="P109" s="215"/>
      <c r="Q109" s="215"/>
      <c r="R109" s="215"/>
      <c r="S109" s="215"/>
      <c r="CG109" s="217"/>
      <c r="CI109" s="217"/>
      <c r="CK109" s="218"/>
      <c r="CL109" s="219"/>
      <c r="CM109" s="219"/>
      <c r="CN109" s="219"/>
      <c r="CO109" s="219"/>
      <c r="CP109" s="219"/>
      <c r="CQ109" s="219"/>
    </row>
    <row r="110" spans="1:95" s="216" customFormat="1" ht="15" hidden="1" outlineLevel="1" x14ac:dyDescent="0.25">
      <c r="A110" s="339" t="s">
        <v>1139</v>
      </c>
      <c r="B110" s="339"/>
      <c r="C110" s="339"/>
      <c r="D110" s="339"/>
      <c r="E110" s="339"/>
      <c r="F110" s="339"/>
      <c r="G110" s="339"/>
      <c r="H110" s="339"/>
      <c r="I110" s="339"/>
      <c r="J110" s="339"/>
      <c r="K110" s="339"/>
      <c r="L110" s="212">
        <f>L108-L109</f>
        <v>97380</v>
      </c>
      <c r="M110" s="213"/>
      <c r="N110" s="214"/>
      <c r="O110" s="214"/>
      <c r="P110" s="215"/>
      <c r="Q110" s="215"/>
      <c r="R110" s="215"/>
      <c r="S110" s="215"/>
      <c r="CG110" s="217"/>
      <c r="CI110" s="217"/>
      <c r="CK110" s="218"/>
      <c r="CL110" s="219"/>
      <c r="CM110" s="219"/>
      <c r="CN110" s="219"/>
      <c r="CO110" s="219"/>
      <c r="CP110" s="219"/>
      <c r="CQ110" s="219"/>
    </row>
    <row r="111" spans="1:95" s="81" customFormat="1" ht="15" collapsed="1" x14ac:dyDescent="0.25">
      <c r="A111" s="311" t="s">
        <v>1140</v>
      </c>
      <c r="B111" s="312"/>
      <c r="C111" s="312"/>
      <c r="D111" s="312"/>
      <c r="E111" s="312"/>
      <c r="F111" s="312"/>
      <c r="G111" s="312"/>
      <c r="H111" s="312"/>
      <c r="I111" s="312"/>
      <c r="J111" s="312"/>
      <c r="K111" s="313"/>
      <c r="L111" s="238">
        <v>1.5458000000000001</v>
      </c>
      <c r="M111" s="220"/>
      <c r="N111" s="221"/>
      <c r="O111" s="220"/>
      <c r="P111" s="222"/>
      <c r="Q111" s="222"/>
      <c r="R111" s="222"/>
      <c r="S111" s="222"/>
      <c r="CG111" s="223"/>
      <c r="CH111" s="224"/>
      <c r="CI111" s="223"/>
      <c r="CK111" s="225"/>
    </row>
    <row r="112" spans="1:95" s="81" customFormat="1" ht="19.5" customHeight="1" x14ac:dyDescent="0.25">
      <c r="A112" s="314" t="s">
        <v>1144</v>
      </c>
      <c r="B112" s="314"/>
      <c r="C112" s="314"/>
      <c r="D112" s="314"/>
      <c r="E112" s="314"/>
      <c r="F112" s="314"/>
      <c r="G112" s="314"/>
      <c r="H112" s="314"/>
      <c r="I112" s="314"/>
      <c r="J112" s="314"/>
      <c r="K112" s="314"/>
      <c r="L112" s="226">
        <f>L108*L111</f>
        <v>349725</v>
      </c>
      <c r="M112" s="227"/>
      <c r="N112" s="228"/>
      <c r="O112" s="228"/>
      <c r="P112" s="229"/>
      <c r="Q112" s="229"/>
      <c r="R112" s="229"/>
      <c r="S112" s="229"/>
      <c r="CG112" s="223"/>
      <c r="CI112" s="223"/>
      <c r="CK112" s="230"/>
    </row>
    <row r="113" spans="1:82" s="3" customFormat="1" ht="15" x14ac:dyDescent="0.25">
      <c r="A113" s="308" t="s">
        <v>222</v>
      </c>
      <c r="B113" s="309"/>
      <c r="C113" s="309"/>
      <c r="D113" s="309"/>
      <c r="E113" s="309"/>
      <c r="F113" s="309"/>
      <c r="G113" s="309"/>
      <c r="H113" s="309"/>
      <c r="I113" s="309"/>
      <c r="J113" s="309"/>
      <c r="K113" s="310"/>
      <c r="L113" s="69">
        <f>L112*0.2</f>
        <v>69945</v>
      </c>
      <c r="M113" s="69"/>
      <c r="N113" s="69"/>
      <c r="O113" s="69"/>
      <c r="P113" s="70"/>
      <c r="Q113" s="70"/>
      <c r="CA113" s="43"/>
      <c r="CB113" s="2" t="s">
        <v>222</v>
      </c>
      <c r="CC113" s="43"/>
    </row>
    <row r="114" spans="1:82" s="3" customFormat="1" ht="15" x14ac:dyDescent="0.25">
      <c r="A114" s="305" t="s">
        <v>223</v>
      </c>
      <c r="B114" s="306"/>
      <c r="C114" s="306"/>
      <c r="D114" s="306"/>
      <c r="E114" s="306"/>
      <c r="F114" s="306"/>
      <c r="G114" s="306"/>
      <c r="H114" s="306"/>
      <c r="I114" s="306"/>
      <c r="J114" s="306"/>
      <c r="K114" s="307"/>
      <c r="L114" s="39">
        <f>L112+L113</f>
        <v>419670</v>
      </c>
      <c r="M114" s="39"/>
      <c r="N114" s="39"/>
      <c r="O114" s="39"/>
      <c r="P114" s="68"/>
      <c r="Q114" s="42">
        <v>72.41</v>
      </c>
      <c r="CA114" s="43"/>
      <c r="CC114" s="43"/>
      <c r="CD114" s="43" t="s">
        <v>223</v>
      </c>
    </row>
    <row r="115" spans="1:82" s="3" customFormat="1" ht="53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82" s="16" customFormat="1" ht="12.75" customHeight="1" x14ac:dyDescent="0.2">
      <c r="A116" s="315" t="s">
        <v>263</v>
      </c>
      <c r="B116" s="315"/>
      <c r="C116" s="315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  <c r="N116" s="315"/>
      <c r="O116" s="315"/>
      <c r="P116" s="315"/>
      <c r="Q116" s="315"/>
      <c r="R116" s="72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</row>
    <row r="117" spans="1:82" s="16" customFormat="1" ht="12.75" customHeight="1" x14ac:dyDescent="0.2">
      <c r="A117" s="316" t="s">
        <v>264</v>
      </c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316"/>
      <c r="M117" s="316"/>
      <c r="N117" s="316"/>
      <c r="O117" s="316"/>
      <c r="P117" s="316"/>
      <c r="Q117" s="316"/>
      <c r="R117" s="73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</row>
    <row r="118" spans="1:82" s="16" customFormat="1" ht="13.5" customHeight="1" x14ac:dyDescent="0.25">
      <c r="A118" s="14"/>
      <c r="B118" s="14"/>
      <c r="C118" s="14"/>
      <c r="D118" s="14"/>
      <c r="E118" s="14"/>
      <c r="F118" s="14"/>
      <c r="G118" s="14"/>
      <c r="H118" s="74"/>
      <c r="I118" s="10"/>
      <c r="J118" s="10"/>
      <c r="K118" s="10"/>
      <c r="L118" s="10"/>
      <c r="M118" s="14"/>
      <c r="N118" s="14"/>
      <c r="O118" s="14"/>
      <c r="P118" s="14"/>
      <c r="Q118" s="14"/>
      <c r="R118" s="3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</row>
    <row r="119" spans="1:82" s="16" customFormat="1" ht="12.75" customHeight="1" x14ac:dyDescent="0.2">
      <c r="A119" s="315" t="s">
        <v>565</v>
      </c>
      <c r="B119" s="315"/>
      <c r="C119" s="315"/>
      <c r="D119" s="315"/>
      <c r="E119" s="315"/>
      <c r="F119" s="315"/>
      <c r="G119" s="315"/>
      <c r="H119" s="315"/>
      <c r="I119" s="315"/>
      <c r="J119" s="315"/>
      <c r="K119" s="315"/>
      <c r="L119" s="315"/>
      <c r="M119" s="315"/>
      <c r="N119" s="315"/>
      <c r="O119" s="315"/>
      <c r="P119" s="315"/>
      <c r="Q119" s="315"/>
      <c r="R119" s="72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</row>
    <row r="120" spans="1:82" s="16" customFormat="1" ht="12.75" customHeight="1" x14ac:dyDescent="0.2">
      <c r="A120" s="316" t="s">
        <v>264</v>
      </c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316"/>
      <c r="M120" s="316"/>
      <c r="N120" s="316"/>
      <c r="O120" s="316"/>
      <c r="P120" s="316"/>
      <c r="Q120" s="316"/>
      <c r="R120" s="73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</row>
    <row r="121" spans="1:82" s="16" customFormat="1" ht="13.5" customHeight="1" x14ac:dyDescent="0.25">
      <c r="A121" s="14"/>
      <c r="B121" s="14"/>
      <c r="C121" s="14"/>
      <c r="D121" s="14"/>
      <c r="E121" s="14"/>
      <c r="F121" s="14"/>
      <c r="G121" s="14"/>
      <c r="H121" s="74"/>
      <c r="I121" s="10"/>
      <c r="J121" s="10"/>
      <c r="K121" s="10"/>
      <c r="L121" s="10"/>
      <c r="M121" s="14"/>
      <c r="N121" s="14"/>
      <c r="O121" s="14"/>
      <c r="P121" s="14"/>
      <c r="Q121" s="14"/>
      <c r="R121" s="3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</row>
    <row r="122" spans="1:82" s="16" customFormat="1" ht="12.75" customHeight="1" x14ac:dyDescent="0.2">
      <c r="A122" s="315" t="s">
        <v>566</v>
      </c>
      <c r="B122" s="315"/>
      <c r="C122" s="315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72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</row>
    <row r="123" spans="1:82" s="16" customFormat="1" ht="12.75" customHeight="1" x14ac:dyDescent="0.2">
      <c r="A123" s="316" t="s">
        <v>264</v>
      </c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P123" s="316"/>
      <c r="Q123" s="316"/>
      <c r="R123" s="73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</row>
    <row r="124" spans="1:82" s="16" customFormat="1" ht="13.5" customHeight="1" x14ac:dyDescent="0.25">
      <c r="A124" s="14"/>
      <c r="B124" s="14"/>
      <c r="C124" s="14"/>
      <c r="D124" s="14"/>
      <c r="E124" s="14"/>
      <c r="F124" s="14"/>
      <c r="G124" s="14"/>
      <c r="H124" s="74"/>
      <c r="I124" s="10"/>
      <c r="J124" s="10"/>
      <c r="K124" s="10"/>
      <c r="L124" s="10"/>
      <c r="M124" s="14"/>
      <c r="N124" s="14"/>
      <c r="O124" s="14"/>
      <c r="P124" s="14"/>
      <c r="Q124" s="14"/>
      <c r="R124" s="3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</row>
    <row r="125" spans="1:82" s="16" customFormat="1" ht="12.75" customHeight="1" x14ac:dyDescent="0.2">
      <c r="A125" s="315"/>
      <c r="B125" s="315"/>
      <c r="C125" s="315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72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</row>
    <row r="126" spans="1:82" s="16" customFormat="1" ht="12.75" customHeight="1" x14ac:dyDescent="0.2">
      <c r="A126" s="316"/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P126" s="316"/>
      <c r="Q126" s="316"/>
      <c r="R126" s="73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</row>
    <row r="127" spans="1:82" s="16" customFormat="1" ht="13.5" customHeight="1" x14ac:dyDescent="0.25">
      <c r="A127" s="14"/>
      <c r="B127" s="14"/>
      <c r="C127" s="14"/>
      <c r="D127" s="14"/>
      <c r="E127" s="14"/>
      <c r="F127" s="14"/>
      <c r="G127" s="14"/>
      <c r="H127" s="74"/>
      <c r="I127" s="10"/>
      <c r="J127" s="10"/>
      <c r="K127" s="10"/>
      <c r="L127" s="10"/>
      <c r="M127" s="14"/>
      <c r="N127" s="14"/>
      <c r="O127" s="14"/>
      <c r="P127" s="14"/>
      <c r="Q127" s="14"/>
      <c r="R127" s="3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2" s="3" customFormat="1" ht="15" x14ac:dyDescent="0.25">
      <c r="A128" s="4"/>
      <c r="B128" s="4"/>
      <c r="C128" s="4"/>
      <c r="D128" s="4"/>
      <c r="E128" s="4"/>
      <c r="F128" s="4"/>
      <c r="G128" s="4"/>
      <c r="H128" s="14"/>
      <c r="I128" s="75"/>
      <c r="J128" s="75"/>
      <c r="K128" s="75"/>
      <c r="L128" s="75"/>
      <c r="M128" s="4"/>
      <c r="N128" s="4"/>
      <c r="O128" s="4"/>
      <c r="P128" s="4"/>
      <c r="Q128" s="4"/>
    </row>
  </sheetData>
  <mergeCells count="108">
    <mergeCell ref="A125:Q125"/>
    <mergeCell ref="A126:Q126"/>
    <mergeCell ref="A117:Q117"/>
    <mergeCell ref="A119:Q119"/>
    <mergeCell ref="A120:Q120"/>
    <mergeCell ref="A122:Q122"/>
    <mergeCell ref="A123:Q123"/>
    <mergeCell ref="A107:K107"/>
    <mergeCell ref="A108:K108"/>
    <mergeCell ref="A113:K113"/>
    <mergeCell ref="A114:K114"/>
    <mergeCell ref="A116:Q116"/>
    <mergeCell ref="A109:K109"/>
    <mergeCell ref="A110:K110"/>
    <mergeCell ref="A111:K111"/>
    <mergeCell ref="A112:K112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C56:Q56"/>
    <mergeCell ref="C60:E60"/>
    <mergeCell ref="C61:Q61"/>
    <mergeCell ref="C62:Q62"/>
    <mergeCell ref="A66:K66"/>
    <mergeCell ref="C50:E50"/>
    <mergeCell ref="C51:Q51"/>
    <mergeCell ref="A52:Q52"/>
    <mergeCell ref="C53:E53"/>
    <mergeCell ref="C55:Q55"/>
    <mergeCell ref="C41:E41"/>
    <mergeCell ref="C42:Q42"/>
    <mergeCell ref="C43:E43"/>
    <mergeCell ref="C45:Q45"/>
    <mergeCell ref="C46:Q46"/>
    <mergeCell ref="C32:Q32"/>
    <mergeCell ref="C36:E36"/>
    <mergeCell ref="C38:Q38"/>
    <mergeCell ref="C39:E39"/>
    <mergeCell ref="C40:Q40"/>
    <mergeCell ref="O25:O26"/>
    <mergeCell ref="C27:E27"/>
    <mergeCell ref="A28:Q28"/>
    <mergeCell ref="C29:E29"/>
    <mergeCell ref="C31:Q31"/>
    <mergeCell ref="A14:Q14"/>
    <mergeCell ref="C15:G15"/>
    <mergeCell ref="F21:Q21"/>
    <mergeCell ref="L22:M22"/>
    <mergeCell ref="A24:A26"/>
    <mergeCell ref="B24:B26"/>
    <mergeCell ref="C24:E26"/>
    <mergeCell ref="F24:F26"/>
    <mergeCell ref="G24:G26"/>
    <mergeCell ref="H24:J24"/>
    <mergeCell ref="K24:K26"/>
    <mergeCell ref="L24:O24"/>
    <mergeCell ref="P24:Q25"/>
    <mergeCell ref="J25:J26"/>
    <mergeCell ref="L25:L26"/>
    <mergeCell ref="M25:M26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на конкурс (2)</vt:lpstr>
      <vt:lpstr>прил.4_форма ТКП</vt:lpstr>
      <vt:lpstr>ЭС1</vt:lpstr>
      <vt:lpstr>ЭС2</vt:lpstr>
      <vt:lpstr>РТП2</vt:lpstr>
      <vt:lpstr>ЭС3</vt:lpstr>
      <vt:lpstr>Молниезащита</vt:lpstr>
      <vt:lpstr>Молниезащита!Заголовки_для_печати</vt:lpstr>
      <vt:lpstr>РТП2!Заголовки_для_печати</vt:lpstr>
      <vt:lpstr>ЭС1!Заголовки_для_печати</vt:lpstr>
      <vt:lpstr>ЭС2!Заголовки_для_печати</vt:lpstr>
      <vt:lpstr>ЭС3!Заголовки_для_печати</vt:lpstr>
      <vt:lpstr>Молниезащита!Область_печати</vt:lpstr>
      <vt:lpstr>'на конкурс (2)'!Область_печати</vt:lpstr>
      <vt:lpstr>'прил.4_форма ТКП'!Область_печати</vt:lpstr>
      <vt:lpstr>РТП2!Область_печати</vt:lpstr>
      <vt:lpstr>ЭС1!Область_печати</vt:lpstr>
      <vt:lpstr>ЭС3!Область_печати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2025-04-25T13:43:01Z</dcterms:created>
  <dcterms:modified xsi:type="dcterms:W3CDTF">2025-04-30T16:28:33Z</dcterms:modified>
</cp:coreProperties>
</file>