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"/>
    </mc:Choice>
  </mc:AlternateContent>
  <xr:revisionPtr revIDLastSave="0" documentId="8_{E89AF0D2-1820-4A65-99B7-ED0BBC2205B1}" xr6:coauthVersionLast="47" xr6:coauthVersionMax="47" xr10:uidLastSave="{00000000-0000-0000-0000-000000000000}"/>
  <bookViews>
    <workbookView xWindow="-120" yWindow="-120" windowWidth="29040" windowHeight="15720" xr2:uid="{2318DDAA-357C-4A22-A160-B8004C7C1B24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E18" i="1"/>
  <c r="E16" i="1"/>
  <c r="E6" i="1"/>
  <c r="E5" i="1"/>
  <c r="G19" i="1" l="1"/>
  <c r="G20" i="1" s="1"/>
  <c r="G21" i="1" l="1"/>
  <c r="G22" i="1" s="1"/>
  <c r="G23" i="1" s="1"/>
  <c r="G24" i="1" s="1"/>
  <c r="G28" i="1" s="1"/>
</calcChain>
</file>

<file path=xl/sharedStrings.xml><?xml version="1.0" encoding="utf-8"?>
<sst xmlns="http://schemas.openxmlformats.org/spreadsheetml/2006/main" count="39" uniqueCount="29">
  <si>
    <t>Наименование  работ</t>
  </si>
  <si>
    <t>Ед.изм.</t>
  </si>
  <si>
    <t>Объем</t>
  </si>
  <si>
    <t>Сумма, руб. без НДС</t>
  </si>
  <si>
    <t>Колонны</t>
  </si>
  <si>
    <t>тн</t>
  </si>
  <si>
    <t>Балки перекрытий и фермы Ф1</t>
  </si>
  <si>
    <t>Балки и прогоны покрытия</t>
  </si>
  <si>
    <t>Связи горизонт. и вертик.+распорки</t>
  </si>
  <si>
    <t>Стеновой фахверк</t>
  </si>
  <si>
    <t>Лестницы,площадки,огражд.</t>
  </si>
  <si>
    <t>Настил</t>
  </si>
  <si>
    <t>Опоры под оборуд.</t>
  </si>
  <si>
    <t>Профнастил H57-750-0,8</t>
  </si>
  <si>
    <t>м2/тн</t>
  </si>
  <si>
    <t>5270/56,7</t>
  </si>
  <si>
    <t>Профнастил HC35-1000-0,7</t>
  </si>
  <si>
    <t>6567,57/54</t>
  </si>
  <si>
    <t>Антикоррозийная обработка</t>
  </si>
  <si>
    <t>м2</t>
  </si>
  <si>
    <t>Итого</t>
  </si>
  <si>
    <t>Непредвиденные расходы-3%</t>
  </si>
  <si>
    <t>Итого, с непредвиденными расходами</t>
  </si>
  <si>
    <t>Договорной коэффициент-1,20409902725</t>
  </si>
  <si>
    <t>НДС 20%</t>
  </si>
  <si>
    <t>Всего, с НДС</t>
  </si>
  <si>
    <r>
      <t>Итого, руб.за 1 тн, с Кдог , с НДС, без непредвиденных</t>
    </r>
    <r>
      <rPr>
        <b/>
        <sz val="14"/>
        <color rgb="FFC00000"/>
        <rFont val="Aptos Narrow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</si>
  <si>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Aptos Narrow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</si>
  <si>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Aptos Narrow"/>
        <family val="2"/>
        <charset val="204"/>
        <scheme val="minor"/>
      </rPr>
      <t xml:space="preserve"> </t>
    </r>
    <r>
      <rPr>
        <b/>
        <u/>
        <sz val="14"/>
        <color rgb="FFC00000"/>
        <rFont val="Aptos Narrow"/>
        <family val="2"/>
        <charset val="204"/>
        <scheme val="minor"/>
      </rPr>
      <t>с непредвиденными</t>
    </r>
    <r>
      <rPr>
        <b/>
        <sz val="14"/>
        <color rgb="FFC00000"/>
        <rFont val="Aptos Narrow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</si>
</sst>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i/>
      <sz val="10"/>
      <color theme="1"/>
      <name val="Aptos Narrow"/>
      <family val="2"/>
      <charset val="204"/>
      <scheme val="minor"/>
    </font>
    <font>
      <b/>
      <sz val="11"/>
      <color rgb="FFC00000"/>
      <name val="Aptos Narrow"/>
      <family val="2"/>
      <charset val="204"/>
      <scheme val="minor"/>
    </font>
    <font>
      <b/>
      <sz val="14"/>
      <color rgb="FFC00000"/>
      <name val="Aptos Narrow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Aptos Narrow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3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8BB1-6F8C-4D8F-B284-C05EB828D1CD}">
  <dimension ref="C4:H28"/>
  <sheetViews>
    <sheetView tabSelected="1" workbookViewId="0">
      <selection activeCell="I25" sqref="I25"/>
    </sheetView>
  </sheetViews>
  <sheetFormatPr defaultRowHeight="14.25" x14ac:dyDescent="0.45"/>
  <cols>
    <col min="3" max="3" width="27.86328125" customWidth="1"/>
    <col min="4" max="4" width="12" customWidth="1"/>
    <col min="5" max="5" width="8.265625" customWidth="1"/>
    <col min="6" max="6" width="3.265625" customWidth="1"/>
    <col min="7" max="7" width="24.46484375" customWidth="1"/>
  </cols>
  <sheetData>
    <row r="4" spans="3:7" x14ac:dyDescent="0.45">
      <c r="C4" s="4" t="s">
        <v>0</v>
      </c>
      <c r="D4" s="4" t="s">
        <v>1</v>
      </c>
      <c r="E4" s="5" t="s">
        <v>2</v>
      </c>
      <c r="F4" s="5"/>
      <c r="G4" s="6" t="s">
        <v>3</v>
      </c>
    </row>
    <row r="5" spans="3:7" x14ac:dyDescent="0.45">
      <c r="C5" s="7" t="s">
        <v>4</v>
      </c>
      <c r="D5" s="8" t="s">
        <v>5</v>
      </c>
      <c r="E5" s="9">
        <f>404.352+9.256</f>
        <v>413.60799999999995</v>
      </c>
      <c r="F5" s="9"/>
      <c r="G5" s="10">
        <v>10022991.91</v>
      </c>
    </row>
    <row r="6" spans="3:7" x14ac:dyDescent="0.45">
      <c r="C6" s="7" t="s">
        <v>6</v>
      </c>
      <c r="D6" s="8" t="s">
        <v>5</v>
      </c>
      <c r="E6" s="9">
        <f>676.624</f>
        <v>676.62400000000002</v>
      </c>
      <c r="F6" s="9"/>
      <c r="G6" s="10">
        <v>28449520.749999993</v>
      </c>
    </row>
    <row r="7" spans="3:7" x14ac:dyDescent="0.45">
      <c r="C7" s="7" t="s">
        <v>7</v>
      </c>
      <c r="D7" s="8" t="s">
        <v>5</v>
      </c>
      <c r="E7" s="9">
        <v>295.15199999999999</v>
      </c>
      <c r="F7" s="9"/>
      <c r="G7" s="10">
        <v>12410042.859999996</v>
      </c>
    </row>
    <row r="8" spans="3:7" ht="28.5" x14ac:dyDescent="0.45">
      <c r="C8" s="7" t="s">
        <v>8</v>
      </c>
      <c r="D8" s="8" t="s">
        <v>5</v>
      </c>
      <c r="E8" s="9">
        <v>284.85599999999999</v>
      </c>
      <c r="F8" s="9"/>
      <c r="G8" s="10">
        <v>29847559.98</v>
      </c>
    </row>
    <row r="9" spans="3:7" x14ac:dyDescent="0.45">
      <c r="C9" s="7" t="s">
        <v>9</v>
      </c>
      <c r="D9" s="8" t="s">
        <v>5</v>
      </c>
      <c r="E9" s="9">
        <v>103.27200000000001</v>
      </c>
      <c r="F9" s="9"/>
      <c r="G9" s="10">
        <v>6218924.8699999992</v>
      </c>
    </row>
    <row r="10" spans="3:7" x14ac:dyDescent="0.45">
      <c r="C10" s="7" t="s">
        <v>10</v>
      </c>
      <c r="D10" s="8" t="s">
        <v>5</v>
      </c>
      <c r="E10" s="9">
        <v>66.872</v>
      </c>
      <c r="F10" s="9"/>
      <c r="G10" s="10">
        <v>4525782.0099999988</v>
      </c>
    </row>
    <row r="11" spans="3:7" x14ac:dyDescent="0.45">
      <c r="C11" s="7" t="s">
        <v>11</v>
      </c>
      <c r="D11" s="8" t="s">
        <v>5</v>
      </c>
      <c r="E11" s="9">
        <v>233.27199999999999</v>
      </c>
      <c r="F11" s="9"/>
      <c r="G11" s="10">
        <v>17401032.069999997</v>
      </c>
    </row>
    <row r="12" spans="3:7" x14ac:dyDescent="0.45">
      <c r="C12" s="7" t="s">
        <v>12</v>
      </c>
      <c r="D12" s="8" t="s">
        <v>5</v>
      </c>
      <c r="E12" s="9">
        <v>4.3680000000000003</v>
      </c>
      <c r="F12" s="9"/>
      <c r="G12" s="10">
        <v>714028.58000000007</v>
      </c>
    </row>
    <row r="13" spans="3:7" x14ac:dyDescent="0.45">
      <c r="C13" s="7"/>
      <c r="D13" s="8"/>
      <c r="E13" s="10"/>
      <c r="F13" s="10"/>
      <c r="G13" s="10"/>
    </row>
    <row r="14" spans="3:7" x14ac:dyDescent="0.45">
      <c r="C14" s="11" t="s">
        <v>13</v>
      </c>
      <c r="D14" s="12" t="s">
        <v>14</v>
      </c>
      <c r="E14" s="13" t="s">
        <v>15</v>
      </c>
      <c r="F14" s="13"/>
      <c r="G14" s="14">
        <v>3704032.4099999992</v>
      </c>
    </row>
    <row r="15" spans="3:7" x14ac:dyDescent="0.45">
      <c r="C15" s="11" t="s">
        <v>16</v>
      </c>
      <c r="D15" s="12" t="s">
        <v>14</v>
      </c>
      <c r="E15" s="13" t="s">
        <v>17</v>
      </c>
      <c r="F15" s="13"/>
      <c r="G15" s="14">
        <v>15227354.290000003</v>
      </c>
    </row>
    <row r="16" spans="3:7" x14ac:dyDescent="0.45">
      <c r="C16" s="11" t="s">
        <v>18</v>
      </c>
      <c r="D16" s="12" t="s">
        <v>19</v>
      </c>
      <c r="E16" s="13">
        <f>47.6596*100</f>
        <v>4765.96</v>
      </c>
      <c r="F16" s="13"/>
      <c r="G16" s="14">
        <v>1105733.3899999999</v>
      </c>
    </row>
    <row r="17" spans="3:8" x14ac:dyDescent="0.45">
      <c r="C17" s="15"/>
      <c r="D17" s="16"/>
      <c r="E17" s="17"/>
      <c r="F17" s="17"/>
      <c r="G17" s="17"/>
    </row>
    <row r="18" spans="3:8" x14ac:dyDescent="0.45">
      <c r="C18" s="18" t="s">
        <v>20</v>
      </c>
      <c r="D18" s="19"/>
      <c r="E18" s="20">
        <f>SUM(E5:F12)</f>
        <v>2078.0239999999999</v>
      </c>
      <c r="F18" s="20" t="s">
        <v>5</v>
      </c>
      <c r="G18" s="20">
        <f>SUM(G5:G16)</f>
        <v>129627003.12</v>
      </c>
    </row>
    <row r="19" spans="3:8" x14ac:dyDescent="0.45">
      <c r="C19" s="18" t="s">
        <v>21</v>
      </c>
      <c r="D19" s="19"/>
      <c r="E19" s="20"/>
      <c r="F19" s="20"/>
      <c r="G19" s="20">
        <f>G18*0.03</f>
        <v>3888810.0935999998</v>
      </c>
    </row>
    <row r="20" spans="3:8" ht="28.5" x14ac:dyDescent="0.45">
      <c r="C20" s="18" t="s">
        <v>22</v>
      </c>
      <c r="D20" s="19"/>
      <c r="E20" s="20"/>
      <c r="F20" s="20"/>
      <c r="G20" s="20">
        <f>G18+G19</f>
        <v>133515813.21360001</v>
      </c>
    </row>
    <row r="21" spans="3:8" ht="28.5" x14ac:dyDescent="0.45">
      <c r="C21" s="18" t="s">
        <v>23</v>
      </c>
      <c r="D21" s="19"/>
      <c r="E21" s="20"/>
      <c r="F21" s="20"/>
      <c r="G21" s="20">
        <f>G20*H21</f>
        <v>159709185.41</v>
      </c>
      <c r="H21">
        <v>1.1961817972414666</v>
      </c>
    </row>
    <row r="22" spans="3:8" x14ac:dyDescent="0.45">
      <c r="C22" s="18" t="s">
        <v>20</v>
      </c>
      <c r="D22" s="19"/>
      <c r="E22" s="20"/>
      <c r="F22" s="20"/>
      <c r="G22" s="20">
        <f>G21</f>
        <v>159709185.41</v>
      </c>
    </row>
    <row r="23" spans="3:8" x14ac:dyDescent="0.45">
      <c r="C23" s="18" t="s">
        <v>24</v>
      </c>
      <c r="D23" s="19"/>
      <c r="E23" s="20"/>
      <c r="F23" s="20"/>
      <c r="G23" s="20">
        <f>G22*0.2</f>
        <v>31941837.082000002</v>
      </c>
    </row>
    <row r="24" spans="3:8" x14ac:dyDescent="0.45">
      <c r="C24" s="18" t="s">
        <v>25</v>
      </c>
      <c r="D24" s="19"/>
      <c r="E24" s="20"/>
      <c r="F24" s="20"/>
      <c r="G24" s="21">
        <f>G22+G23</f>
        <v>191651022.49199998</v>
      </c>
    </row>
    <row r="26" spans="3:8" ht="37.5" customHeight="1" x14ac:dyDescent="0.45">
      <c r="C26" s="1" t="s">
        <v>26</v>
      </c>
      <c r="D26" s="1"/>
      <c r="E26" s="1"/>
      <c r="F26" s="2"/>
      <c r="G26" s="3">
        <v>75700.428816399144</v>
      </c>
    </row>
    <row r="27" spans="3:8" ht="34.5" customHeight="1" x14ac:dyDescent="0.45">
      <c r="C27" s="1" t="s">
        <v>27</v>
      </c>
      <c r="D27" s="1"/>
      <c r="E27" s="1"/>
      <c r="F27" s="2"/>
      <c r="G27" s="3">
        <v>89541.292052319011</v>
      </c>
    </row>
    <row r="28" spans="3:8" ht="46.5" customHeight="1" x14ac:dyDescent="0.45">
      <c r="C28" s="1" t="s">
        <v>28</v>
      </c>
      <c r="D28" s="1"/>
      <c r="E28" s="1"/>
      <c r="F28" s="2"/>
      <c r="G28" s="3">
        <f>G24/E18</f>
        <v>92227.530813888574</v>
      </c>
    </row>
  </sheetData>
  <mergeCells count="15">
    <mergeCell ref="C26:E26"/>
    <mergeCell ref="C27:E27"/>
    <mergeCell ref="C28:E28"/>
    <mergeCell ref="E10:F10"/>
    <mergeCell ref="E11:F11"/>
    <mergeCell ref="E12:F12"/>
    <mergeCell ref="E14:F14"/>
    <mergeCell ref="E15:F15"/>
    <mergeCell ref="E16:F16"/>
    <mergeCell ref="E4:F4"/>
    <mergeCell ref="E5:F5"/>
    <mergeCell ref="E6:F6"/>
    <mergeCell ref="E7:F7"/>
    <mergeCell ref="E8:F8"/>
    <mergeCell ref="E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2025-10-08T09:20:20Z</dcterms:created>
  <dcterms:modified xsi:type="dcterms:W3CDTF">2025-10-08T09:24:42Z</dcterms:modified>
</cp:coreProperties>
</file>