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"/>
    </mc:Choice>
  </mc:AlternateContent>
  <xr:revisionPtr revIDLastSave="0" documentId="8_{69F43B49-B03F-4EF0-8E27-02C4C2A4F860}" xr6:coauthVersionLast="47" xr6:coauthVersionMax="47" xr10:uidLastSave="{00000000-0000-0000-0000-000000000000}"/>
  <bookViews>
    <workbookView xWindow="-98" yWindow="-98" windowWidth="21795" windowHeight="13875" xr2:uid="{75C52123-29E4-4273-94D6-0914D72F1D5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24" i="1"/>
  <c r="G37" i="1"/>
  <c r="G14" i="1"/>
  <c r="G18" i="1" s="1"/>
  <c r="G7" i="1"/>
  <c r="G8" i="1" s="1"/>
  <c r="G20" i="1" l="1"/>
  <c r="G19" i="1"/>
  <c r="G27" i="1"/>
  <c r="G28" i="1" s="1"/>
  <c r="G29" i="1" s="1"/>
  <c r="G31" i="1" l="1"/>
  <c r="G32" i="1"/>
  <c r="G39" i="1"/>
</calcChain>
</file>

<file path=xl/sharedStrings.xml><?xml version="1.0" encoding="utf-8"?>
<sst xmlns="http://schemas.openxmlformats.org/spreadsheetml/2006/main" count="34" uniqueCount="29">
  <si>
    <t xml:space="preserve">Коммерческое предложение </t>
  </si>
  <si>
    <t>№ п/п</t>
  </si>
  <si>
    <t>Наименование работ</t>
  </si>
  <si>
    <t>Стоимость работ без НДС 20%</t>
  </si>
  <si>
    <t>Стоимость выполнения комплекса работ по монтажу металлоконструкций</t>
  </si>
  <si>
    <t>Непредвиденные затраты 3%</t>
  </si>
  <si>
    <t xml:space="preserve">Итоговая стоимость комплекса работ с учетом 3% непредвиденных затрат </t>
  </si>
  <si>
    <t>НДС 20%</t>
  </si>
  <si>
    <t>Объемы работ по ТЗ и смете</t>
  </si>
  <si>
    <t>Объем</t>
  </si>
  <si>
    <t>Общий вес металлоконструкций по КМ</t>
  </si>
  <si>
    <t>Монтаж профлиста (5 270м2+6 567,57м2) 11 837,52м2</t>
  </si>
  <si>
    <t>Подкраска сварных мест 4765,96 м2</t>
  </si>
  <si>
    <t>Стоимость работ за единицу согласно КП</t>
  </si>
  <si>
    <t>Общий тоннаж металла с профлистом</t>
  </si>
  <si>
    <t>Стоимость монтажа 1 т. с профлистом и покраской</t>
  </si>
  <si>
    <t>Стоимость монтажа 1 т. и покраска</t>
  </si>
  <si>
    <t>Расчёт обновленной стоимости работ</t>
  </si>
  <si>
    <t>Зимнее удорожание работ 2,1 с уходом за материалом зимой</t>
  </si>
  <si>
    <t>Итого с зимним и содержанием</t>
  </si>
  <si>
    <t>Непредвиденные 3%</t>
  </si>
  <si>
    <t>Затраты на содержание строительной площадки и персонала (2 220 749,32 / 20% НДС руб.*4мес)</t>
  </si>
  <si>
    <t>Итого с зимними, непредвиденными и содержанием</t>
  </si>
  <si>
    <t xml:space="preserve">Индекс инфляции 2кв.25г./1кв.26г. (октябрь 25г./февраль 26г., дефлятор, ± 3,3%) </t>
  </si>
  <si>
    <t>Итого с НДС 20%</t>
  </si>
  <si>
    <t>Дополнительные работы по укрупненной сборке</t>
  </si>
  <si>
    <t>Наварка надколонников 121т с НДС 20%</t>
  </si>
  <si>
    <t>УЗК сварных швов 53,09 п.м. с НДС 20%</t>
  </si>
  <si>
    <t>Итого новая сумма договора 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</si>
</sst>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1D58-0B65-41DB-838E-557BD18B6F90}">
  <dimension ref="E3:H39"/>
  <sheetViews>
    <sheetView tabSelected="1" zoomScale="85" zoomScaleNormal="85" workbookViewId="0">
      <selection activeCell="H8" sqref="H8"/>
    </sheetView>
  </sheetViews>
  <sheetFormatPr defaultRowHeight="14.25" x14ac:dyDescent="0.45"/>
  <cols>
    <col min="6" max="6" width="91.3984375" bestFit="1" customWidth="1"/>
    <col min="7" max="7" width="28.73046875" bestFit="1" customWidth="1"/>
    <col min="8" max="8" width="10.9296875" bestFit="1" customWidth="1"/>
  </cols>
  <sheetData>
    <row r="3" spans="5:7" x14ac:dyDescent="0.45">
      <c r="E3" s="1" t="s">
        <v>0</v>
      </c>
      <c r="F3" s="1"/>
      <c r="G3" s="1"/>
    </row>
    <row r="4" spans="5:7" x14ac:dyDescent="0.45">
      <c r="E4" s="2" t="s">
        <v>1</v>
      </c>
      <c r="F4" s="2" t="s">
        <v>2</v>
      </c>
      <c r="G4" s="2" t="s">
        <v>3</v>
      </c>
    </row>
    <row r="5" spans="5:7" x14ac:dyDescent="0.45">
      <c r="E5" s="3">
        <v>1</v>
      </c>
      <c r="F5" s="4" t="s">
        <v>4</v>
      </c>
      <c r="G5" s="5">
        <v>155057461.56</v>
      </c>
    </row>
    <row r="6" spans="5:7" x14ac:dyDescent="0.45">
      <c r="E6" s="3">
        <v>2</v>
      </c>
      <c r="F6" s="4" t="s">
        <v>5</v>
      </c>
      <c r="G6" s="5">
        <v>4651723.8499999996</v>
      </c>
    </row>
    <row r="7" spans="5:7" x14ac:dyDescent="0.45">
      <c r="E7" s="3">
        <v>3</v>
      </c>
      <c r="F7" s="4" t="s">
        <v>6</v>
      </c>
      <c r="G7" s="5">
        <f>G5+G6</f>
        <v>159709185.41</v>
      </c>
    </row>
    <row r="8" spans="5:7" x14ac:dyDescent="0.45">
      <c r="E8" s="3">
        <v>4</v>
      </c>
      <c r="F8" s="4" t="s">
        <v>7</v>
      </c>
      <c r="G8" s="5">
        <f>G7*1.2</f>
        <v>191651022.49199998</v>
      </c>
    </row>
    <row r="9" spans="5:7" hidden="1" x14ac:dyDescent="0.45">
      <c r="E9" s="4"/>
      <c r="F9" s="4"/>
      <c r="G9" s="4"/>
    </row>
    <row r="10" spans="5:7" hidden="1" x14ac:dyDescent="0.45">
      <c r="E10" s="4"/>
      <c r="F10" s="4"/>
      <c r="G10" s="4"/>
    </row>
    <row r="11" spans="5:7" hidden="1" x14ac:dyDescent="0.45">
      <c r="E11" s="1" t="s">
        <v>8</v>
      </c>
      <c r="F11" s="1"/>
      <c r="G11" s="1"/>
    </row>
    <row r="12" spans="5:7" hidden="1" x14ac:dyDescent="0.45">
      <c r="E12" s="2" t="s">
        <v>1</v>
      </c>
      <c r="F12" s="2" t="s">
        <v>2</v>
      </c>
      <c r="G12" s="2" t="s">
        <v>9</v>
      </c>
    </row>
    <row r="13" spans="5:7" hidden="1" x14ac:dyDescent="0.45">
      <c r="E13" s="3">
        <v>1</v>
      </c>
      <c r="F13" s="4" t="s">
        <v>10</v>
      </c>
      <c r="G13" s="5">
        <v>2078.02</v>
      </c>
    </row>
    <row r="14" spans="5:7" hidden="1" x14ac:dyDescent="0.45">
      <c r="E14" s="3">
        <v>2</v>
      </c>
      <c r="F14" s="4" t="s">
        <v>11</v>
      </c>
      <c r="G14" s="5">
        <f>56.7+54</f>
        <v>110.7</v>
      </c>
    </row>
    <row r="15" spans="5:7" hidden="1" x14ac:dyDescent="0.45">
      <c r="E15" s="3">
        <v>3</v>
      </c>
      <c r="F15" s="4" t="s">
        <v>12</v>
      </c>
      <c r="G15" s="6"/>
    </row>
    <row r="16" spans="5:7" hidden="1" x14ac:dyDescent="0.45">
      <c r="E16" s="4"/>
      <c r="F16" s="4"/>
      <c r="G16" s="6"/>
    </row>
    <row r="17" spans="5:8" hidden="1" x14ac:dyDescent="0.45">
      <c r="E17" s="1" t="s">
        <v>13</v>
      </c>
      <c r="F17" s="1"/>
      <c r="G17" s="1"/>
    </row>
    <row r="18" spans="5:8" hidden="1" x14ac:dyDescent="0.45">
      <c r="E18" s="3">
        <v>1</v>
      </c>
      <c r="F18" s="4" t="s">
        <v>14</v>
      </c>
      <c r="G18" s="5">
        <f>G13+G14</f>
        <v>2188.7199999999998</v>
      </c>
    </row>
    <row r="19" spans="5:8" hidden="1" x14ac:dyDescent="0.45">
      <c r="E19" s="3">
        <v>2</v>
      </c>
      <c r="F19" s="4" t="s">
        <v>15</v>
      </c>
      <c r="G19" s="5">
        <f>G8/G18</f>
        <v>87563.060826419096</v>
      </c>
    </row>
    <row r="20" spans="5:8" hidden="1" x14ac:dyDescent="0.45">
      <c r="E20" s="3">
        <v>3</v>
      </c>
      <c r="F20" s="4" t="s">
        <v>16</v>
      </c>
      <c r="G20" s="5">
        <f>G8/G13</f>
        <v>92227.708343519305</v>
      </c>
    </row>
    <row r="21" spans="5:8" hidden="1" x14ac:dyDescent="0.45">
      <c r="E21" s="4"/>
      <c r="F21" s="4"/>
      <c r="G21" s="4"/>
    </row>
    <row r="22" spans="5:8" x14ac:dyDescent="0.45">
      <c r="E22" s="1" t="s">
        <v>17</v>
      </c>
      <c r="F22" s="1"/>
      <c r="G22" s="1"/>
    </row>
    <row r="23" spans="5:8" x14ac:dyDescent="0.45">
      <c r="E23" s="3">
        <v>1</v>
      </c>
      <c r="F23" s="4" t="s">
        <v>18</v>
      </c>
      <c r="G23" s="5">
        <v>9767601.6199999992</v>
      </c>
    </row>
    <row r="24" spans="5:8" x14ac:dyDescent="0.45">
      <c r="E24" s="3">
        <v>2</v>
      </c>
      <c r="F24" s="4" t="s">
        <v>19</v>
      </c>
      <c r="G24" s="5">
        <f>G23+G5</f>
        <v>164825063.18000001</v>
      </c>
    </row>
    <row r="25" spans="5:8" x14ac:dyDescent="0.45">
      <c r="E25" s="3">
        <v>3</v>
      </c>
      <c r="F25" s="4" t="s">
        <v>20</v>
      </c>
      <c r="G25" s="5">
        <f>G24*0.03</f>
        <v>4944751.8953999998</v>
      </c>
    </row>
    <row r="26" spans="5:8" x14ac:dyDescent="0.45">
      <c r="E26" s="3">
        <v>4</v>
      </c>
      <c r="F26" s="4" t="s">
        <v>21</v>
      </c>
      <c r="G26" s="5">
        <v>7402497.7333333334</v>
      </c>
    </row>
    <row r="27" spans="5:8" x14ac:dyDescent="0.45">
      <c r="E27" s="3">
        <v>5</v>
      </c>
      <c r="F27" s="4" t="s">
        <v>22</v>
      </c>
      <c r="G27" s="5">
        <f>G24+G25+G26</f>
        <v>177172312.80873331</v>
      </c>
      <c r="H27" s="12"/>
    </row>
    <row r="28" spans="5:8" x14ac:dyDescent="0.45">
      <c r="E28" s="3">
        <v>6</v>
      </c>
      <c r="F28" s="4" t="s">
        <v>23</v>
      </c>
      <c r="G28" s="5">
        <f>G27*1.033</f>
        <v>183018999.13142151</v>
      </c>
    </row>
    <row r="29" spans="5:8" x14ac:dyDescent="0.45">
      <c r="E29" s="2">
        <v>7</v>
      </c>
      <c r="F29" s="7" t="s">
        <v>24</v>
      </c>
      <c r="G29" s="8">
        <f>G28*1.2</f>
        <v>219622798.9577058</v>
      </c>
    </row>
    <row r="30" spans="5:8" hidden="1" x14ac:dyDescent="0.45">
      <c r="E30" s="4"/>
      <c r="F30" s="4"/>
      <c r="G30" s="4"/>
    </row>
    <row r="31" spans="5:8" hidden="1" x14ac:dyDescent="0.45">
      <c r="E31" s="3">
        <v>1</v>
      </c>
      <c r="F31" s="4" t="s">
        <v>15</v>
      </c>
      <c r="G31" s="5">
        <f>G29/G18</f>
        <v>100343.03106733882</v>
      </c>
    </row>
    <row r="32" spans="5:8" hidden="1" x14ac:dyDescent="0.45">
      <c r="E32" s="3">
        <v>2</v>
      </c>
      <c r="F32" s="4" t="s">
        <v>16</v>
      </c>
      <c r="G32" s="5">
        <f>G29/G13</f>
        <v>105688.49142823736</v>
      </c>
    </row>
    <row r="33" spans="5:7" hidden="1" x14ac:dyDescent="0.45">
      <c r="E33" s="4"/>
      <c r="F33" s="4"/>
      <c r="G33" s="4"/>
    </row>
    <row r="34" spans="5:7" x14ac:dyDescent="0.45">
      <c r="E34" s="1" t="s">
        <v>25</v>
      </c>
      <c r="F34" s="1"/>
      <c r="G34" s="1"/>
    </row>
    <row r="35" spans="5:7" x14ac:dyDescent="0.45">
      <c r="E35" s="3">
        <v>1</v>
      </c>
      <c r="F35" s="4" t="s">
        <v>26</v>
      </c>
      <c r="G35" s="5">
        <v>646623.74</v>
      </c>
    </row>
    <row r="36" spans="5:7" x14ac:dyDescent="0.45">
      <c r="E36" s="3">
        <v>2</v>
      </c>
      <c r="F36" s="4" t="s">
        <v>27</v>
      </c>
      <c r="G36" s="5">
        <v>455242.52</v>
      </c>
    </row>
    <row r="37" spans="5:7" x14ac:dyDescent="0.45">
      <c r="E37" s="3">
        <v>3</v>
      </c>
      <c r="F37" s="4" t="s">
        <v>24</v>
      </c>
      <c r="G37" s="5">
        <f>SUM(G35:G36)</f>
        <v>1101866.26</v>
      </c>
    </row>
    <row r="39" spans="5:7" x14ac:dyDescent="0.45">
      <c r="E39" s="9" t="s">
        <v>28</v>
      </c>
      <c r="F39" s="10"/>
      <c r="G39" s="11">
        <f>G37+G29</f>
        <v>220724665.21770579</v>
      </c>
    </row>
  </sheetData>
  <mergeCells count="6">
    <mergeCell ref="E3:G3"/>
    <mergeCell ref="E11:G11"/>
    <mergeCell ref="E17:G17"/>
    <mergeCell ref="E22:G22"/>
    <mergeCell ref="E34:G34"/>
    <mergeCell ref="E39:F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2025-10-28T10:10:42Z</dcterms:created>
  <dcterms:modified xsi:type="dcterms:W3CDTF">2025-10-29T08:27:41Z</dcterms:modified>
</cp:coreProperties>
</file>