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МСГ" sheetId="1" r:id="rId1"/>
  </sheets>
  <definedNames>
    <definedName name="_xlnm._FilterDatabase" localSheetId="0" hidden="1">МСГ!$A$8:$AT$34</definedName>
    <definedName name="_xlnm.Print_Titles" localSheetId="0">МСГ!$7:$8</definedName>
    <definedName name="_xlnm.Print_Area" localSheetId="0">МСГ!$D$1:$AS$50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S33" i="1" l="1"/>
  <c r="AR33" i="1"/>
  <c r="AQ33" i="1"/>
  <c r="AP33" i="1"/>
  <c r="AO33" i="1"/>
  <c r="AN33" i="1"/>
  <c r="AM33" i="1"/>
  <c r="AL33" i="1"/>
  <c r="AK33" i="1"/>
  <c r="AJ33" i="1"/>
  <c r="AI33" i="1"/>
  <c r="AH33" i="1"/>
  <c r="AG33" i="1"/>
  <c r="AF33" i="1"/>
  <c r="AE33" i="1"/>
  <c r="AD33" i="1"/>
  <c r="AC33" i="1"/>
  <c r="AB33" i="1"/>
  <c r="AA33" i="1"/>
  <c r="Z33" i="1"/>
  <c r="Y33" i="1"/>
  <c r="X33" i="1"/>
  <c r="W33" i="1"/>
  <c r="V33" i="1"/>
  <c r="U33" i="1"/>
  <c r="T33" i="1"/>
  <c r="S33" i="1"/>
  <c r="R33" i="1"/>
  <c r="Q33" i="1"/>
  <c r="P33" i="1"/>
  <c r="O33" i="1"/>
  <c r="AS30" i="1"/>
  <c r="AR30" i="1"/>
  <c r="AQ30" i="1"/>
  <c r="AP30" i="1"/>
  <c r="AO30" i="1"/>
  <c r="AN30" i="1"/>
  <c r="AM30" i="1"/>
  <c r="AL30" i="1"/>
  <c r="AK30" i="1"/>
  <c r="AJ30" i="1"/>
  <c r="AI30" i="1"/>
  <c r="AH30" i="1"/>
  <c r="AG30" i="1"/>
  <c r="AF30" i="1"/>
  <c r="AE30" i="1"/>
  <c r="AD30" i="1"/>
  <c r="AC30" i="1"/>
  <c r="AB30" i="1"/>
  <c r="AA30" i="1"/>
  <c r="Z30" i="1"/>
  <c r="Y30" i="1"/>
  <c r="X30" i="1"/>
  <c r="W30" i="1"/>
  <c r="V30" i="1"/>
  <c r="U30" i="1"/>
  <c r="T30" i="1"/>
  <c r="S30" i="1"/>
  <c r="R30" i="1"/>
  <c r="Q30" i="1"/>
  <c r="P30" i="1"/>
  <c r="O30" i="1"/>
  <c r="AS27" i="1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W27" i="1"/>
  <c r="V27" i="1"/>
  <c r="U27" i="1"/>
  <c r="T27" i="1"/>
  <c r="S27" i="1"/>
  <c r="R27" i="1"/>
  <c r="Q27" i="1"/>
  <c r="P27" i="1"/>
  <c r="O27" i="1"/>
  <c r="AS24" i="1"/>
  <c r="AR24" i="1"/>
  <c r="AQ24" i="1"/>
  <c r="AP24" i="1"/>
  <c r="AO24" i="1"/>
  <c r="AN24" i="1"/>
  <c r="AM24" i="1"/>
  <c r="AL24" i="1"/>
  <c r="AK24" i="1"/>
  <c r="AJ24" i="1"/>
  <c r="AI24" i="1"/>
  <c r="AH24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AS21" i="1"/>
  <c r="AR21" i="1"/>
  <c r="AQ21" i="1"/>
  <c r="AP21" i="1"/>
  <c r="AO21" i="1"/>
  <c r="AN21" i="1"/>
  <c r="AM21" i="1"/>
  <c r="AL21" i="1"/>
  <c r="AK21" i="1"/>
  <c r="AJ21" i="1"/>
  <c r="AI21" i="1"/>
  <c r="AH21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AS18" i="1"/>
  <c r="AR18" i="1"/>
  <c r="AQ18" i="1"/>
  <c r="AP18" i="1"/>
  <c r="AO18" i="1"/>
  <c r="AN18" i="1"/>
  <c r="AM18" i="1"/>
  <c r="AL18" i="1"/>
  <c r="AK18" i="1"/>
  <c r="AJ18" i="1"/>
  <c r="AI18" i="1"/>
  <c r="AH18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AS15" i="1"/>
  <c r="AR15" i="1"/>
  <c r="AQ15" i="1"/>
  <c r="AP15" i="1"/>
  <c r="AO15" i="1"/>
  <c r="AO38" i="1" s="1"/>
  <c r="AO39" i="1" s="1"/>
  <c r="AN15" i="1"/>
  <c r="AM15" i="1"/>
  <c r="AL15" i="1"/>
  <c r="AK15" i="1"/>
  <c r="AJ15" i="1"/>
  <c r="AI15" i="1"/>
  <c r="AH15" i="1"/>
  <c r="AG15" i="1"/>
  <c r="AG38" i="1" s="1"/>
  <c r="AG39" i="1" s="1"/>
  <c r="AF15" i="1"/>
  <c r="AE15" i="1"/>
  <c r="AD15" i="1"/>
  <c r="AC15" i="1"/>
  <c r="AB15" i="1"/>
  <c r="AA15" i="1"/>
  <c r="Z15" i="1"/>
  <c r="Y15" i="1"/>
  <c r="Y38" i="1" s="1"/>
  <c r="Y39" i="1" s="1"/>
  <c r="X15" i="1"/>
  <c r="W15" i="1"/>
  <c r="V15" i="1"/>
  <c r="U15" i="1"/>
  <c r="T15" i="1"/>
  <c r="S15" i="1"/>
  <c r="R15" i="1"/>
  <c r="Q15" i="1"/>
  <c r="Q38" i="1" s="1"/>
  <c r="Q39" i="1" s="1"/>
  <c r="P15" i="1"/>
  <c r="O15" i="1"/>
  <c r="L32" i="1"/>
  <c r="L29" i="1"/>
  <c r="L26" i="1"/>
  <c r="L23" i="1"/>
  <c r="L20" i="1"/>
  <c r="L17" i="1"/>
  <c r="L14" i="1"/>
  <c r="A33" i="1"/>
  <c r="A34" i="1" s="1"/>
  <c r="A30" i="1"/>
  <c r="A31" i="1" s="1"/>
  <c r="A27" i="1"/>
  <c r="A28" i="1" s="1"/>
  <c r="A24" i="1"/>
  <c r="A25" i="1" s="1"/>
  <c r="A21" i="1"/>
  <c r="A22" i="1" s="1"/>
  <c r="A18" i="1"/>
  <c r="A19" i="1" s="1"/>
  <c r="A15" i="1"/>
  <c r="A16" i="1" s="1"/>
  <c r="B10" i="1"/>
  <c r="B11" i="1"/>
  <c r="B12" i="1"/>
  <c r="B13" i="1"/>
  <c r="B14" i="1"/>
  <c r="B15" i="1" s="1"/>
  <c r="B16" i="1" s="1"/>
  <c r="B17" i="1"/>
  <c r="B18" i="1" s="1"/>
  <c r="B19" i="1" s="1"/>
  <c r="B20" i="1"/>
  <c r="B21" i="1" s="1"/>
  <c r="B22" i="1" s="1"/>
  <c r="B23" i="1"/>
  <c r="B24" i="1" s="1"/>
  <c r="B25" i="1" s="1"/>
  <c r="B26" i="1"/>
  <c r="B27" i="1" s="1"/>
  <c r="B28" i="1" s="1"/>
  <c r="B29" i="1"/>
  <c r="B30" i="1" s="1"/>
  <c r="B31" i="1" s="1"/>
  <c r="B32" i="1"/>
  <c r="B33" i="1" s="1"/>
  <c r="B34" i="1" s="1"/>
  <c r="B9" i="1"/>
  <c r="AH38" i="1" l="1"/>
  <c r="AH39" i="1" s="1"/>
  <c r="P38" i="1"/>
  <c r="P39" i="1" s="1"/>
  <c r="X38" i="1"/>
  <c r="X39" i="1" s="1"/>
  <c r="AF38" i="1"/>
  <c r="AF39" i="1" s="1"/>
  <c r="AN38" i="1"/>
  <c r="AN39" i="1" s="1"/>
  <c r="AP38" i="1"/>
  <c r="AP39" i="1" s="1"/>
  <c r="S38" i="1"/>
  <c r="S39" i="1" s="1"/>
  <c r="AA38" i="1"/>
  <c r="AA39" i="1" s="1"/>
  <c r="AI38" i="1"/>
  <c r="AI39" i="1" s="1"/>
  <c r="AQ38" i="1"/>
  <c r="AQ39" i="1" s="1"/>
  <c r="T38" i="1"/>
  <c r="T39" i="1" s="1"/>
  <c r="AB38" i="1"/>
  <c r="AB39" i="1" s="1"/>
  <c r="AJ38" i="1"/>
  <c r="AJ39" i="1" s="1"/>
  <c r="AR38" i="1"/>
  <c r="AR39" i="1" s="1"/>
  <c r="R38" i="1"/>
  <c r="R39" i="1" s="1"/>
  <c r="U38" i="1"/>
  <c r="U39" i="1" s="1"/>
  <c r="AC38" i="1"/>
  <c r="AC39" i="1" s="1"/>
  <c r="AK38" i="1"/>
  <c r="AK39" i="1" s="1"/>
  <c r="AS38" i="1"/>
  <c r="AS39" i="1" s="1"/>
  <c r="Z38" i="1"/>
  <c r="Z39" i="1" s="1"/>
  <c r="V38" i="1"/>
  <c r="V39" i="1" s="1"/>
  <c r="AD38" i="1"/>
  <c r="AD39" i="1" s="1"/>
  <c r="AL38" i="1"/>
  <c r="AL39" i="1" s="1"/>
  <c r="O38" i="1"/>
  <c r="O39" i="1" s="1"/>
  <c r="W38" i="1"/>
  <c r="W39" i="1" s="1"/>
  <c r="AE38" i="1"/>
  <c r="AE39" i="1" s="1"/>
  <c r="AM38" i="1"/>
  <c r="AM39" i="1" s="1"/>
</calcChain>
</file>

<file path=xl/sharedStrings.xml><?xml version="1.0" encoding="utf-8"?>
<sst xmlns="http://schemas.openxmlformats.org/spreadsheetml/2006/main" count="137" uniqueCount="57">
  <si>
    <t>Название операции</t>
  </si>
  <si>
    <t>Шифр рабочей документации</t>
  </si>
  <si>
    <t>Подрядчик (ЕТУ)</t>
  </si>
  <si>
    <t>Ед.изм</t>
  </si>
  <si>
    <t>«Терминал по перевалке минеральных удобрений в МТП Усть-Луга. Береговые объекты терминала»</t>
  </si>
  <si>
    <t xml:space="preserve">  Строительно-монтажные работы</t>
  </si>
  <si>
    <t>Т</t>
  </si>
  <si>
    <t>М2</t>
  </si>
  <si>
    <t xml:space="preserve">        Конструкции металлические</t>
  </si>
  <si>
    <t xml:space="preserve">    2.1 Конвейерные сооружения</t>
  </si>
  <si>
    <t xml:space="preserve">      2.1.3 Конвейерная галерея №3 (Шифр 2.1.3)</t>
  </si>
  <si>
    <t>Вспучивающиеся огнезащитные покрытия металлоконструкций до R45</t>
  </si>
  <si>
    <t>1632-2021-2.1.3-КМ-ПОЗ</t>
  </si>
  <si>
    <t>КиКГЕОСТРОЙ</t>
  </si>
  <si>
    <t>Металлоконструкции зданий свыше 20 метров по высоте</t>
  </si>
  <si>
    <t>1632-2021-2.1.3-КМ</t>
  </si>
  <si>
    <t>Монтаж вспомогательных металлоконструкций (лестницы, поручни, ограждения)</t>
  </si>
  <si>
    <t>Монтаж решетчатого настила</t>
  </si>
  <si>
    <t>Монтаж сплошного настила</t>
  </si>
  <si>
    <t>Кровельное покрытие профлистом</t>
  </si>
  <si>
    <t>Наружная обшивка стен стальным листом, сайдингом, плитами фасадными</t>
  </si>
  <si>
    <t>ИСР</t>
  </si>
  <si>
    <t>Работа</t>
  </si>
  <si>
    <t>A2890.dv</t>
  </si>
  <si>
    <t>A2900.dv</t>
  </si>
  <si>
    <t>A2910.dv</t>
  </si>
  <si>
    <t>A2920.dv</t>
  </si>
  <si>
    <t>A2920.dv10</t>
  </si>
  <si>
    <t>A2920.dv20</t>
  </si>
  <si>
    <t>A2920.dv30</t>
  </si>
  <si>
    <t>План</t>
  </si>
  <si>
    <t>ТЗР</t>
  </si>
  <si>
    <t>Факт</t>
  </si>
  <si>
    <t>ИСР/
Работа</t>
  </si>
  <si>
    <t>Ур.</t>
  </si>
  <si>
    <t>№ п/п</t>
  </si>
  <si>
    <t>ID операции</t>
  </si>
  <si>
    <t>Всего по РД</t>
  </si>
  <si>
    <t>Остаток</t>
  </si>
  <si>
    <t>План на месяц</t>
  </si>
  <si>
    <t>План/
ТЗР/
Факт</t>
  </si>
  <si>
    <t>Июль 2025</t>
  </si>
  <si>
    <t>С начала строительства</t>
  </si>
  <si>
    <t>УТВЕРЖДАЮ:</t>
  </si>
  <si>
    <t>Руководитель проектного офиса ООО "ЕвроХим Терминал Усть-Луга"</t>
  </si>
  <si>
    <t>Гуляев Е.В. __________________________</t>
  </si>
  <si>
    <t>____________________   2025г.</t>
  </si>
  <si>
    <t>Месячно-суточный график выполнения работ по проекту: "Терминал по перевалке минеральных удобрений в морском тороговом порту Усть-Луга. Береговые объекты терминала"</t>
  </si>
  <si>
    <t>Месяц/год: июль 2025г.</t>
  </si>
  <si>
    <t>СОГЛАСОВАНО:</t>
  </si>
  <si>
    <t>Ответственный от подрядной организации:</t>
  </si>
  <si>
    <t>________________________________________________________</t>
  </si>
  <si>
    <t>Ответственный от Заказчика:</t>
  </si>
  <si>
    <t>Подрядчик</t>
  </si>
  <si>
    <t>чел.</t>
  </si>
  <si>
    <t>Справочный расчет численности по плановым трудозатратам на месяц</t>
  </si>
  <si>
    <t>Подрядная организация: ООО "КиКГЕОСТРОЙ"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</si>
</sst>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;\-0.0;;\ @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Open Sans"/>
      <charset val="204"/>
    </font>
    <font>
      <b/>
      <sz val="16"/>
      <color theme="1"/>
      <name val="Open Sans"/>
      <charset val="204"/>
    </font>
    <font>
      <b/>
      <sz val="18"/>
      <color theme="1"/>
      <name val="Open Sans"/>
      <charset val="204"/>
    </font>
    <font>
      <b/>
      <sz val="20"/>
      <color theme="1"/>
      <name val="Open Sans"/>
      <charset val="204"/>
    </font>
    <font>
      <b/>
      <sz val="18"/>
      <color theme="0"/>
      <name val="Open Sans"/>
      <charset val="204"/>
    </font>
    <font>
      <b/>
      <sz val="22"/>
      <color theme="1"/>
      <name val="Open Sans"/>
      <charset val="204"/>
    </font>
    <font>
      <sz val="18"/>
      <color theme="1"/>
      <name val="Open Sans"/>
      <charset val="204"/>
    </font>
    <font>
      <sz val="18"/>
      <name val="Open 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theme="2" tint="-0.249977111117893"/>
      </left>
      <right style="thin">
        <color theme="2" tint="-0.249977111117893"/>
      </right>
      <top/>
      <bottom style="thin">
        <color theme="2" tint="-0.249977111117893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/>
    <xf numFmtId="0" fontId="5" fillId="3" borderId="1" xfId="0" applyFont="1" applyFill="1" applyBorder="1"/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0" xfId="0" applyFont="1" applyFill="1"/>
    <xf numFmtId="0" fontId="5" fillId="2" borderId="1" xfId="0" applyFont="1" applyFill="1" applyBorder="1"/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Fill="1"/>
    <xf numFmtId="0" fontId="3" fillId="5" borderId="1" xfId="0" applyFont="1" applyFill="1" applyBorder="1"/>
    <xf numFmtId="0" fontId="3" fillId="5" borderId="1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6" borderId="1" xfId="0" applyFont="1" applyFill="1" applyBorder="1"/>
    <xf numFmtId="0" fontId="3" fillId="6" borderId="1" xfId="0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1" xfId="0" applyNumberFormat="1" applyFont="1" applyFill="1" applyBorder="1" applyAlignment="1">
      <alignment horizontal="center"/>
    </xf>
    <xf numFmtId="164" fontId="3" fillId="5" borderId="1" xfId="0" applyNumberFormat="1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horizont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1" fontId="2" fillId="8" borderId="1" xfId="0" applyNumberFormat="1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0" xfId="0" applyFont="1" applyAlignment="1">
      <alignment horizontal="left"/>
    </xf>
    <xf numFmtId="0" fontId="7" fillId="0" borderId="1" xfId="0" applyFont="1" applyBorder="1"/>
    <xf numFmtId="164" fontId="7" fillId="0" borderId="1" xfId="0" applyNumberFormat="1" applyFont="1" applyBorder="1" applyAlignment="1">
      <alignment horizontal="center"/>
    </xf>
    <xf numFmtId="0" fontId="7" fillId="0" borderId="0" xfId="0" applyFont="1" applyFill="1"/>
    <xf numFmtId="0" fontId="7" fillId="7" borderId="1" xfId="0" applyFont="1" applyFill="1" applyBorder="1"/>
    <xf numFmtId="165" fontId="7" fillId="7" borderId="1" xfId="0" applyNumberFormat="1" applyFont="1" applyFill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3" fillId="9" borderId="1" xfId="0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54"/>
  <sheetViews>
    <sheetView tabSelected="1" view="pageBreakPreview" zoomScale="45" zoomScaleNormal="55" zoomScaleSheetLayoutView="45" workbookViewId="0">
      <selection activeCell="E6" sqref="E6"/>
    </sheetView>
  </sheetViews>
  <sheetFormatPr defaultRowHeight="29.25" x14ac:dyDescent="0.6"/>
  <cols>
    <col min="1" max="3" width="11.42578125" style="46" customWidth="1"/>
    <col min="4" max="4" width="22.5703125" style="47" customWidth="1"/>
    <col min="5" max="5" width="74" style="48" customWidth="1"/>
    <col min="6" max="6" width="44.7109375" style="47" customWidth="1"/>
    <col min="7" max="7" width="29.85546875" style="47" customWidth="1"/>
    <col min="8" max="8" width="14.42578125" style="46" customWidth="1"/>
    <col min="9" max="13" width="15.7109375" style="46" customWidth="1"/>
    <col min="14" max="14" width="11.42578125" style="46" customWidth="1"/>
    <col min="15" max="45" width="10.7109375" style="49" customWidth="1"/>
    <col min="46" max="46" width="33.5703125" style="43" customWidth="1"/>
    <col min="47" max="16384" width="9.140625" style="43"/>
  </cols>
  <sheetData>
    <row r="1" spans="1:46" s="5" customFormat="1" ht="22.5" x14ac:dyDescent="0.45">
      <c r="A1" s="1"/>
      <c r="B1" s="1"/>
      <c r="C1" s="1"/>
      <c r="D1" s="2"/>
      <c r="E1" s="3"/>
      <c r="F1" s="2"/>
      <c r="G1" s="2"/>
      <c r="H1" s="1"/>
      <c r="I1" s="1"/>
      <c r="J1" s="1"/>
      <c r="K1" s="1"/>
      <c r="L1" s="1"/>
      <c r="M1" s="1"/>
      <c r="N1" s="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6" s="5" customFormat="1" ht="32.25" x14ac:dyDescent="0.65">
      <c r="A2" s="1"/>
      <c r="B2" s="1"/>
      <c r="C2" s="1"/>
      <c r="D2" s="40" t="s">
        <v>43</v>
      </c>
      <c r="E2" s="3"/>
      <c r="F2" s="2"/>
      <c r="G2" s="2"/>
      <c r="H2" s="1"/>
      <c r="I2" s="1"/>
      <c r="J2" s="1"/>
      <c r="K2" s="1"/>
      <c r="L2" s="1"/>
      <c r="M2" s="1"/>
      <c r="N2" s="1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</row>
    <row r="3" spans="1:46" s="5" customFormat="1" ht="35.25" x14ac:dyDescent="0.7">
      <c r="A3" s="1"/>
      <c r="B3" s="1"/>
      <c r="C3" s="1"/>
      <c r="D3" s="40" t="s">
        <v>44</v>
      </c>
      <c r="E3" s="3"/>
      <c r="F3" s="2"/>
      <c r="G3" s="2"/>
      <c r="H3" s="1"/>
      <c r="I3" s="39" t="s">
        <v>47</v>
      </c>
      <c r="J3" s="1"/>
      <c r="K3" s="1"/>
      <c r="L3" s="1"/>
      <c r="M3" s="1"/>
      <c r="N3" s="1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</row>
    <row r="4" spans="1:46" s="5" customFormat="1" ht="35.25" x14ac:dyDescent="0.7">
      <c r="A4" s="1"/>
      <c r="B4" s="1"/>
      <c r="C4" s="1"/>
      <c r="D4" s="40" t="s">
        <v>45</v>
      </c>
      <c r="E4" s="3"/>
      <c r="F4" s="2"/>
      <c r="G4" s="2"/>
      <c r="H4" s="1"/>
      <c r="I4" s="39" t="s">
        <v>48</v>
      </c>
      <c r="J4" s="1"/>
      <c r="K4" s="1"/>
      <c r="L4" s="1"/>
      <c r="M4" s="1"/>
      <c r="N4" s="1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</row>
    <row r="5" spans="1:46" s="5" customFormat="1" ht="35.25" x14ac:dyDescent="0.7">
      <c r="A5" s="1"/>
      <c r="B5" s="1"/>
      <c r="C5" s="1"/>
      <c r="D5" s="40" t="s">
        <v>46</v>
      </c>
      <c r="E5" s="3"/>
      <c r="F5" s="2"/>
      <c r="G5" s="2"/>
      <c r="H5" s="1"/>
      <c r="I5" s="39" t="s">
        <v>56</v>
      </c>
      <c r="J5" s="1"/>
      <c r="K5" s="1"/>
      <c r="L5" s="1"/>
      <c r="M5" s="1"/>
      <c r="N5" s="1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</row>
    <row r="6" spans="1:46" s="5" customFormat="1" ht="25.5" customHeight="1" x14ac:dyDescent="0.45">
      <c r="A6" s="1"/>
      <c r="B6" s="1"/>
      <c r="C6" s="1"/>
      <c r="D6" s="2"/>
      <c r="E6" s="3"/>
      <c r="F6" s="2"/>
      <c r="G6" s="2"/>
      <c r="H6" s="1"/>
      <c r="I6" s="1"/>
      <c r="J6" s="1"/>
      <c r="K6" s="1"/>
      <c r="L6" s="1"/>
      <c r="M6" s="1"/>
      <c r="N6" s="1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46" s="36" customFormat="1" ht="42" customHeight="1" x14ac:dyDescent="0.25">
      <c r="A7" s="71" t="s">
        <v>33</v>
      </c>
      <c r="B7" s="71" t="s">
        <v>34</v>
      </c>
      <c r="C7" s="71" t="s">
        <v>35</v>
      </c>
      <c r="D7" s="71" t="s">
        <v>36</v>
      </c>
      <c r="E7" s="71" t="s">
        <v>0</v>
      </c>
      <c r="F7" s="71" t="s">
        <v>1</v>
      </c>
      <c r="G7" s="71" t="s">
        <v>2</v>
      </c>
      <c r="H7" s="71" t="s">
        <v>3</v>
      </c>
      <c r="I7" s="71" t="s">
        <v>42</v>
      </c>
      <c r="J7" s="71"/>
      <c r="K7" s="71"/>
      <c r="L7" s="71" t="s">
        <v>39</v>
      </c>
      <c r="M7" s="71" t="s">
        <v>31</v>
      </c>
      <c r="N7" s="71" t="s">
        <v>40</v>
      </c>
      <c r="O7" s="72" t="s">
        <v>41</v>
      </c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</row>
    <row r="8" spans="1:46" s="36" customFormat="1" ht="45" customHeight="1" x14ac:dyDescent="0.25">
      <c r="A8" s="71"/>
      <c r="B8" s="71"/>
      <c r="C8" s="71"/>
      <c r="D8" s="71"/>
      <c r="E8" s="71"/>
      <c r="F8" s="71"/>
      <c r="G8" s="71"/>
      <c r="H8" s="71"/>
      <c r="I8" s="37" t="s">
        <v>37</v>
      </c>
      <c r="J8" s="37" t="s">
        <v>32</v>
      </c>
      <c r="K8" s="37" t="s">
        <v>38</v>
      </c>
      <c r="L8" s="71"/>
      <c r="M8" s="71"/>
      <c r="N8" s="71"/>
      <c r="O8" s="38">
        <v>1</v>
      </c>
      <c r="P8" s="38">
        <v>2</v>
      </c>
      <c r="Q8" s="38">
        <v>3</v>
      </c>
      <c r="R8" s="38">
        <v>4</v>
      </c>
      <c r="S8" s="38">
        <v>5</v>
      </c>
      <c r="T8" s="38">
        <v>6</v>
      </c>
      <c r="U8" s="38">
        <v>7</v>
      </c>
      <c r="V8" s="38">
        <v>8</v>
      </c>
      <c r="W8" s="38">
        <v>9</v>
      </c>
      <c r="X8" s="38">
        <v>10</v>
      </c>
      <c r="Y8" s="38">
        <v>11</v>
      </c>
      <c r="Z8" s="38">
        <v>12</v>
      </c>
      <c r="AA8" s="38">
        <v>13</v>
      </c>
      <c r="AB8" s="38">
        <v>14</v>
      </c>
      <c r="AC8" s="38">
        <v>15</v>
      </c>
      <c r="AD8" s="38">
        <v>16</v>
      </c>
      <c r="AE8" s="38">
        <v>17</v>
      </c>
      <c r="AF8" s="38">
        <v>18</v>
      </c>
      <c r="AG8" s="38">
        <v>19</v>
      </c>
      <c r="AH8" s="38">
        <v>20</v>
      </c>
      <c r="AI8" s="38">
        <v>21</v>
      </c>
      <c r="AJ8" s="38">
        <v>22</v>
      </c>
      <c r="AK8" s="38">
        <v>23</v>
      </c>
      <c r="AL8" s="38">
        <v>24</v>
      </c>
      <c r="AM8" s="38">
        <v>25</v>
      </c>
      <c r="AN8" s="38">
        <v>26</v>
      </c>
      <c r="AO8" s="38">
        <v>27</v>
      </c>
      <c r="AP8" s="38">
        <v>28</v>
      </c>
      <c r="AQ8" s="38">
        <v>29</v>
      </c>
      <c r="AR8" s="38">
        <v>30</v>
      </c>
      <c r="AS8" s="38">
        <v>31</v>
      </c>
    </row>
    <row r="9" spans="1:46" s="11" customFormat="1" ht="24.95" customHeight="1" x14ac:dyDescent="0.6">
      <c r="A9" s="6" t="s">
        <v>21</v>
      </c>
      <c r="B9" s="6">
        <f t="shared" ref="B9:B10" si="0">SEARCH(MID(TRIM(D9),1,5),D9)</f>
        <v>1</v>
      </c>
      <c r="C9" s="6">
        <v>1</v>
      </c>
      <c r="D9" s="7" t="s">
        <v>4</v>
      </c>
      <c r="E9" s="8"/>
      <c r="F9" s="7"/>
      <c r="G9" s="7"/>
      <c r="H9" s="9"/>
      <c r="I9" s="9"/>
      <c r="J9" s="9"/>
      <c r="K9" s="9"/>
      <c r="L9" s="9"/>
      <c r="M9" s="9"/>
      <c r="N9" s="6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</row>
    <row r="10" spans="1:46" s="11" customFormat="1" ht="24.95" customHeight="1" x14ac:dyDescent="0.6">
      <c r="A10" s="12" t="s">
        <v>21</v>
      </c>
      <c r="B10" s="12">
        <f t="shared" si="0"/>
        <v>3</v>
      </c>
      <c r="C10" s="12">
        <v>2</v>
      </c>
      <c r="D10" s="13" t="s">
        <v>5</v>
      </c>
      <c r="E10" s="14"/>
      <c r="F10" s="13"/>
      <c r="G10" s="13"/>
      <c r="H10" s="15"/>
      <c r="I10" s="15"/>
      <c r="J10" s="15"/>
      <c r="K10" s="15"/>
      <c r="L10" s="15"/>
      <c r="M10" s="15"/>
      <c r="N10" s="12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</row>
    <row r="11" spans="1:46" s="21" customFormat="1" ht="24.95" customHeight="1" x14ac:dyDescent="0.6">
      <c r="A11" s="17" t="s">
        <v>21</v>
      </c>
      <c r="B11" s="17">
        <f>SEARCH(MID(TRIM(D11),1,5),D11)</f>
        <v>5</v>
      </c>
      <c r="C11" s="17">
        <v>162</v>
      </c>
      <c r="D11" s="18" t="s">
        <v>9</v>
      </c>
      <c r="E11" s="19"/>
      <c r="F11" s="18"/>
      <c r="G11" s="18"/>
      <c r="H11" s="20"/>
      <c r="I11" s="34"/>
      <c r="J11" s="34"/>
      <c r="K11" s="34"/>
      <c r="L11" s="34"/>
      <c r="M11" s="34"/>
      <c r="N11" s="17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</row>
    <row r="12" spans="1:46" s="21" customFormat="1" ht="24.95" customHeight="1" x14ac:dyDescent="0.6">
      <c r="A12" s="22" t="s">
        <v>21</v>
      </c>
      <c r="B12" s="22">
        <f>SEARCH(MID(TRIM(D12),1,5),D12)</f>
        <v>7</v>
      </c>
      <c r="C12" s="22">
        <v>283</v>
      </c>
      <c r="D12" s="23" t="s">
        <v>10</v>
      </c>
      <c r="E12" s="24"/>
      <c r="F12" s="23"/>
      <c r="G12" s="23"/>
      <c r="H12" s="25"/>
      <c r="I12" s="32"/>
      <c r="J12" s="32"/>
      <c r="K12" s="32"/>
      <c r="L12" s="32"/>
      <c r="M12" s="32"/>
      <c r="N12" s="22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</row>
    <row r="13" spans="1:46" s="21" customFormat="1" ht="24.95" customHeight="1" x14ac:dyDescent="0.6">
      <c r="A13" s="26" t="s">
        <v>21</v>
      </c>
      <c r="B13" s="26">
        <f>SEARCH(MID(TRIM(D13),1,5),D13)</f>
        <v>9</v>
      </c>
      <c r="C13" s="26">
        <v>290</v>
      </c>
      <c r="D13" s="27" t="s">
        <v>8</v>
      </c>
      <c r="E13" s="28"/>
      <c r="F13" s="27"/>
      <c r="G13" s="27"/>
      <c r="H13" s="29"/>
      <c r="I13" s="30"/>
      <c r="J13" s="30"/>
      <c r="K13" s="30"/>
      <c r="L13" s="30"/>
      <c r="M13" s="30"/>
      <c r="N13" s="26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</row>
    <row r="14" spans="1:46" x14ac:dyDescent="0.6">
      <c r="A14" s="41" t="s">
        <v>22</v>
      </c>
      <c r="B14" s="41">
        <f>SEARCH(MID(TRIM(D14),1,5),D14)</f>
        <v>1</v>
      </c>
      <c r="C14" s="41">
        <v>291</v>
      </c>
      <c r="D14" s="64" t="s">
        <v>23</v>
      </c>
      <c r="E14" s="65" t="s">
        <v>11</v>
      </c>
      <c r="F14" s="64" t="s">
        <v>12</v>
      </c>
      <c r="G14" s="64" t="s">
        <v>13</v>
      </c>
      <c r="H14" s="66" t="s">
        <v>7</v>
      </c>
      <c r="I14" s="63">
        <v>27094.400000000001</v>
      </c>
      <c r="J14" s="63">
        <v>0</v>
      </c>
      <c r="K14" s="63">
        <v>27094.400000000001</v>
      </c>
      <c r="L14" s="67">
        <f t="shared" ref="L14" si="1">SUM(O14:AS14)</f>
        <v>0</v>
      </c>
      <c r="M14" s="67">
        <v>28706</v>
      </c>
      <c r="N14" s="41" t="s">
        <v>30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3" t="s">
        <v>13</v>
      </c>
    </row>
    <row r="15" spans="1:46" x14ac:dyDescent="0.6">
      <c r="A15" s="41" t="str">
        <f t="shared" ref="A15:A16" si="2">A14</f>
        <v>Работа</v>
      </c>
      <c r="B15" s="41">
        <f t="shared" ref="B15:B16" si="3">B14</f>
        <v>1</v>
      </c>
      <c r="C15" s="41">
        <v>291</v>
      </c>
      <c r="D15" s="64"/>
      <c r="E15" s="65"/>
      <c r="F15" s="64"/>
      <c r="G15" s="64"/>
      <c r="H15" s="66"/>
      <c r="I15" s="63"/>
      <c r="J15" s="63"/>
      <c r="K15" s="63"/>
      <c r="L15" s="68"/>
      <c r="M15" s="68"/>
      <c r="N15" s="44" t="s">
        <v>31</v>
      </c>
      <c r="O15" s="45">
        <f>$M14/$I14*O14</f>
        <v>0</v>
      </c>
      <c r="P15" s="45">
        <f t="shared" ref="P15" si="4">$M14/$I14*P14</f>
        <v>0</v>
      </c>
      <c r="Q15" s="45">
        <f t="shared" ref="Q15" si="5">$M14/$I14*Q14</f>
        <v>0</v>
      </c>
      <c r="R15" s="45">
        <f t="shared" ref="R15" si="6">$M14/$I14*R14</f>
        <v>0</v>
      </c>
      <c r="S15" s="45">
        <f t="shared" ref="S15" si="7">$M14/$I14*S14</f>
        <v>0</v>
      </c>
      <c r="T15" s="45">
        <f t="shared" ref="T15" si="8">$M14/$I14*T14</f>
        <v>0</v>
      </c>
      <c r="U15" s="45">
        <f t="shared" ref="U15" si="9">$M14/$I14*U14</f>
        <v>0</v>
      </c>
      <c r="V15" s="45">
        <f t="shared" ref="V15" si="10">$M14/$I14*V14</f>
        <v>0</v>
      </c>
      <c r="W15" s="45">
        <f t="shared" ref="W15" si="11">$M14/$I14*W14</f>
        <v>0</v>
      </c>
      <c r="X15" s="45">
        <f t="shared" ref="X15" si="12">$M14/$I14*X14</f>
        <v>0</v>
      </c>
      <c r="Y15" s="45">
        <f t="shared" ref="Y15" si="13">$M14/$I14*Y14</f>
        <v>0</v>
      </c>
      <c r="Z15" s="45">
        <f t="shared" ref="Z15" si="14">$M14/$I14*Z14</f>
        <v>0</v>
      </c>
      <c r="AA15" s="45">
        <f t="shared" ref="AA15" si="15">$M14/$I14*AA14</f>
        <v>0</v>
      </c>
      <c r="AB15" s="45">
        <f t="shared" ref="AB15" si="16">$M14/$I14*AB14</f>
        <v>0</v>
      </c>
      <c r="AC15" s="45">
        <f t="shared" ref="AC15" si="17">$M14/$I14*AC14</f>
        <v>0</v>
      </c>
      <c r="AD15" s="45">
        <f t="shared" ref="AD15" si="18">$M14/$I14*AD14</f>
        <v>0</v>
      </c>
      <c r="AE15" s="45">
        <f t="shared" ref="AE15" si="19">$M14/$I14*AE14</f>
        <v>0</v>
      </c>
      <c r="AF15" s="45">
        <f t="shared" ref="AF15" si="20">$M14/$I14*AF14</f>
        <v>0</v>
      </c>
      <c r="AG15" s="45">
        <f t="shared" ref="AG15" si="21">$M14/$I14*AG14</f>
        <v>0</v>
      </c>
      <c r="AH15" s="45">
        <f t="shared" ref="AH15" si="22">$M14/$I14*AH14</f>
        <v>0</v>
      </c>
      <c r="AI15" s="45">
        <f t="shared" ref="AI15" si="23">$M14/$I14*AI14</f>
        <v>0</v>
      </c>
      <c r="AJ15" s="45">
        <f t="shared" ref="AJ15" si="24">$M14/$I14*AJ14</f>
        <v>0</v>
      </c>
      <c r="AK15" s="45">
        <f t="shared" ref="AK15" si="25">$M14/$I14*AK14</f>
        <v>0</v>
      </c>
      <c r="AL15" s="45">
        <f t="shared" ref="AL15" si="26">$M14/$I14*AL14</f>
        <v>0</v>
      </c>
      <c r="AM15" s="45">
        <f t="shared" ref="AM15" si="27">$M14/$I14*AM14</f>
        <v>0</v>
      </c>
      <c r="AN15" s="45">
        <f t="shared" ref="AN15" si="28">$M14/$I14*AN14</f>
        <v>0</v>
      </c>
      <c r="AO15" s="45">
        <f t="shared" ref="AO15" si="29">$M14/$I14*AO14</f>
        <v>0</v>
      </c>
      <c r="AP15" s="45">
        <f t="shared" ref="AP15" si="30">$M14/$I14*AP14</f>
        <v>0</v>
      </c>
      <c r="AQ15" s="45">
        <f t="shared" ref="AQ15" si="31">$M14/$I14*AQ14</f>
        <v>0</v>
      </c>
      <c r="AR15" s="45">
        <f t="shared" ref="AR15" si="32">$M14/$I14*AR14</f>
        <v>0</v>
      </c>
      <c r="AS15" s="45">
        <f t="shared" ref="AS15" si="33">$M14/$I14*AS14</f>
        <v>0</v>
      </c>
      <c r="AT15" s="43" t="s">
        <v>13</v>
      </c>
    </row>
    <row r="16" spans="1:46" x14ac:dyDescent="0.6">
      <c r="A16" s="41" t="str">
        <f t="shared" si="2"/>
        <v>Работа</v>
      </c>
      <c r="B16" s="41">
        <f t="shared" si="3"/>
        <v>1</v>
      </c>
      <c r="C16" s="41">
        <v>291</v>
      </c>
      <c r="D16" s="64"/>
      <c r="E16" s="65"/>
      <c r="F16" s="64"/>
      <c r="G16" s="64"/>
      <c r="H16" s="66"/>
      <c r="I16" s="63"/>
      <c r="J16" s="63"/>
      <c r="K16" s="63"/>
      <c r="L16" s="69"/>
      <c r="M16" s="69"/>
      <c r="N16" s="41" t="s">
        <v>32</v>
      </c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3" t="s">
        <v>13</v>
      </c>
    </row>
    <row r="17" spans="1:46" x14ac:dyDescent="0.6">
      <c r="A17" s="41" t="s">
        <v>22</v>
      </c>
      <c r="B17" s="41">
        <f>SEARCH(MID(TRIM(D17),1,5),D17)</f>
        <v>1</v>
      </c>
      <c r="C17" s="41">
        <v>292</v>
      </c>
      <c r="D17" s="64" t="s">
        <v>24</v>
      </c>
      <c r="E17" s="65" t="s">
        <v>14</v>
      </c>
      <c r="F17" s="64" t="s">
        <v>15</v>
      </c>
      <c r="G17" s="64" t="s">
        <v>13</v>
      </c>
      <c r="H17" s="66" t="s">
        <v>6</v>
      </c>
      <c r="I17" s="63">
        <v>2108.8000000000002</v>
      </c>
      <c r="J17" s="63">
        <v>0</v>
      </c>
      <c r="K17" s="63">
        <v>2108.8000000000002</v>
      </c>
      <c r="L17" s="67">
        <f t="shared" ref="L17" si="34">SUM(O17:AS17)</f>
        <v>920.16000000000054</v>
      </c>
      <c r="M17" s="67">
        <v>28193.62</v>
      </c>
      <c r="N17" s="41" t="s">
        <v>30</v>
      </c>
      <c r="O17" s="42"/>
      <c r="P17" s="42"/>
      <c r="Q17" s="42"/>
      <c r="R17" s="42"/>
      <c r="S17" s="42"/>
      <c r="T17" s="42"/>
      <c r="U17" s="42"/>
      <c r="V17" s="42">
        <v>38.340000000000003</v>
      </c>
      <c r="W17" s="42">
        <v>38.340000000000003</v>
      </c>
      <c r="X17" s="42">
        <v>38.340000000000003</v>
      </c>
      <c r="Y17" s="42">
        <v>38.340000000000003</v>
      </c>
      <c r="Z17" s="42">
        <v>38.340000000000003</v>
      </c>
      <c r="AA17" s="42">
        <v>38.340000000000003</v>
      </c>
      <c r="AB17" s="42">
        <v>38.340000000000003</v>
      </c>
      <c r="AC17" s="42">
        <v>38.340000000000003</v>
      </c>
      <c r="AD17" s="42">
        <v>38.340000000000003</v>
      </c>
      <c r="AE17" s="42">
        <v>38.340000000000003</v>
      </c>
      <c r="AF17" s="42">
        <v>38.340000000000003</v>
      </c>
      <c r="AG17" s="42">
        <v>38.340000000000003</v>
      </c>
      <c r="AH17" s="42">
        <v>38.340000000000003</v>
      </c>
      <c r="AI17" s="42">
        <v>38.340000000000003</v>
      </c>
      <c r="AJ17" s="42">
        <v>38.340000000000003</v>
      </c>
      <c r="AK17" s="42">
        <v>38.340000000000003</v>
      </c>
      <c r="AL17" s="42">
        <v>38.340000000000003</v>
      </c>
      <c r="AM17" s="42">
        <v>38.340000000000003</v>
      </c>
      <c r="AN17" s="42">
        <v>38.340000000000003</v>
      </c>
      <c r="AO17" s="42">
        <v>38.340000000000003</v>
      </c>
      <c r="AP17" s="42">
        <v>38.340000000000003</v>
      </c>
      <c r="AQ17" s="42">
        <v>38.340000000000003</v>
      </c>
      <c r="AR17" s="42">
        <v>38.340000000000003</v>
      </c>
      <c r="AS17" s="42">
        <v>38.340000000000003</v>
      </c>
      <c r="AT17" s="43" t="s">
        <v>13</v>
      </c>
    </row>
    <row r="18" spans="1:46" x14ac:dyDescent="0.6">
      <c r="A18" s="41" t="str">
        <f t="shared" ref="A18:A19" si="35">A17</f>
        <v>Работа</v>
      </c>
      <c r="B18" s="41">
        <f t="shared" ref="B18:B19" si="36">B17</f>
        <v>1</v>
      </c>
      <c r="C18" s="41">
        <v>292</v>
      </c>
      <c r="D18" s="64"/>
      <c r="E18" s="65"/>
      <c r="F18" s="64"/>
      <c r="G18" s="64"/>
      <c r="H18" s="66"/>
      <c r="I18" s="63"/>
      <c r="J18" s="63"/>
      <c r="K18" s="63"/>
      <c r="L18" s="68"/>
      <c r="M18" s="68"/>
      <c r="N18" s="44" t="s">
        <v>31</v>
      </c>
      <c r="O18" s="45">
        <f>$M17/$I17*O17</f>
        <v>0</v>
      </c>
      <c r="P18" s="45">
        <f t="shared" ref="P18" si="37">$M17/$I17*P17</f>
        <v>0</v>
      </c>
      <c r="Q18" s="45">
        <f t="shared" ref="Q18" si="38">$M17/$I17*Q17</f>
        <v>0</v>
      </c>
      <c r="R18" s="45">
        <f t="shared" ref="R18" si="39">$M17/$I17*R17</f>
        <v>0</v>
      </c>
      <c r="S18" s="45">
        <f t="shared" ref="S18" si="40">$M17/$I17*S17</f>
        <v>0</v>
      </c>
      <c r="T18" s="45">
        <f t="shared" ref="T18" si="41">$M17/$I17*T17</f>
        <v>0</v>
      </c>
      <c r="U18" s="45">
        <f t="shared" ref="U18" si="42">$M17/$I17*U17</f>
        <v>0</v>
      </c>
      <c r="V18" s="45">
        <f t="shared" ref="V18" si="43">$M17/$I17*V17</f>
        <v>512.5869645295902</v>
      </c>
      <c r="W18" s="45">
        <f t="shared" ref="W18" si="44">$M17/$I17*W17</f>
        <v>512.5869645295902</v>
      </c>
      <c r="X18" s="45">
        <f t="shared" ref="X18" si="45">$M17/$I17*X17</f>
        <v>512.5869645295902</v>
      </c>
      <c r="Y18" s="45">
        <f t="shared" ref="Y18" si="46">$M17/$I17*Y17</f>
        <v>512.5869645295902</v>
      </c>
      <c r="Z18" s="45">
        <f t="shared" ref="Z18" si="47">$M17/$I17*Z17</f>
        <v>512.5869645295902</v>
      </c>
      <c r="AA18" s="45">
        <f t="shared" ref="AA18" si="48">$M17/$I17*AA17</f>
        <v>512.5869645295902</v>
      </c>
      <c r="AB18" s="45">
        <f t="shared" ref="AB18" si="49">$M17/$I17*AB17</f>
        <v>512.5869645295902</v>
      </c>
      <c r="AC18" s="45">
        <f t="shared" ref="AC18" si="50">$M17/$I17*AC17</f>
        <v>512.5869645295902</v>
      </c>
      <c r="AD18" s="45">
        <f t="shared" ref="AD18" si="51">$M17/$I17*AD17</f>
        <v>512.5869645295902</v>
      </c>
      <c r="AE18" s="45">
        <f t="shared" ref="AE18" si="52">$M17/$I17*AE17</f>
        <v>512.5869645295902</v>
      </c>
      <c r="AF18" s="45">
        <f t="shared" ref="AF18" si="53">$M17/$I17*AF17</f>
        <v>512.5869645295902</v>
      </c>
      <c r="AG18" s="45">
        <f t="shared" ref="AG18" si="54">$M17/$I17*AG17</f>
        <v>512.5869645295902</v>
      </c>
      <c r="AH18" s="45">
        <f t="shared" ref="AH18" si="55">$M17/$I17*AH17</f>
        <v>512.5869645295902</v>
      </c>
      <c r="AI18" s="45">
        <f t="shared" ref="AI18" si="56">$M17/$I17*AI17</f>
        <v>512.5869645295902</v>
      </c>
      <c r="AJ18" s="45">
        <f t="shared" ref="AJ18" si="57">$M17/$I17*AJ17</f>
        <v>512.5869645295902</v>
      </c>
      <c r="AK18" s="45">
        <f t="shared" ref="AK18" si="58">$M17/$I17*AK17</f>
        <v>512.5869645295902</v>
      </c>
      <c r="AL18" s="45">
        <f t="shared" ref="AL18" si="59">$M17/$I17*AL17</f>
        <v>512.5869645295902</v>
      </c>
      <c r="AM18" s="45">
        <f t="shared" ref="AM18" si="60">$M17/$I17*AM17</f>
        <v>512.5869645295902</v>
      </c>
      <c r="AN18" s="45">
        <f t="shared" ref="AN18" si="61">$M17/$I17*AN17</f>
        <v>512.5869645295902</v>
      </c>
      <c r="AO18" s="45">
        <f t="shared" ref="AO18" si="62">$M17/$I17*AO17</f>
        <v>512.5869645295902</v>
      </c>
      <c r="AP18" s="45">
        <f t="shared" ref="AP18" si="63">$M17/$I17*AP17</f>
        <v>512.5869645295902</v>
      </c>
      <c r="AQ18" s="45">
        <f t="shared" ref="AQ18" si="64">$M17/$I17*AQ17</f>
        <v>512.5869645295902</v>
      </c>
      <c r="AR18" s="45">
        <f t="shared" ref="AR18" si="65">$M17/$I17*AR17</f>
        <v>512.5869645295902</v>
      </c>
      <c r="AS18" s="45">
        <f t="shared" ref="AS18" si="66">$M17/$I17*AS17</f>
        <v>512.5869645295902</v>
      </c>
      <c r="AT18" s="43" t="s">
        <v>13</v>
      </c>
    </row>
    <row r="19" spans="1:46" x14ac:dyDescent="0.6">
      <c r="A19" s="41" t="str">
        <f t="shared" si="35"/>
        <v>Работа</v>
      </c>
      <c r="B19" s="41">
        <f t="shared" si="36"/>
        <v>1</v>
      </c>
      <c r="C19" s="41">
        <v>292</v>
      </c>
      <c r="D19" s="64"/>
      <c r="E19" s="65"/>
      <c r="F19" s="64"/>
      <c r="G19" s="64"/>
      <c r="H19" s="66"/>
      <c r="I19" s="63"/>
      <c r="J19" s="63"/>
      <c r="K19" s="63"/>
      <c r="L19" s="69"/>
      <c r="M19" s="69"/>
      <c r="N19" s="41" t="s">
        <v>32</v>
      </c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3" t="s">
        <v>13</v>
      </c>
    </row>
    <row r="20" spans="1:46" x14ac:dyDescent="0.6">
      <c r="A20" s="41" t="s">
        <v>22</v>
      </c>
      <c r="B20" s="41">
        <f>SEARCH(MID(TRIM(D20),1,5),D20)</f>
        <v>1</v>
      </c>
      <c r="C20" s="41">
        <v>293</v>
      </c>
      <c r="D20" s="64" t="s">
        <v>25</v>
      </c>
      <c r="E20" s="65" t="s">
        <v>16</v>
      </c>
      <c r="F20" s="64" t="s">
        <v>15</v>
      </c>
      <c r="G20" s="64" t="s">
        <v>13</v>
      </c>
      <c r="H20" s="66" t="s">
        <v>6</v>
      </c>
      <c r="I20" s="63">
        <v>64</v>
      </c>
      <c r="J20" s="63">
        <v>0</v>
      </c>
      <c r="K20" s="63">
        <v>64</v>
      </c>
      <c r="L20" s="67">
        <f t="shared" ref="L20" si="67">SUM(O20:AS20)</f>
        <v>0</v>
      </c>
      <c r="M20" s="67">
        <v>2469.12</v>
      </c>
      <c r="N20" s="41" t="s">
        <v>30</v>
      </c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3" t="s">
        <v>13</v>
      </c>
    </row>
    <row r="21" spans="1:46" x14ac:dyDescent="0.6">
      <c r="A21" s="41" t="str">
        <f t="shared" ref="A21:A22" si="68">A20</f>
        <v>Работа</v>
      </c>
      <c r="B21" s="41">
        <f t="shared" ref="B21:B22" si="69">B20</f>
        <v>1</v>
      </c>
      <c r="C21" s="41">
        <v>293</v>
      </c>
      <c r="D21" s="64"/>
      <c r="E21" s="65"/>
      <c r="F21" s="64"/>
      <c r="G21" s="64"/>
      <c r="H21" s="66"/>
      <c r="I21" s="63"/>
      <c r="J21" s="63"/>
      <c r="K21" s="63"/>
      <c r="L21" s="68"/>
      <c r="M21" s="68"/>
      <c r="N21" s="44" t="s">
        <v>31</v>
      </c>
      <c r="O21" s="45">
        <f>$M20/$I20*O20</f>
        <v>0</v>
      </c>
      <c r="P21" s="45">
        <f t="shared" ref="P21" si="70">$M20/$I20*P20</f>
        <v>0</v>
      </c>
      <c r="Q21" s="45">
        <f t="shared" ref="Q21" si="71">$M20/$I20*Q20</f>
        <v>0</v>
      </c>
      <c r="R21" s="45">
        <f t="shared" ref="R21" si="72">$M20/$I20*R20</f>
        <v>0</v>
      </c>
      <c r="S21" s="45">
        <f t="shared" ref="S21" si="73">$M20/$I20*S20</f>
        <v>0</v>
      </c>
      <c r="T21" s="45">
        <f t="shared" ref="T21" si="74">$M20/$I20*T20</f>
        <v>0</v>
      </c>
      <c r="U21" s="45">
        <f t="shared" ref="U21" si="75">$M20/$I20*U20</f>
        <v>0</v>
      </c>
      <c r="V21" s="45">
        <f t="shared" ref="V21" si="76">$M20/$I20*V20</f>
        <v>0</v>
      </c>
      <c r="W21" s="45">
        <f t="shared" ref="W21" si="77">$M20/$I20*W20</f>
        <v>0</v>
      </c>
      <c r="X21" s="45">
        <f t="shared" ref="X21" si="78">$M20/$I20*X20</f>
        <v>0</v>
      </c>
      <c r="Y21" s="45">
        <f t="shared" ref="Y21" si="79">$M20/$I20*Y20</f>
        <v>0</v>
      </c>
      <c r="Z21" s="45">
        <f t="shared" ref="Z21" si="80">$M20/$I20*Z20</f>
        <v>0</v>
      </c>
      <c r="AA21" s="45">
        <f t="shared" ref="AA21" si="81">$M20/$I20*AA20</f>
        <v>0</v>
      </c>
      <c r="AB21" s="45">
        <f t="shared" ref="AB21" si="82">$M20/$I20*AB20</f>
        <v>0</v>
      </c>
      <c r="AC21" s="45">
        <f t="shared" ref="AC21" si="83">$M20/$I20*AC20</f>
        <v>0</v>
      </c>
      <c r="AD21" s="45">
        <f t="shared" ref="AD21" si="84">$M20/$I20*AD20</f>
        <v>0</v>
      </c>
      <c r="AE21" s="45">
        <f t="shared" ref="AE21" si="85">$M20/$I20*AE20</f>
        <v>0</v>
      </c>
      <c r="AF21" s="45">
        <f t="shared" ref="AF21" si="86">$M20/$I20*AF20</f>
        <v>0</v>
      </c>
      <c r="AG21" s="45">
        <f t="shared" ref="AG21" si="87">$M20/$I20*AG20</f>
        <v>0</v>
      </c>
      <c r="AH21" s="45">
        <f t="shared" ref="AH21" si="88">$M20/$I20*AH20</f>
        <v>0</v>
      </c>
      <c r="AI21" s="45">
        <f t="shared" ref="AI21" si="89">$M20/$I20*AI20</f>
        <v>0</v>
      </c>
      <c r="AJ21" s="45">
        <f t="shared" ref="AJ21" si="90">$M20/$I20*AJ20</f>
        <v>0</v>
      </c>
      <c r="AK21" s="45">
        <f t="shared" ref="AK21" si="91">$M20/$I20*AK20</f>
        <v>0</v>
      </c>
      <c r="AL21" s="45">
        <f t="shared" ref="AL21" si="92">$M20/$I20*AL20</f>
        <v>0</v>
      </c>
      <c r="AM21" s="45">
        <f t="shared" ref="AM21" si="93">$M20/$I20*AM20</f>
        <v>0</v>
      </c>
      <c r="AN21" s="45">
        <f t="shared" ref="AN21" si="94">$M20/$I20*AN20</f>
        <v>0</v>
      </c>
      <c r="AO21" s="45">
        <f t="shared" ref="AO21" si="95">$M20/$I20*AO20</f>
        <v>0</v>
      </c>
      <c r="AP21" s="45">
        <f t="shared" ref="AP21" si="96">$M20/$I20*AP20</f>
        <v>0</v>
      </c>
      <c r="AQ21" s="45">
        <f t="shared" ref="AQ21" si="97">$M20/$I20*AQ20</f>
        <v>0</v>
      </c>
      <c r="AR21" s="45">
        <f t="shared" ref="AR21" si="98">$M20/$I20*AR20</f>
        <v>0</v>
      </c>
      <c r="AS21" s="45">
        <f t="shared" ref="AS21" si="99">$M20/$I20*AS20</f>
        <v>0</v>
      </c>
      <c r="AT21" s="43" t="s">
        <v>13</v>
      </c>
    </row>
    <row r="22" spans="1:46" x14ac:dyDescent="0.6">
      <c r="A22" s="41" t="str">
        <f t="shared" si="68"/>
        <v>Работа</v>
      </c>
      <c r="B22" s="41">
        <f t="shared" si="69"/>
        <v>1</v>
      </c>
      <c r="C22" s="41">
        <v>293</v>
      </c>
      <c r="D22" s="64"/>
      <c r="E22" s="65"/>
      <c r="F22" s="64"/>
      <c r="G22" s="64"/>
      <c r="H22" s="66"/>
      <c r="I22" s="63"/>
      <c r="J22" s="63"/>
      <c r="K22" s="63"/>
      <c r="L22" s="69"/>
      <c r="M22" s="69"/>
      <c r="N22" s="41" t="s">
        <v>32</v>
      </c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3" t="s">
        <v>13</v>
      </c>
    </row>
    <row r="23" spans="1:46" x14ac:dyDescent="0.6">
      <c r="A23" s="41" t="s">
        <v>22</v>
      </c>
      <c r="B23" s="41">
        <f>SEARCH(MID(TRIM(D23),1,5),D23)</f>
        <v>1</v>
      </c>
      <c r="C23" s="41">
        <v>294</v>
      </c>
      <c r="D23" s="64" t="s">
        <v>26</v>
      </c>
      <c r="E23" s="65" t="s">
        <v>17</v>
      </c>
      <c r="F23" s="64" t="s">
        <v>15</v>
      </c>
      <c r="G23" s="64" t="s">
        <v>13</v>
      </c>
      <c r="H23" s="66" t="s">
        <v>6</v>
      </c>
      <c r="I23" s="63">
        <v>7.8</v>
      </c>
      <c r="J23" s="63">
        <v>0</v>
      </c>
      <c r="K23" s="63">
        <v>7.8</v>
      </c>
      <c r="L23" s="67">
        <f t="shared" ref="L23" si="100">SUM(O23:AS23)</f>
        <v>0</v>
      </c>
      <c r="M23" s="67">
        <v>305.2</v>
      </c>
      <c r="N23" s="41" t="s">
        <v>30</v>
      </c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3" t="s">
        <v>13</v>
      </c>
    </row>
    <row r="24" spans="1:46" x14ac:dyDescent="0.6">
      <c r="A24" s="41" t="str">
        <f t="shared" ref="A24:A25" si="101">A23</f>
        <v>Работа</v>
      </c>
      <c r="B24" s="41">
        <f t="shared" ref="B24:B25" si="102">B23</f>
        <v>1</v>
      </c>
      <c r="C24" s="41">
        <v>294</v>
      </c>
      <c r="D24" s="64"/>
      <c r="E24" s="65"/>
      <c r="F24" s="64"/>
      <c r="G24" s="64"/>
      <c r="H24" s="66"/>
      <c r="I24" s="63"/>
      <c r="J24" s="63"/>
      <c r="K24" s="63"/>
      <c r="L24" s="68"/>
      <c r="M24" s="68"/>
      <c r="N24" s="44" t="s">
        <v>31</v>
      </c>
      <c r="O24" s="45">
        <f>$M23/$I23*O23</f>
        <v>0</v>
      </c>
      <c r="P24" s="45">
        <f t="shared" ref="P24" si="103">$M23/$I23*P23</f>
        <v>0</v>
      </c>
      <c r="Q24" s="45">
        <f t="shared" ref="Q24" si="104">$M23/$I23*Q23</f>
        <v>0</v>
      </c>
      <c r="R24" s="45">
        <f t="shared" ref="R24" si="105">$M23/$I23*R23</f>
        <v>0</v>
      </c>
      <c r="S24" s="45">
        <f t="shared" ref="S24" si="106">$M23/$I23*S23</f>
        <v>0</v>
      </c>
      <c r="T24" s="45">
        <f t="shared" ref="T24" si="107">$M23/$I23*T23</f>
        <v>0</v>
      </c>
      <c r="U24" s="45">
        <f t="shared" ref="U24" si="108">$M23/$I23*U23</f>
        <v>0</v>
      </c>
      <c r="V24" s="45">
        <f t="shared" ref="V24" si="109">$M23/$I23*V23</f>
        <v>0</v>
      </c>
      <c r="W24" s="45">
        <f t="shared" ref="W24" si="110">$M23/$I23*W23</f>
        <v>0</v>
      </c>
      <c r="X24" s="45">
        <f t="shared" ref="X24" si="111">$M23/$I23*X23</f>
        <v>0</v>
      </c>
      <c r="Y24" s="45">
        <f t="shared" ref="Y24" si="112">$M23/$I23*Y23</f>
        <v>0</v>
      </c>
      <c r="Z24" s="45">
        <f t="shared" ref="Z24" si="113">$M23/$I23*Z23</f>
        <v>0</v>
      </c>
      <c r="AA24" s="45">
        <f t="shared" ref="AA24" si="114">$M23/$I23*AA23</f>
        <v>0</v>
      </c>
      <c r="AB24" s="45">
        <f t="shared" ref="AB24" si="115">$M23/$I23*AB23</f>
        <v>0</v>
      </c>
      <c r="AC24" s="45">
        <f t="shared" ref="AC24" si="116">$M23/$I23*AC23</f>
        <v>0</v>
      </c>
      <c r="AD24" s="45">
        <f t="shared" ref="AD24" si="117">$M23/$I23*AD23</f>
        <v>0</v>
      </c>
      <c r="AE24" s="45">
        <f t="shared" ref="AE24" si="118">$M23/$I23*AE23</f>
        <v>0</v>
      </c>
      <c r="AF24" s="45">
        <f t="shared" ref="AF24" si="119">$M23/$I23*AF23</f>
        <v>0</v>
      </c>
      <c r="AG24" s="45">
        <f t="shared" ref="AG24" si="120">$M23/$I23*AG23</f>
        <v>0</v>
      </c>
      <c r="AH24" s="45">
        <f t="shared" ref="AH24" si="121">$M23/$I23*AH23</f>
        <v>0</v>
      </c>
      <c r="AI24" s="45">
        <f t="shared" ref="AI24" si="122">$M23/$I23*AI23</f>
        <v>0</v>
      </c>
      <c r="AJ24" s="45">
        <f t="shared" ref="AJ24" si="123">$M23/$I23*AJ23</f>
        <v>0</v>
      </c>
      <c r="AK24" s="45">
        <f t="shared" ref="AK24" si="124">$M23/$I23*AK23</f>
        <v>0</v>
      </c>
      <c r="AL24" s="45">
        <f t="shared" ref="AL24" si="125">$M23/$I23*AL23</f>
        <v>0</v>
      </c>
      <c r="AM24" s="45">
        <f t="shared" ref="AM24" si="126">$M23/$I23*AM23</f>
        <v>0</v>
      </c>
      <c r="AN24" s="45">
        <f t="shared" ref="AN24" si="127">$M23/$I23*AN23</f>
        <v>0</v>
      </c>
      <c r="AO24" s="45">
        <f t="shared" ref="AO24" si="128">$M23/$I23*AO23</f>
        <v>0</v>
      </c>
      <c r="AP24" s="45">
        <f t="shared" ref="AP24" si="129">$M23/$I23*AP23</f>
        <v>0</v>
      </c>
      <c r="AQ24" s="45">
        <f t="shared" ref="AQ24" si="130">$M23/$I23*AQ23</f>
        <v>0</v>
      </c>
      <c r="AR24" s="45">
        <f t="shared" ref="AR24" si="131">$M23/$I23*AR23</f>
        <v>0</v>
      </c>
      <c r="AS24" s="45">
        <f t="shared" ref="AS24" si="132">$M23/$I23*AS23</f>
        <v>0</v>
      </c>
      <c r="AT24" s="43" t="s">
        <v>13</v>
      </c>
    </row>
    <row r="25" spans="1:46" x14ac:dyDescent="0.6">
      <c r="A25" s="41" t="str">
        <f t="shared" si="101"/>
        <v>Работа</v>
      </c>
      <c r="B25" s="41">
        <f t="shared" si="102"/>
        <v>1</v>
      </c>
      <c r="C25" s="41">
        <v>294</v>
      </c>
      <c r="D25" s="64"/>
      <c r="E25" s="65"/>
      <c r="F25" s="64"/>
      <c r="G25" s="64"/>
      <c r="H25" s="66"/>
      <c r="I25" s="63"/>
      <c r="J25" s="63"/>
      <c r="K25" s="63"/>
      <c r="L25" s="69"/>
      <c r="M25" s="69"/>
      <c r="N25" s="41" t="s">
        <v>32</v>
      </c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3" t="s">
        <v>13</v>
      </c>
    </row>
    <row r="26" spans="1:46" x14ac:dyDescent="0.6">
      <c r="A26" s="41" t="s">
        <v>22</v>
      </c>
      <c r="B26" s="41">
        <f>SEARCH(MID(TRIM(D26),1,5),D26)</f>
        <v>1</v>
      </c>
      <c r="C26" s="41">
        <v>295</v>
      </c>
      <c r="D26" s="64" t="s">
        <v>27</v>
      </c>
      <c r="E26" s="65" t="s">
        <v>18</v>
      </c>
      <c r="F26" s="64" t="s">
        <v>15</v>
      </c>
      <c r="G26" s="64" t="s">
        <v>13</v>
      </c>
      <c r="H26" s="66" t="s">
        <v>6</v>
      </c>
      <c r="I26" s="63">
        <v>208.5</v>
      </c>
      <c r="J26" s="63">
        <v>0</v>
      </c>
      <c r="K26" s="63">
        <v>208.5</v>
      </c>
      <c r="L26" s="67">
        <f t="shared" ref="L26" si="133">SUM(O26:AS26)</f>
        <v>90.960000000000036</v>
      </c>
      <c r="M26" s="67">
        <v>8158.6</v>
      </c>
      <c r="N26" s="41" t="s">
        <v>30</v>
      </c>
      <c r="O26" s="42"/>
      <c r="P26" s="42"/>
      <c r="Q26" s="42"/>
      <c r="R26" s="42"/>
      <c r="S26" s="42"/>
      <c r="T26" s="42"/>
      <c r="U26" s="42"/>
      <c r="V26" s="42">
        <v>3.79</v>
      </c>
      <c r="W26" s="42">
        <v>3.79</v>
      </c>
      <c r="X26" s="42">
        <v>3.79</v>
      </c>
      <c r="Y26" s="42">
        <v>3.79</v>
      </c>
      <c r="Z26" s="42">
        <v>3.79</v>
      </c>
      <c r="AA26" s="42">
        <v>3.79</v>
      </c>
      <c r="AB26" s="42">
        <v>3.79</v>
      </c>
      <c r="AC26" s="42">
        <v>3.79</v>
      </c>
      <c r="AD26" s="42">
        <v>3.79</v>
      </c>
      <c r="AE26" s="42">
        <v>3.79</v>
      </c>
      <c r="AF26" s="42">
        <v>3.79</v>
      </c>
      <c r="AG26" s="42">
        <v>3.79</v>
      </c>
      <c r="AH26" s="42">
        <v>3.79</v>
      </c>
      <c r="AI26" s="42">
        <v>3.79</v>
      </c>
      <c r="AJ26" s="42">
        <v>3.79</v>
      </c>
      <c r="AK26" s="42">
        <v>3.79</v>
      </c>
      <c r="AL26" s="42">
        <v>3.79</v>
      </c>
      <c r="AM26" s="42">
        <v>3.79</v>
      </c>
      <c r="AN26" s="42">
        <v>3.79</v>
      </c>
      <c r="AO26" s="42">
        <v>3.79</v>
      </c>
      <c r="AP26" s="42">
        <v>3.79</v>
      </c>
      <c r="AQ26" s="42">
        <v>3.79</v>
      </c>
      <c r="AR26" s="42">
        <v>3.79</v>
      </c>
      <c r="AS26" s="42">
        <v>3.79</v>
      </c>
      <c r="AT26" s="43" t="s">
        <v>13</v>
      </c>
    </row>
    <row r="27" spans="1:46" x14ac:dyDescent="0.6">
      <c r="A27" s="41" t="str">
        <f t="shared" ref="A27:A28" si="134">A26</f>
        <v>Работа</v>
      </c>
      <c r="B27" s="41">
        <f t="shared" ref="B27:B28" si="135">B26</f>
        <v>1</v>
      </c>
      <c r="C27" s="41">
        <v>295</v>
      </c>
      <c r="D27" s="64"/>
      <c r="E27" s="65"/>
      <c r="F27" s="64"/>
      <c r="G27" s="64"/>
      <c r="H27" s="66"/>
      <c r="I27" s="63"/>
      <c r="J27" s="63"/>
      <c r="K27" s="63"/>
      <c r="L27" s="68"/>
      <c r="M27" s="68"/>
      <c r="N27" s="44" t="s">
        <v>31</v>
      </c>
      <c r="O27" s="45">
        <f>$M26/$I26*O26</f>
        <v>0</v>
      </c>
      <c r="P27" s="45">
        <f t="shared" ref="P27" si="136">$M26/$I26*P26</f>
        <v>0</v>
      </c>
      <c r="Q27" s="45">
        <f t="shared" ref="Q27" si="137">$M26/$I26*Q26</f>
        <v>0</v>
      </c>
      <c r="R27" s="45">
        <f t="shared" ref="R27" si="138">$M26/$I26*R26</f>
        <v>0</v>
      </c>
      <c r="S27" s="45">
        <f t="shared" ref="S27" si="139">$M26/$I26*S26</f>
        <v>0</v>
      </c>
      <c r="T27" s="45">
        <f t="shared" ref="T27" si="140">$M26/$I26*T26</f>
        <v>0</v>
      </c>
      <c r="U27" s="45">
        <f t="shared" ref="U27" si="141">$M26/$I26*U26</f>
        <v>0</v>
      </c>
      <c r="V27" s="45">
        <f t="shared" ref="V27" si="142">$M26/$I26*V26</f>
        <v>148.30260911270983</v>
      </c>
      <c r="W27" s="45">
        <f t="shared" ref="W27" si="143">$M26/$I26*W26</f>
        <v>148.30260911270983</v>
      </c>
      <c r="X27" s="45">
        <f t="shared" ref="X27" si="144">$M26/$I26*X26</f>
        <v>148.30260911270983</v>
      </c>
      <c r="Y27" s="45">
        <f t="shared" ref="Y27" si="145">$M26/$I26*Y26</f>
        <v>148.30260911270983</v>
      </c>
      <c r="Z27" s="45">
        <f t="shared" ref="Z27" si="146">$M26/$I26*Z26</f>
        <v>148.30260911270983</v>
      </c>
      <c r="AA27" s="45">
        <f t="shared" ref="AA27" si="147">$M26/$I26*AA26</f>
        <v>148.30260911270983</v>
      </c>
      <c r="AB27" s="45">
        <f t="shared" ref="AB27" si="148">$M26/$I26*AB26</f>
        <v>148.30260911270983</v>
      </c>
      <c r="AC27" s="45">
        <f t="shared" ref="AC27" si="149">$M26/$I26*AC26</f>
        <v>148.30260911270983</v>
      </c>
      <c r="AD27" s="45">
        <f t="shared" ref="AD27" si="150">$M26/$I26*AD26</f>
        <v>148.30260911270983</v>
      </c>
      <c r="AE27" s="45">
        <f t="shared" ref="AE27" si="151">$M26/$I26*AE26</f>
        <v>148.30260911270983</v>
      </c>
      <c r="AF27" s="45">
        <f t="shared" ref="AF27" si="152">$M26/$I26*AF26</f>
        <v>148.30260911270983</v>
      </c>
      <c r="AG27" s="45">
        <f t="shared" ref="AG27" si="153">$M26/$I26*AG26</f>
        <v>148.30260911270983</v>
      </c>
      <c r="AH27" s="45">
        <f t="shared" ref="AH27" si="154">$M26/$I26*AH26</f>
        <v>148.30260911270983</v>
      </c>
      <c r="AI27" s="45">
        <f t="shared" ref="AI27" si="155">$M26/$I26*AI26</f>
        <v>148.30260911270983</v>
      </c>
      <c r="AJ27" s="45">
        <f t="shared" ref="AJ27" si="156">$M26/$I26*AJ26</f>
        <v>148.30260911270983</v>
      </c>
      <c r="AK27" s="45">
        <f t="shared" ref="AK27" si="157">$M26/$I26*AK26</f>
        <v>148.30260911270983</v>
      </c>
      <c r="AL27" s="45">
        <f t="shared" ref="AL27" si="158">$M26/$I26*AL26</f>
        <v>148.30260911270983</v>
      </c>
      <c r="AM27" s="45">
        <f t="shared" ref="AM27" si="159">$M26/$I26*AM26</f>
        <v>148.30260911270983</v>
      </c>
      <c r="AN27" s="45">
        <f t="shared" ref="AN27" si="160">$M26/$I26*AN26</f>
        <v>148.30260911270983</v>
      </c>
      <c r="AO27" s="45">
        <f t="shared" ref="AO27" si="161">$M26/$I26*AO26</f>
        <v>148.30260911270983</v>
      </c>
      <c r="AP27" s="45">
        <f t="shared" ref="AP27" si="162">$M26/$I26*AP26</f>
        <v>148.30260911270983</v>
      </c>
      <c r="AQ27" s="45">
        <f t="shared" ref="AQ27" si="163">$M26/$I26*AQ26</f>
        <v>148.30260911270983</v>
      </c>
      <c r="AR27" s="45">
        <f t="shared" ref="AR27" si="164">$M26/$I26*AR26</f>
        <v>148.30260911270983</v>
      </c>
      <c r="AS27" s="45">
        <f t="shared" ref="AS27" si="165">$M26/$I26*AS26</f>
        <v>148.30260911270983</v>
      </c>
      <c r="AT27" s="43" t="s">
        <v>13</v>
      </c>
    </row>
    <row r="28" spans="1:46" x14ac:dyDescent="0.6">
      <c r="A28" s="41" t="str">
        <f t="shared" si="134"/>
        <v>Работа</v>
      </c>
      <c r="B28" s="41">
        <f t="shared" si="135"/>
        <v>1</v>
      </c>
      <c r="C28" s="41">
        <v>295</v>
      </c>
      <c r="D28" s="64"/>
      <c r="E28" s="65"/>
      <c r="F28" s="64"/>
      <c r="G28" s="64"/>
      <c r="H28" s="66"/>
      <c r="I28" s="63"/>
      <c r="J28" s="63"/>
      <c r="K28" s="63"/>
      <c r="L28" s="69"/>
      <c r="M28" s="69"/>
      <c r="N28" s="41" t="s">
        <v>32</v>
      </c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3" t="s">
        <v>13</v>
      </c>
    </row>
    <row r="29" spans="1:46" x14ac:dyDescent="0.6">
      <c r="A29" s="41" t="s">
        <v>22</v>
      </c>
      <c r="B29" s="41">
        <f>SEARCH(MID(TRIM(D29),1,5),D29)</f>
        <v>1</v>
      </c>
      <c r="C29" s="41">
        <v>296</v>
      </c>
      <c r="D29" s="64" t="s">
        <v>28</v>
      </c>
      <c r="E29" s="65" t="s">
        <v>19</v>
      </c>
      <c r="F29" s="64" t="s">
        <v>15</v>
      </c>
      <c r="G29" s="64" t="s">
        <v>13</v>
      </c>
      <c r="H29" s="66" t="s">
        <v>7</v>
      </c>
      <c r="I29" s="63">
        <v>5785.7</v>
      </c>
      <c r="J29" s="63">
        <v>0</v>
      </c>
      <c r="K29" s="63">
        <v>5785.7</v>
      </c>
      <c r="L29" s="67">
        <f t="shared" ref="L29" si="166">SUM(O29:AS29)</f>
        <v>0</v>
      </c>
      <c r="M29" s="67">
        <v>2661.4</v>
      </c>
      <c r="N29" s="41" t="s">
        <v>30</v>
      </c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3" t="s">
        <v>13</v>
      </c>
    </row>
    <row r="30" spans="1:46" x14ac:dyDescent="0.6">
      <c r="A30" s="41" t="str">
        <f t="shared" ref="A30:A31" si="167">A29</f>
        <v>Работа</v>
      </c>
      <c r="B30" s="41">
        <f t="shared" ref="B30:B31" si="168">B29</f>
        <v>1</v>
      </c>
      <c r="C30" s="41">
        <v>296</v>
      </c>
      <c r="D30" s="64"/>
      <c r="E30" s="65"/>
      <c r="F30" s="64"/>
      <c r="G30" s="64"/>
      <c r="H30" s="66"/>
      <c r="I30" s="63"/>
      <c r="J30" s="63"/>
      <c r="K30" s="63"/>
      <c r="L30" s="68"/>
      <c r="M30" s="68"/>
      <c r="N30" s="44" t="s">
        <v>31</v>
      </c>
      <c r="O30" s="45">
        <f>$M29/$I29*O29</f>
        <v>0</v>
      </c>
      <c r="P30" s="45">
        <f t="shared" ref="P30" si="169">$M29/$I29*P29</f>
        <v>0</v>
      </c>
      <c r="Q30" s="45">
        <f t="shared" ref="Q30" si="170">$M29/$I29*Q29</f>
        <v>0</v>
      </c>
      <c r="R30" s="45">
        <f t="shared" ref="R30" si="171">$M29/$I29*R29</f>
        <v>0</v>
      </c>
      <c r="S30" s="45">
        <f t="shared" ref="S30" si="172">$M29/$I29*S29</f>
        <v>0</v>
      </c>
      <c r="T30" s="45">
        <f t="shared" ref="T30" si="173">$M29/$I29*T29</f>
        <v>0</v>
      </c>
      <c r="U30" s="45">
        <f t="shared" ref="U30" si="174">$M29/$I29*U29</f>
        <v>0</v>
      </c>
      <c r="V30" s="45">
        <f t="shared" ref="V30" si="175">$M29/$I29*V29</f>
        <v>0</v>
      </c>
      <c r="W30" s="45">
        <f t="shared" ref="W30" si="176">$M29/$I29*W29</f>
        <v>0</v>
      </c>
      <c r="X30" s="45">
        <f t="shared" ref="X30" si="177">$M29/$I29*X29</f>
        <v>0</v>
      </c>
      <c r="Y30" s="45">
        <f t="shared" ref="Y30" si="178">$M29/$I29*Y29</f>
        <v>0</v>
      </c>
      <c r="Z30" s="45">
        <f t="shared" ref="Z30" si="179">$M29/$I29*Z29</f>
        <v>0</v>
      </c>
      <c r="AA30" s="45">
        <f t="shared" ref="AA30" si="180">$M29/$I29*AA29</f>
        <v>0</v>
      </c>
      <c r="AB30" s="45">
        <f t="shared" ref="AB30" si="181">$M29/$I29*AB29</f>
        <v>0</v>
      </c>
      <c r="AC30" s="45">
        <f t="shared" ref="AC30" si="182">$M29/$I29*AC29</f>
        <v>0</v>
      </c>
      <c r="AD30" s="45">
        <f t="shared" ref="AD30" si="183">$M29/$I29*AD29</f>
        <v>0</v>
      </c>
      <c r="AE30" s="45">
        <f t="shared" ref="AE30" si="184">$M29/$I29*AE29</f>
        <v>0</v>
      </c>
      <c r="AF30" s="45">
        <f t="shared" ref="AF30" si="185">$M29/$I29*AF29</f>
        <v>0</v>
      </c>
      <c r="AG30" s="45">
        <f t="shared" ref="AG30" si="186">$M29/$I29*AG29</f>
        <v>0</v>
      </c>
      <c r="AH30" s="45">
        <f t="shared" ref="AH30" si="187">$M29/$I29*AH29</f>
        <v>0</v>
      </c>
      <c r="AI30" s="45">
        <f t="shared" ref="AI30" si="188">$M29/$I29*AI29</f>
        <v>0</v>
      </c>
      <c r="AJ30" s="45">
        <f t="shared" ref="AJ30" si="189">$M29/$I29*AJ29</f>
        <v>0</v>
      </c>
      <c r="AK30" s="45">
        <f t="shared" ref="AK30" si="190">$M29/$I29*AK29</f>
        <v>0</v>
      </c>
      <c r="AL30" s="45">
        <f t="shared" ref="AL30" si="191">$M29/$I29*AL29</f>
        <v>0</v>
      </c>
      <c r="AM30" s="45">
        <f t="shared" ref="AM30" si="192">$M29/$I29*AM29</f>
        <v>0</v>
      </c>
      <c r="AN30" s="45">
        <f t="shared" ref="AN30" si="193">$M29/$I29*AN29</f>
        <v>0</v>
      </c>
      <c r="AO30" s="45">
        <f t="shared" ref="AO30" si="194">$M29/$I29*AO29</f>
        <v>0</v>
      </c>
      <c r="AP30" s="45">
        <f t="shared" ref="AP30" si="195">$M29/$I29*AP29</f>
        <v>0</v>
      </c>
      <c r="AQ30" s="45">
        <f t="shared" ref="AQ30" si="196">$M29/$I29*AQ29</f>
        <v>0</v>
      </c>
      <c r="AR30" s="45">
        <f t="shared" ref="AR30" si="197">$M29/$I29*AR29</f>
        <v>0</v>
      </c>
      <c r="AS30" s="45">
        <f t="shared" ref="AS30" si="198">$M29/$I29*AS29</f>
        <v>0</v>
      </c>
      <c r="AT30" s="43" t="s">
        <v>13</v>
      </c>
    </row>
    <row r="31" spans="1:46" x14ac:dyDescent="0.6">
      <c r="A31" s="41" t="str">
        <f t="shared" si="167"/>
        <v>Работа</v>
      </c>
      <c r="B31" s="41">
        <f t="shared" si="168"/>
        <v>1</v>
      </c>
      <c r="C31" s="41">
        <v>296</v>
      </c>
      <c r="D31" s="64"/>
      <c r="E31" s="65"/>
      <c r="F31" s="64"/>
      <c r="G31" s="64"/>
      <c r="H31" s="66"/>
      <c r="I31" s="63"/>
      <c r="J31" s="63"/>
      <c r="K31" s="63"/>
      <c r="L31" s="69"/>
      <c r="M31" s="69"/>
      <c r="N31" s="41" t="s">
        <v>32</v>
      </c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3" t="s">
        <v>13</v>
      </c>
    </row>
    <row r="32" spans="1:46" x14ac:dyDescent="0.6">
      <c r="A32" s="41" t="s">
        <v>22</v>
      </c>
      <c r="B32" s="41">
        <f>SEARCH(MID(TRIM(D32),1,5),D32)</f>
        <v>1</v>
      </c>
      <c r="C32" s="41">
        <v>297</v>
      </c>
      <c r="D32" s="64" t="s">
        <v>29</v>
      </c>
      <c r="E32" s="65" t="s">
        <v>20</v>
      </c>
      <c r="F32" s="64" t="s">
        <v>15</v>
      </c>
      <c r="G32" s="64" t="s">
        <v>13</v>
      </c>
      <c r="H32" s="66" t="s">
        <v>7</v>
      </c>
      <c r="I32" s="63">
        <v>7297.3</v>
      </c>
      <c r="J32" s="63">
        <v>0</v>
      </c>
      <c r="K32" s="63">
        <v>7297.3</v>
      </c>
      <c r="L32" s="67">
        <f t="shared" ref="L32" si="199">SUM(O32:AS32)</f>
        <v>0</v>
      </c>
      <c r="M32" s="67">
        <v>13135.1</v>
      </c>
      <c r="N32" s="41" t="s">
        <v>30</v>
      </c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3" t="s">
        <v>13</v>
      </c>
    </row>
    <row r="33" spans="1:46" x14ac:dyDescent="0.6">
      <c r="A33" s="41" t="str">
        <f t="shared" ref="A33:A34" si="200">A32</f>
        <v>Работа</v>
      </c>
      <c r="B33" s="41">
        <f t="shared" ref="B33:B34" si="201">B32</f>
        <v>1</v>
      </c>
      <c r="C33" s="41">
        <v>297</v>
      </c>
      <c r="D33" s="64"/>
      <c r="E33" s="65"/>
      <c r="F33" s="64"/>
      <c r="G33" s="64"/>
      <c r="H33" s="66"/>
      <c r="I33" s="63"/>
      <c r="J33" s="63"/>
      <c r="K33" s="63"/>
      <c r="L33" s="68"/>
      <c r="M33" s="68"/>
      <c r="N33" s="44" t="s">
        <v>31</v>
      </c>
      <c r="O33" s="45">
        <f>$M32/$I32*O32</f>
        <v>0</v>
      </c>
      <c r="P33" s="45">
        <f t="shared" ref="P33" si="202">$M32/$I32*P32</f>
        <v>0</v>
      </c>
      <c r="Q33" s="45">
        <f t="shared" ref="Q33" si="203">$M32/$I32*Q32</f>
        <v>0</v>
      </c>
      <c r="R33" s="45">
        <f t="shared" ref="R33" si="204">$M32/$I32*R32</f>
        <v>0</v>
      </c>
      <c r="S33" s="45">
        <f t="shared" ref="S33" si="205">$M32/$I32*S32</f>
        <v>0</v>
      </c>
      <c r="T33" s="45">
        <f t="shared" ref="T33" si="206">$M32/$I32*T32</f>
        <v>0</v>
      </c>
      <c r="U33" s="45">
        <f t="shared" ref="U33" si="207">$M32/$I32*U32</f>
        <v>0</v>
      </c>
      <c r="V33" s="45">
        <f t="shared" ref="V33" si="208">$M32/$I32*V32</f>
        <v>0</v>
      </c>
      <c r="W33" s="45">
        <f t="shared" ref="W33" si="209">$M32/$I32*W32</f>
        <v>0</v>
      </c>
      <c r="X33" s="45">
        <f t="shared" ref="X33" si="210">$M32/$I32*X32</f>
        <v>0</v>
      </c>
      <c r="Y33" s="45">
        <f t="shared" ref="Y33" si="211">$M32/$I32*Y32</f>
        <v>0</v>
      </c>
      <c r="Z33" s="45">
        <f t="shared" ref="Z33" si="212">$M32/$I32*Z32</f>
        <v>0</v>
      </c>
      <c r="AA33" s="45">
        <f t="shared" ref="AA33" si="213">$M32/$I32*AA32</f>
        <v>0</v>
      </c>
      <c r="AB33" s="45">
        <f t="shared" ref="AB33" si="214">$M32/$I32*AB32</f>
        <v>0</v>
      </c>
      <c r="AC33" s="45">
        <f t="shared" ref="AC33" si="215">$M32/$I32*AC32</f>
        <v>0</v>
      </c>
      <c r="AD33" s="45">
        <f t="shared" ref="AD33" si="216">$M32/$I32*AD32</f>
        <v>0</v>
      </c>
      <c r="AE33" s="45">
        <f t="shared" ref="AE33" si="217">$M32/$I32*AE32</f>
        <v>0</v>
      </c>
      <c r="AF33" s="45">
        <f t="shared" ref="AF33" si="218">$M32/$I32*AF32</f>
        <v>0</v>
      </c>
      <c r="AG33" s="45">
        <f t="shared" ref="AG33" si="219">$M32/$I32*AG32</f>
        <v>0</v>
      </c>
      <c r="AH33" s="45">
        <f t="shared" ref="AH33" si="220">$M32/$I32*AH32</f>
        <v>0</v>
      </c>
      <c r="AI33" s="45">
        <f t="shared" ref="AI33" si="221">$M32/$I32*AI32</f>
        <v>0</v>
      </c>
      <c r="AJ33" s="45">
        <f t="shared" ref="AJ33" si="222">$M32/$I32*AJ32</f>
        <v>0</v>
      </c>
      <c r="AK33" s="45">
        <f t="shared" ref="AK33" si="223">$M32/$I32*AK32</f>
        <v>0</v>
      </c>
      <c r="AL33" s="45">
        <f t="shared" ref="AL33" si="224">$M32/$I32*AL32</f>
        <v>0</v>
      </c>
      <c r="AM33" s="45">
        <f t="shared" ref="AM33" si="225">$M32/$I32*AM32</f>
        <v>0</v>
      </c>
      <c r="AN33" s="45">
        <f t="shared" ref="AN33" si="226">$M32/$I32*AN32</f>
        <v>0</v>
      </c>
      <c r="AO33" s="45">
        <f t="shared" ref="AO33" si="227">$M32/$I32*AO32</f>
        <v>0</v>
      </c>
      <c r="AP33" s="45">
        <f t="shared" ref="AP33" si="228">$M32/$I32*AP32</f>
        <v>0</v>
      </c>
      <c r="AQ33" s="45">
        <f t="shared" ref="AQ33" si="229">$M32/$I32*AQ32</f>
        <v>0</v>
      </c>
      <c r="AR33" s="45">
        <f t="shared" ref="AR33" si="230">$M32/$I32*AR32</f>
        <v>0</v>
      </c>
      <c r="AS33" s="45">
        <f t="shared" ref="AS33" si="231">$M32/$I32*AS32</f>
        <v>0</v>
      </c>
      <c r="AT33" s="43" t="s">
        <v>13</v>
      </c>
    </row>
    <row r="34" spans="1:46" x14ac:dyDescent="0.6">
      <c r="A34" s="41" t="str">
        <f t="shared" si="200"/>
        <v>Работа</v>
      </c>
      <c r="B34" s="41">
        <f t="shared" si="201"/>
        <v>1</v>
      </c>
      <c r="C34" s="41">
        <v>297</v>
      </c>
      <c r="D34" s="64"/>
      <c r="E34" s="65"/>
      <c r="F34" s="64"/>
      <c r="G34" s="64"/>
      <c r="H34" s="66"/>
      <c r="I34" s="63"/>
      <c r="J34" s="63"/>
      <c r="K34" s="63"/>
      <c r="L34" s="69"/>
      <c r="M34" s="69"/>
      <c r="N34" s="41" t="s">
        <v>32</v>
      </c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3" t="s">
        <v>13</v>
      </c>
    </row>
    <row r="35" spans="1:46" ht="39" customHeight="1" x14ac:dyDescent="0.6">
      <c r="A35" s="57"/>
      <c r="B35" s="57"/>
      <c r="C35" s="57"/>
      <c r="D35" s="58"/>
      <c r="E35" s="59"/>
      <c r="F35" s="58"/>
      <c r="G35" s="58"/>
      <c r="H35" s="60"/>
      <c r="I35" s="61"/>
      <c r="J35" s="61"/>
      <c r="K35" s="61"/>
      <c r="L35" s="61"/>
      <c r="M35" s="61"/>
      <c r="N35" s="57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</row>
    <row r="36" spans="1:46" ht="39" customHeight="1" x14ac:dyDescent="0.7">
      <c r="E36" s="50" t="s">
        <v>49</v>
      </c>
      <c r="L36" s="74" t="s">
        <v>55</v>
      </c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</row>
    <row r="37" spans="1:46" ht="37.5" customHeight="1" x14ac:dyDescent="0.7">
      <c r="E37" s="50" t="s">
        <v>50</v>
      </c>
      <c r="L37" s="73" t="s">
        <v>53</v>
      </c>
      <c r="M37" s="73"/>
      <c r="N37" s="51" t="s">
        <v>31</v>
      </c>
      <c r="O37" s="52">
        <v>1</v>
      </c>
      <c r="P37" s="52">
        <v>2</v>
      </c>
      <c r="Q37" s="52">
        <v>3</v>
      </c>
      <c r="R37" s="52">
        <v>4</v>
      </c>
      <c r="S37" s="52">
        <v>5</v>
      </c>
      <c r="T37" s="52">
        <v>6</v>
      </c>
      <c r="U37" s="52">
        <v>7</v>
      </c>
      <c r="V37" s="52">
        <v>8</v>
      </c>
      <c r="W37" s="52">
        <v>9</v>
      </c>
      <c r="X37" s="52">
        <v>10</v>
      </c>
      <c r="Y37" s="52">
        <v>11</v>
      </c>
      <c r="Z37" s="52">
        <v>12</v>
      </c>
      <c r="AA37" s="52">
        <v>13</v>
      </c>
      <c r="AB37" s="52">
        <v>14</v>
      </c>
      <c r="AC37" s="52">
        <v>15</v>
      </c>
      <c r="AD37" s="52">
        <v>16</v>
      </c>
      <c r="AE37" s="52">
        <v>17</v>
      </c>
      <c r="AF37" s="52">
        <v>18</v>
      </c>
      <c r="AG37" s="52">
        <v>19</v>
      </c>
      <c r="AH37" s="52">
        <v>20</v>
      </c>
      <c r="AI37" s="52">
        <v>21</v>
      </c>
      <c r="AJ37" s="52">
        <v>22</v>
      </c>
      <c r="AK37" s="52">
        <v>23</v>
      </c>
      <c r="AL37" s="52">
        <v>24</v>
      </c>
      <c r="AM37" s="52">
        <v>25</v>
      </c>
      <c r="AN37" s="52">
        <v>26</v>
      </c>
      <c r="AO37" s="52">
        <v>27</v>
      </c>
      <c r="AP37" s="52">
        <v>28</v>
      </c>
      <c r="AQ37" s="52">
        <v>29</v>
      </c>
      <c r="AR37" s="52">
        <v>30</v>
      </c>
      <c r="AS37" s="52">
        <v>31</v>
      </c>
    </row>
    <row r="38" spans="1:46" ht="37.5" customHeight="1" x14ac:dyDescent="0.7">
      <c r="E38" s="50" t="s">
        <v>51</v>
      </c>
      <c r="L38" s="70" t="s">
        <v>13</v>
      </c>
      <c r="M38" s="70"/>
      <c r="N38" s="53" t="s">
        <v>31</v>
      </c>
      <c r="O38" s="54">
        <f>SUMIFS(O$11:O$34,$AT$11:$AT$34,$AT38,$N$11:$N$34,$N$37)</f>
        <v>0</v>
      </c>
      <c r="P38" s="54">
        <f>SUMIFS(P$11:P$34,$AT$11:$AT$34,$AT38,$N$11:$N$34,$N$37)</f>
        <v>0</v>
      </c>
      <c r="Q38" s="54">
        <f>SUMIFS(Q$11:Q$34,$AT$11:$AT$34,$AT38,$N$11:$N$34,$N$37)</f>
        <v>0</v>
      </c>
      <c r="R38" s="54">
        <f>SUMIFS(R$11:R$34,$AT$11:$AT$34,$AT38,$N$11:$N$34,$N$37)</f>
        <v>0</v>
      </c>
      <c r="S38" s="54">
        <f>SUMIFS(S$11:S$34,$AT$11:$AT$34,$AT38,$N$11:$N$34,$N$37)</f>
        <v>0</v>
      </c>
      <c r="T38" s="54">
        <f>SUMIFS(T$11:T$34,$AT$11:$AT$34,$AT38,$N$11:$N$34,$N$37)</f>
        <v>0</v>
      </c>
      <c r="U38" s="54">
        <f>SUMIFS(U$11:U$34,$AT$11:$AT$34,$AT38,$N$11:$N$34,$N$37)</f>
        <v>0</v>
      </c>
      <c r="V38" s="54">
        <f>SUMIFS(V$11:V$34,$AT$11:$AT$34,$AT38,$N$11:$N$34,$N$37)</f>
        <v>660.88957364230009</v>
      </c>
      <c r="W38" s="54">
        <f>SUMIFS(W$11:W$34,$AT$11:$AT$34,$AT38,$N$11:$N$34,$N$37)</f>
        <v>660.88957364230009</v>
      </c>
      <c r="X38" s="54">
        <f>SUMIFS(X$11:X$34,$AT$11:$AT$34,$AT38,$N$11:$N$34,$N$37)</f>
        <v>660.88957364230009</v>
      </c>
      <c r="Y38" s="54">
        <f>SUMIFS(Y$11:Y$34,$AT$11:$AT$34,$AT38,$N$11:$N$34,$N$37)</f>
        <v>660.88957364230009</v>
      </c>
      <c r="Z38" s="54">
        <f>SUMIFS(Z$11:Z$34,$AT$11:$AT$34,$AT38,$N$11:$N$34,$N$37)</f>
        <v>660.88957364230009</v>
      </c>
      <c r="AA38" s="54">
        <f>SUMIFS(AA$11:AA$34,$AT$11:$AT$34,$AT38,$N$11:$N$34,$N$37)</f>
        <v>660.88957364230009</v>
      </c>
      <c r="AB38" s="54">
        <f>SUMIFS(AB$11:AB$34,$AT$11:$AT$34,$AT38,$N$11:$N$34,$N$37)</f>
        <v>660.88957364230009</v>
      </c>
      <c r="AC38" s="54">
        <f>SUMIFS(AC$11:AC$34,$AT$11:$AT$34,$AT38,$N$11:$N$34,$N$37)</f>
        <v>660.88957364230009</v>
      </c>
      <c r="AD38" s="54">
        <f>SUMIFS(AD$11:AD$34,$AT$11:$AT$34,$AT38,$N$11:$N$34,$N$37)</f>
        <v>660.88957364230009</v>
      </c>
      <c r="AE38" s="54">
        <f>SUMIFS(AE$11:AE$34,$AT$11:$AT$34,$AT38,$N$11:$N$34,$N$37)</f>
        <v>660.88957364230009</v>
      </c>
      <c r="AF38" s="54">
        <f>SUMIFS(AF$11:AF$34,$AT$11:$AT$34,$AT38,$N$11:$N$34,$N$37)</f>
        <v>660.88957364230009</v>
      </c>
      <c r="AG38" s="54">
        <f>SUMIFS(AG$11:AG$34,$AT$11:$AT$34,$AT38,$N$11:$N$34,$N$37)</f>
        <v>660.88957364230009</v>
      </c>
      <c r="AH38" s="54">
        <f>SUMIFS(AH$11:AH$34,$AT$11:$AT$34,$AT38,$N$11:$N$34,$N$37)</f>
        <v>660.88957364230009</v>
      </c>
      <c r="AI38" s="54">
        <f>SUMIFS(AI$11:AI$34,$AT$11:$AT$34,$AT38,$N$11:$N$34,$N$37)</f>
        <v>660.88957364230009</v>
      </c>
      <c r="AJ38" s="54">
        <f>SUMIFS(AJ$11:AJ$34,$AT$11:$AT$34,$AT38,$N$11:$N$34,$N$37)</f>
        <v>660.88957364230009</v>
      </c>
      <c r="AK38" s="54">
        <f>SUMIFS(AK$11:AK$34,$AT$11:$AT$34,$AT38,$N$11:$N$34,$N$37)</f>
        <v>660.88957364230009</v>
      </c>
      <c r="AL38" s="54">
        <f>SUMIFS(AL$11:AL$34,$AT$11:$AT$34,$AT38,$N$11:$N$34,$N$37)</f>
        <v>660.88957364230009</v>
      </c>
      <c r="AM38" s="54">
        <f>SUMIFS(AM$11:AM$34,$AT$11:$AT$34,$AT38,$N$11:$N$34,$N$37)</f>
        <v>660.88957364230009</v>
      </c>
      <c r="AN38" s="54">
        <f>SUMIFS(AN$11:AN$34,$AT$11:$AT$34,$AT38,$N$11:$N$34,$N$37)</f>
        <v>660.88957364230009</v>
      </c>
      <c r="AO38" s="54">
        <f>SUMIFS(AO$11:AO$34,$AT$11:$AT$34,$AT38,$N$11:$N$34,$N$37)</f>
        <v>660.88957364230009</v>
      </c>
      <c r="AP38" s="54">
        <f>SUMIFS(AP$11:AP$34,$AT$11:$AT$34,$AT38,$N$11:$N$34,$N$37)</f>
        <v>660.88957364230009</v>
      </c>
      <c r="AQ38" s="54">
        <f>SUMIFS(AQ$11:AQ$34,$AT$11:$AT$34,$AT38,$N$11:$N$34,$N$37)</f>
        <v>660.88957364230009</v>
      </c>
      <c r="AR38" s="54">
        <f>SUMIFS(AR$11:AR$34,$AT$11:$AT$34,$AT38,$N$11:$N$34,$N$37)</f>
        <v>660.88957364230009</v>
      </c>
      <c r="AS38" s="54">
        <f>SUMIFS(AS$11:AS$34,$AT$11:$AT$34,$AT38,$N$11:$N$34,$N$37)</f>
        <v>660.88957364230009</v>
      </c>
      <c r="AT38" s="43" t="s">
        <v>13</v>
      </c>
    </row>
    <row r="39" spans="1:46" ht="37.5" customHeight="1" x14ac:dyDescent="0.7">
      <c r="E39" s="50" t="s">
        <v>46</v>
      </c>
      <c r="L39" s="70"/>
      <c r="M39" s="70"/>
      <c r="N39" s="55" t="s">
        <v>54</v>
      </c>
      <c r="O39" s="56">
        <f>ROUNDUP(O38/10,0)</f>
        <v>0</v>
      </c>
      <c r="P39" s="56">
        <f t="shared" ref="P39:AR39" si="232">ROUNDUP(P38/10,0)</f>
        <v>0</v>
      </c>
      <c r="Q39" s="56">
        <f t="shared" si="232"/>
        <v>0</v>
      </c>
      <c r="R39" s="56">
        <f t="shared" si="232"/>
        <v>0</v>
      </c>
      <c r="S39" s="56">
        <f t="shared" si="232"/>
        <v>0</v>
      </c>
      <c r="T39" s="56">
        <f t="shared" si="232"/>
        <v>0</v>
      </c>
      <c r="U39" s="56">
        <f t="shared" si="232"/>
        <v>0</v>
      </c>
      <c r="V39" s="56">
        <f t="shared" si="232"/>
        <v>67</v>
      </c>
      <c r="W39" s="56">
        <f t="shared" si="232"/>
        <v>67</v>
      </c>
      <c r="X39" s="56">
        <f t="shared" si="232"/>
        <v>67</v>
      </c>
      <c r="Y39" s="56">
        <f t="shared" si="232"/>
        <v>67</v>
      </c>
      <c r="Z39" s="56">
        <f t="shared" si="232"/>
        <v>67</v>
      </c>
      <c r="AA39" s="56">
        <f t="shared" si="232"/>
        <v>67</v>
      </c>
      <c r="AB39" s="56">
        <f t="shared" si="232"/>
        <v>67</v>
      </c>
      <c r="AC39" s="56">
        <f t="shared" si="232"/>
        <v>67</v>
      </c>
      <c r="AD39" s="56">
        <f t="shared" si="232"/>
        <v>67</v>
      </c>
      <c r="AE39" s="56">
        <f t="shared" si="232"/>
        <v>67</v>
      </c>
      <c r="AF39" s="56">
        <f t="shared" si="232"/>
        <v>67</v>
      </c>
      <c r="AG39" s="56">
        <f t="shared" si="232"/>
        <v>67</v>
      </c>
      <c r="AH39" s="56">
        <f t="shared" si="232"/>
        <v>67</v>
      </c>
      <c r="AI39" s="56">
        <f t="shared" si="232"/>
        <v>67</v>
      </c>
      <c r="AJ39" s="56">
        <f t="shared" si="232"/>
        <v>67</v>
      </c>
      <c r="AK39" s="56">
        <f t="shared" si="232"/>
        <v>67</v>
      </c>
      <c r="AL39" s="56">
        <f t="shared" si="232"/>
        <v>67</v>
      </c>
      <c r="AM39" s="56">
        <f t="shared" si="232"/>
        <v>67</v>
      </c>
      <c r="AN39" s="56">
        <f t="shared" si="232"/>
        <v>67</v>
      </c>
      <c r="AO39" s="56">
        <f t="shared" si="232"/>
        <v>67</v>
      </c>
      <c r="AP39" s="56">
        <f t="shared" si="232"/>
        <v>67</v>
      </c>
      <c r="AQ39" s="56">
        <f t="shared" si="232"/>
        <v>67</v>
      </c>
      <c r="AR39" s="56">
        <f t="shared" si="232"/>
        <v>67</v>
      </c>
      <c r="AS39" s="56">
        <f t="shared" ref="AS39" si="233">ROUNDUP(AS38/10,0)</f>
        <v>67</v>
      </c>
      <c r="AT39" s="43" t="s">
        <v>13</v>
      </c>
    </row>
    <row r="40" spans="1:46" ht="35.25" x14ac:dyDescent="0.7">
      <c r="E40" s="50"/>
    </row>
    <row r="41" spans="1:46" ht="35.25" x14ac:dyDescent="0.7">
      <c r="E41" s="50" t="s">
        <v>49</v>
      </c>
    </row>
    <row r="42" spans="1:46" ht="35.25" x14ac:dyDescent="0.7">
      <c r="E42" s="50" t="s">
        <v>52</v>
      </c>
    </row>
    <row r="43" spans="1:46" ht="35.25" x14ac:dyDescent="0.7">
      <c r="E43" s="50" t="s">
        <v>51</v>
      </c>
    </row>
    <row r="44" spans="1:46" ht="35.25" x14ac:dyDescent="0.7">
      <c r="E44" s="50" t="s">
        <v>46</v>
      </c>
    </row>
    <row r="45" spans="1:46" ht="35.25" x14ac:dyDescent="0.7">
      <c r="E45" s="50"/>
    </row>
    <row r="46" spans="1:46" ht="35.25" x14ac:dyDescent="0.7">
      <c r="E46" s="50" t="s">
        <v>49</v>
      </c>
    </row>
    <row r="47" spans="1:46" ht="35.25" x14ac:dyDescent="0.7">
      <c r="E47" s="50" t="s">
        <v>52</v>
      </c>
    </row>
    <row r="48" spans="1:46" ht="35.25" x14ac:dyDescent="0.7">
      <c r="E48" s="50" t="s">
        <v>51</v>
      </c>
    </row>
    <row r="49" spans="5:5" ht="35.25" x14ac:dyDescent="0.7">
      <c r="E49" s="50" t="s">
        <v>46</v>
      </c>
    </row>
    <row r="50" spans="5:5" x14ac:dyDescent="0.6">
      <c r="E50" s="43"/>
    </row>
    <row r="51" spans="5:5" x14ac:dyDescent="0.6">
      <c r="E51" s="43"/>
    </row>
    <row r="52" spans="5:5" x14ac:dyDescent="0.6">
      <c r="E52" s="43"/>
    </row>
    <row r="53" spans="5:5" x14ac:dyDescent="0.6">
      <c r="E53" s="43"/>
    </row>
    <row r="54" spans="5:5" x14ac:dyDescent="0.6">
      <c r="E54" s="43"/>
    </row>
  </sheetData>
  <autoFilter ref="A8:AT34"/>
  <mergeCells count="86">
    <mergeCell ref="L37:M37"/>
    <mergeCell ref="L38:M39"/>
    <mergeCell ref="L36:AS36"/>
    <mergeCell ref="M14:M16"/>
    <mergeCell ref="M20:M22"/>
    <mergeCell ref="M26:M28"/>
    <mergeCell ref="M32:M34"/>
    <mergeCell ref="M23:M25"/>
    <mergeCell ref="L14:L16"/>
    <mergeCell ref="L20:L22"/>
    <mergeCell ref="L26:L28"/>
    <mergeCell ref="L32:L34"/>
    <mergeCell ref="L23:L25"/>
    <mergeCell ref="I7:K7"/>
    <mergeCell ref="O7:AS7"/>
    <mergeCell ref="L7:L8"/>
    <mergeCell ref="M7:M8"/>
    <mergeCell ref="N7:N8"/>
    <mergeCell ref="A7:A8"/>
    <mergeCell ref="B7:B8"/>
    <mergeCell ref="C7:C8"/>
    <mergeCell ref="D7:D8"/>
    <mergeCell ref="E7:E8"/>
    <mergeCell ref="F7:F8"/>
    <mergeCell ref="G7:G8"/>
    <mergeCell ref="H7:H8"/>
    <mergeCell ref="J32:J34"/>
    <mergeCell ref="K32:K34"/>
    <mergeCell ref="D32:D34"/>
    <mergeCell ref="E32:E34"/>
    <mergeCell ref="F32:F34"/>
    <mergeCell ref="G32:G34"/>
    <mergeCell ref="H32:H34"/>
    <mergeCell ref="I32:I34"/>
    <mergeCell ref="L29:L31"/>
    <mergeCell ref="M29:M31"/>
    <mergeCell ref="D29:D31"/>
    <mergeCell ref="E29:E31"/>
    <mergeCell ref="F29:F31"/>
    <mergeCell ref="G29:G31"/>
    <mergeCell ref="H29:H31"/>
    <mergeCell ref="I29:I31"/>
    <mergeCell ref="J29:J31"/>
    <mergeCell ref="K29:K31"/>
    <mergeCell ref="J26:J28"/>
    <mergeCell ref="K26:K28"/>
    <mergeCell ref="D26:D28"/>
    <mergeCell ref="E26:E28"/>
    <mergeCell ref="F26:F28"/>
    <mergeCell ref="G26:G28"/>
    <mergeCell ref="H26:H28"/>
    <mergeCell ref="I26:I28"/>
    <mergeCell ref="D23:D25"/>
    <mergeCell ref="E23:E25"/>
    <mergeCell ref="F23:F25"/>
    <mergeCell ref="G23:G25"/>
    <mergeCell ref="H23:H25"/>
    <mergeCell ref="I23:I25"/>
    <mergeCell ref="J23:J25"/>
    <mergeCell ref="K23:K25"/>
    <mergeCell ref="J20:J22"/>
    <mergeCell ref="K20:K22"/>
    <mergeCell ref="D20:D22"/>
    <mergeCell ref="E20:E22"/>
    <mergeCell ref="F20:F22"/>
    <mergeCell ref="G20:G22"/>
    <mergeCell ref="H20:H22"/>
    <mergeCell ref="I20:I22"/>
    <mergeCell ref="L17:L19"/>
    <mergeCell ref="M17:M19"/>
    <mergeCell ref="D17:D19"/>
    <mergeCell ref="E17:E19"/>
    <mergeCell ref="F17:F19"/>
    <mergeCell ref="G17:G19"/>
    <mergeCell ref="H17:H19"/>
    <mergeCell ref="I17:I19"/>
    <mergeCell ref="J17:J19"/>
    <mergeCell ref="K17:K19"/>
    <mergeCell ref="J14:J16"/>
    <mergeCell ref="K14:K16"/>
    <mergeCell ref="D14:D16"/>
    <mergeCell ref="E14:E16"/>
    <mergeCell ref="F14:F16"/>
    <mergeCell ref="G14:G16"/>
    <mergeCell ref="H14:H16"/>
    <mergeCell ref="I14:I16"/>
  </mergeCells>
  <pageMargins left="0.70866141732283472" right="0.70866141732283472" top="0.74803149606299213" bottom="0.74803149606299213" header="0.31496062992125984" footer="0.31496062992125984"/>
  <pageSetup paperSize="8" scale="31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МСГ</vt:lpstr>
      <vt:lpstr>МСГ!Заголовки_для_печати</vt:lpstr>
      <vt:lpstr>МСГ!Область_печати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2025-06-19T17:46:42Z</dcterms:modified>
</cp:coreProperties>
</file>