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.mishagin\Desktop\АО Коломенский завод\новый\"/>
    </mc:Choice>
  </mc:AlternateContent>
  <xr:revisionPtr revIDLastSave="0" documentId="8_{1BABDEE3-BE7A-4441-B902-4C8EAEB52C83}" xr6:coauthVersionLast="47" xr6:coauthVersionMax="47" xr10:uidLastSave="{00000000-0000-0000-0000-000000000000}"/>
  <bookViews>
    <workbookView xWindow="-120" yWindow="-120" windowWidth="29040" windowHeight="15840" xr2:uid="{01D9900D-3D7D-4BC6-AF78-8CA770882A4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1" l="1"/>
  <c r="H23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4" i="1" s="1"/>
  <c r="H25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H5" i="1"/>
  <c r="G5" i="1"/>
  <c r="F5" i="1"/>
  <c r="E20" i="1"/>
  <c r="E21" i="1" s="1"/>
  <c r="E16" i="1"/>
  <c r="E10" i="1"/>
  <c r="E11" i="1" s="1"/>
</calcChain>
</file>

<file path=xl/sharedStrings.xml><?xml version="1.0" encoding="utf-8"?>
<sst xmlns="http://schemas.openxmlformats.org/spreadsheetml/2006/main" count="78" uniqueCount="51">
  <si>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</si>
  <si>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</si>
  <si>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</si>
  <si>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>шт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</si>
  <si>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</si>
  <si>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</si>
  <si>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</si>
  <si>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терминальной платы </t>
  </si>
  <si>
    <t>Терминальная плата - TRB-110– 16 шт.</t>
  </si>
  <si>
    <t>Монтаж кабельных линий: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</si>
  <si>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</si>
  <si>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</si>
  <si>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</si>
  <si>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>м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</si>
  <si>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</si>
  <si>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</si>
  <si>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</si>
  <si>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</si>
  <si>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</si>
  <si>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</si>
  <si>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</si>
  <si>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</si>
  <si>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</si>
  <si>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</si>
  <si>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</si>
  <si>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</si>
  <si>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</si>
  <si>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</si>
  <si>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</si>
  <si>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</si>
  <si>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</si>
  <si>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</si>
  <si>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</si>
  <si>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</si>
  <si>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- Блок сигнально-пусковой С2000 КПБ – 2 шт.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</si>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</sst>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165" fontId="0" fillId="0" borderId="1" xfId="0" applyNumberFormat="1" applyBorder="1" applyAlignment="1"/>
    <xf numFmtId="165" fontId="0" fillId="0" borderId="1" xfId="2" applyNumberFormat="1" applyFont="1" applyBorder="1" applyAlignment="1"/>
    <xf numFmtId="165" fontId="2" fillId="0" borderId="1" xfId="0" applyNumberFormat="1" applyFont="1" applyBorder="1" applyAlignment="1">
      <alignment wrapText="1"/>
    </xf>
    <xf numFmtId="165" fontId="0" fillId="2" borderId="1" xfId="0" applyNumberFormat="1" applyFill="1" applyBorder="1" applyAlignment="1"/>
    <xf numFmtId="165" fontId="0" fillId="2" borderId="1" xfId="1" applyNumberFormat="1" applyFont="1" applyFill="1" applyBorder="1" applyAlignment="1"/>
    <xf numFmtId="165" fontId="0" fillId="0" borderId="0" xfId="0" applyNumberFormat="1"/>
    <xf numFmtId="165" fontId="0" fillId="2" borderId="1" xfId="0" applyNumberFormat="1" applyFont="1" applyFill="1" applyBorder="1" applyAlignment="1"/>
    <xf numFmtId="165" fontId="1" fillId="0" borderId="1" xfId="2" applyNumberFormat="1" applyFont="1" applyBorder="1" applyAlignment="1"/>
    <xf numFmtId="165" fontId="0" fillId="0" borderId="1" xfId="0" applyNumberFormat="1" applyFont="1" applyBorder="1" applyAlignment="1"/>
  </cellXfs>
  <cellStyles count="3">
    <cellStyle name="Обычный" xfId="0" builtinId="0"/>
    <cellStyle name="Финансовый" xfId="1" builtinId="3"/>
    <cellStyle name="Финансовый 3" xfId="2" xr:uid="{1CEE74EB-78B6-463F-B442-4FA08A44B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62B0-B45A-4244-A35E-29FF7A1697C5}">
  <dimension ref="A1:L27"/>
  <sheetViews>
    <sheetView tabSelected="1" workbookViewId="0">
      <selection activeCell="H39" sqref="H39"/>
    </sheetView>
  </sheetViews>
  <sheetFormatPr defaultRowHeight="15" x14ac:dyDescent="0.25"/>
  <cols>
    <col min="2" max="2" width="6.7109375" customWidth="1"/>
    <col min="3" max="3" width="45.85546875" customWidth="1"/>
    <col min="4" max="4" width="7.42578125" customWidth="1"/>
    <col min="5" max="5" width="11.85546875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3.85546875" customWidth="1"/>
  </cols>
  <sheetData>
    <row r="1" spans="1:12" ht="113.25" customHeight="1" x14ac:dyDescent="0.25">
      <c r="A1" s="23" t="s">
        <v>39</v>
      </c>
      <c r="B1" s="23" t="s">
        <v>40</v>
      </c>
      <c r="C1" s="24" t="s">
        <v>41</v>
      </c>
      <c r="D1" s="24" t="s">
        <v>42</v>
      </c>
      <c r="E1" s="25" t="s">
        <v>43</v>
      </c>
      <c r="F1" s="24" t="s">
        <v>44</v>
      </c>
      <c r="G1" s="24"/>
      <c r="H1" s="24" t="s">
        <v>45</v>
      </c>
      <c r="I1" s="24" t="s">
        <v>46</v>
      </c>
      <c r="J1" s="24"/>
      <c r="K1" s="24" t="s">
        <v>47</v>
      </c>
      <c r="L1" s="24" t="s">
        <v>48</v>
      </c>
    </row>
    <row r="2" spans="1:12" x14ac:dyDescent="0.25">
      <c r="A2" s="23"/>
      <c r="B2" s="23"/>
      <c r="C2" s="24"/>
      <c r="D2" s="24"/>
      <c r="E2" s="25"/>
      <c r="F2" s="26" t="s">
        <v>49</v>
      </c>
      <c r="G2" s="26" t="s">
        <v>50</v>
      </c>
      <c r="H2" s="27"/>
      <c r="I2" s="26" t="s">
        <v>49</v>
      </c>
      <c r="J2" s="26" t="s">
        <v>50</v>
      </c>
      <c r="K2" s="27"/>
      <c r="L2" s="27"/>
    </row>
    <row r="3" spans="1:12" ht="30" x14ac:dyDescent="0.25">
      <c r="A3" s="1"/>
      <c r="B3" s="2"/>
      <c r="C3" s="3" t="s">
        <v>0</v>
      </c>
      <c r="D3" s="4"/>
      <c r="E3" s="5"/>
      <c r="F3" s="6"/>
      <c r="G3" s="7"/>
      <c r="H3" s="8"/>
      <c r="I3" s="8"/>
      <c r="J3" s="8"/>
      <c r="K3" s="8"/>
      <c r="L3" s="8"/>
    </row>
    <row r="4" spans="1:12" ht="15.75" x14ac:dyDescent="0.25">
      <c r="A4" s="1"/>
      <c r="B4" s="2"/>
      <c r="C4" s="3" t="s">
        <v>1</v>
      </c>
      <c r="D4" s="4"/>
      <c r="E4" s="5"/>
      <c r="F4" s="6"/>
      <c r="G4" s="7"/>
      <c r="H4" s="8"/>
      <c r="I4" s="8"/>
      <c r="J4" s="8"/>
      <c r="K4" s="8"/>
      <c r="L4" s="8"/>
    </row>
    <row r="5" spans="1:12" ht="126" x14ac:dyDescent="0.25">
      <c r="A5" s="1">
        <v>549</v>
      </c>
      <c r="B5" s="9">
        <v>95</v>
      </c>
      <c r="C5" s="10" t="s">
        <v>2</v>
      </c>
      <c r="D5" s="4" t="s">
        <v>3</v>
      </c>
      <c r="E5" s="5">
        <v>10</v>
      </c>
      <c r="F5" s="30">
        <f>I5*E5</f>
        <v>180000</v>
      </c>
      <c r="G5" s="28">
        <f>J5*E5</f>
        <v>1240000</v>
      </c>
      <c r="H5" s="28">
        <f>F5+G5</f>
        <v>1420000</v>
      </c>
      <c r="I5" s="28">
        <v>18000</v>
      </c>
      <c r="J5" s="28">
        <v>124000</v>
      </c>
      <c r="K5" s="28"/>
      <c r="L5" s="7" t="s">
        <v>4</v>
      </c>
    </row>
    <row r="6" spans="1:12" ht="78.75" x14ac:dyDescent="0.25">
      <c r="A6" s="1">
        <v>550</v>
      </c>
      <c r="B6" s="9">
        <v>96</v>
      </c>
      <c r="C6" s="10" t="s">
        <v>5</v>
      </c>
      <c r="D6" s="4" t="s">
        <v>3</v>
      </c>
      <c r="E6" s="5">
        <v>116</v>
      </c>
      <c r="F6" s="30">
        <f t="shared" ref="F6:F26" si="0">I6*E6</f>
        <v>261000</v>
      </c>
      <c r="G6" s="28">
        <f t="shared" ref="G6:G26" si="1">J6*E6</f>
        <v>220400</v>
      </c>
      <c r="H6" s="28">
        <f t="shared" ref="H6:H22" si="2">F6+G6</f>
        <v>481400</v>
      </c>
      <c r="I6" s="28">
        <v>2250</v>
      </c>
      <c r="J6" s="28">
        <v>1900</v>
      </c>
      <c r="K6" s="28"/>
      <c r="L6" s="11" t="s">
        <v>6</v>
      </c>
    </row>
    <row r="7" spans="1:12" ht="31.5" x14ac:dyDescent="0.25">
      <c r="A7" s="1">
        <v>551</v>
      </c>
      <c r="B7" s="9">
        <v>97</v>
      </c>
      <c r="C7" s="10" t="s">
        <v>7</v>
      </c>
      <c r="D7" s="4" t="s">
        <v>3</v>
      </c>
      <c r="E7" s="5">
        <v>16</v>
      </c>
      <c r="F7" s="30">
        <f t="shared" si="0"/>
        <v>0</v>
      </c>
      <c r="G7" s="28">
        <f t="shared" si="1"/>
        <v>0</v>
      </c>
      <c r="H7" s="28">
        <f t="shared" si="2"/>
        <v>0</v>
      </c>
      <c r="I7" s="28">
        <v>0</v>
      </c>
      <c r="J7" s="28">
        <v>0</v>
      </c>
      <c r="K7" s="28"/>
      <c r="L7" s="11" t="s">
        <v>8</v>
      </c>
    </row>
    <row r="8" spans="1:12" ht="15.75" x14ac:dyDescent="0.25">
      <c r="A8" s="1"/>
      <c r="B8" s="9"/>
      <c r="C8" s="12" t="s">
        <v>9</v>
      </c>
      <c r="D8" s="4"/>
      <c r="E8" s="5"/>
      <c r="F8" s="30">
        <f t="shared" si="0"/>
        <v>0</v>
      </c>
      <c r="G8" s="28">
        <f t="shared" si="1"/>
        <v>0</v>
      </c>
      <c r="H8" s="28">
        <f t="shared" si="2"/>
        <v>0</v>
      </c>
      <c r="I8" s="28"/>
      <c r="J8" s="28"/>
      <c r="K8" s="28"/>
      <c r="L8" s="11"/>
    </row>
    <row r="9" spans="1:12" ht="63" x14ac:dyDescent="0.25">
      <c r="A9" s="1">
        <v>552</v>
      </c>
      <c r="B9" s="9">
        <v>98</v>
      </c>
      <c r="C9" s="10" t="s">
        <v>10</v>
      </c>
      <c r="D9" s="4" t="s">
        <v>3</v>
      </c>
      <c r="E9" s="5">
        <v>16</v>
      </c>
      <c r="F9" s="30">
        <f t="shared" si="0"/>
        <v>0</v>
      </c>
      <c r="G9" s="28">
        <f t="shared" si="1"/>
        <v>0</v>
      </c>
      <c r="H9" s="28">
        <f t="shared" si="2"/>
        <v>0</v>
      </c>
      <c r="I9" s="28">
        <v>0</v>
      </c>
      <c r="J9" s="28">
        <v>0</v>
      </c>
      <c r="K9" s="28"/>
      <c r="L9" s="11" t="s">
        <v>11</v>
      </c>
    </row>
    <row r="10" spans="1:12" ht="283.5" x14ac:dyDescent="0.25">
      <c r="A10" s="1">
        <v>553</v>
      </c>
      <c r="B10" s="9">
        <v>99</v>
      </c>
      <c r="C10" s="13" t="s">
        <v>12</v>
      </c>
      <c r="D10" s="4" t="s">
        <v>13</v>
      </c>
      <c r="E10" s="5">
        <f>1701+324</f>
        <v>2025</v>
      </c>
      <c r="F10" s="30">
        <f t="shared" si="0"/>
        <v>364500</v>
      </c>
      <c r="G10" s="28">
        <f t="shared" si="1"/>
        <v>708750</v>
      </c>
      <c r="H10" s="28">
        <f t="shared" si="2"/>
        <v>1073250</v>
      </c>
      <c r="I10" s="28">
        <v>180</v>
      </c>
      <c r="J10" s="28">
        <v>350</v>
      </c>
      <c r="K10" s="28"/>
      <c r="L10" s="7" t="s">
        <v>14</v>
      </c>
    </row>
    <row r="11" spans="1:12" ht="409.5" x14ac:dyDescent="0.25">
      <c r="A11" s="1">
        <v>554</v>
      </c>
      <c r="B11" s="2">
        <v>100</v>
      </c>
      <c r="C11" s="10" t="s">
        <v>15</v>
      </c>
      <c r="D11" s="4" t="s">
        <v>13</v>
      </c>
      <c r="E11" s="5">
        <f>E10</f>
        <v>2025</v>
      </c>
      <c r="F11" s="30">
        <f t="shared" si="0"/>
        <v>0</v>
      </c>
      <c r="G11" s="28">
        <f t="shared" si="1"/>
        <v>0</v>
      </c>
      <c r="H11" s="28">
        <f t="shared" si="2"/>
        <v>0</v>
      </c>
      <c r="I11" s="28"/>
      <c r="J11" s="28"/>
      <c r="K11" s="28"/>
      <c r="L11" s="11" t="s">
        <v>16</v>
      </c>
    </row>
    <row r="12" spans="1:12" ht="31.5" x14ac:dyDescent="0.25">
      <c r="A12" s="1">
        <v>555</v>
      </c>
      <c r="B12" s="2">
        <v>101</v>
      </c>
      <c r="C12" s="10" t="s">
        <v>17</v>
      </c>
      <c r="D12" s="4" t="s">
        <v>13</v>
      </c>
      <c r="E12" s="5">
        <v>5</v>
      </c>
      <c r="F12" s="30">
        <f t="shared" si="0"/>
        <v>0</v>
      </c>
      <c r="G12" s="28">
        <f t="shared" si="1"/>
        <v>0</v>
      </c>
      <c r="H12" s="28">
        <f t="shared" si="2"/>
        <v>0</v>
      </c>
      <c r="I12" s="28"/>
      <c r="J12" s="28"/>
      <c r="K12" s="28"/>
      <c r="L12" s="11" t="s">
        <v>18</v>
      </c>
    </row>
    <row r="13" spans="1:12" ht="47.25" x14ac:dyDescent="0.25">
      <c r="A13" s="1">
        <v>556</v>
      </c>
      <c r="B13" s="2">
        <v>102</v>
      </c>
      <c r="C13" s="10" t="s">
        <v>19</v>
      </c>
      <c r="D13" s="4" t="s">
        <v>20</v>
      </c>
      <c r="E13" s="5">
        <v>10</v>
      </c>
      <c r="F13" s="30">
        <f t="shared" si="0"/>
        <v>0</v>
      </c>
      <c r="G13" s="28">
        <f t="shared" si="1"/>
        <v>0</v>
      </c>
      <c r="H13" s="28">
        <f t="shared" si="2"/>
        <v>0</v>
      </c>
      <c r="I13" s="28"/>
      <c r="J13" s="28"/>
      <c r="K13" s="28"/>
      <c r="L13" s="11" t="s">
        <v>21</v>
      </c>
    </row>
    <row r="14" spans="1:12" ht="30" x14ac:dyDescent="0.25">
      <c r="A14" s="1"/>
      <c r="B14" s="2"/>
      <c r="C14" s="3" t="s">
        <v>22</v>
      </c>
      <c r="D14" s="4"/>
      <c r="E14" s="5"/>
      <c r="F14" s="30">
        <f t="shared" si="0"/>
        <v>0</v>
      </c>
      <c r="G14" s="28">
        <f t="shared" si="1"/>
        <v>0</v>
      </c>
      <c r="H14" s="28">
        <f t="shared" si="2"/>
        <v>0</v>
      </c>
      <c r="I14" s="28">
        <v>1050</v>
      </c>
      <c r="J14" s="28">
        <v>780</v>
      </c>
      <c r="K14" s="28"/>
      <c r="L14" s="7"/>
    </row>
    <row r="15" spans="1:12" ht="15.75" x14ac:dyDescent="0.25">
      <c r="A15" s="1"/>
      <c r="B15" s="2"/>
      <c r="C15" s="12" t="s">
        <v>1</v>
      </c>
      <c r="D15" s="4"/>
      <c r="E15" s="5"/>
      <c r="F15" s="30">
        <f t="shared" si="0"/>
        <v>0</v>
      </c>
      <c r="G15" s="28">
        <f t="shared" si="1"/>
        <v>0</v>
      </c>
      <c r="H15" s="28">
        <f t="shared" si="2"/>
        <v>0</v>
      </c>
      <c r="I15" s="28"/>
      <c r="J15" s="28"/>
      <c r="K15" s="28"/>
      <c r="L15" s="7"/>
    </row>
    <row r="16" spans="1:12" ht="94.5" x14ac:dyDescent="0.25">
      <c r="A16" s="1">
        <v>557</v>
      </c>
      <c r="B16" s="2">
        <v>103</v>
      </c>
      <c r="C16" s="13" t="s">
        <v>23</v>
      </c>
      <c r="D16" s="4" t="s">
        <v>3</v>
      </c>
      <c r="E16" s="5">
        <f>3+1</f>
        <v>4</v>
      </c>
      <c r="F16" s="30">
        <f t="shared" si="0"/>
        <v>72000</v>
      </c>
      <c r="G16" s="28">
        <f t="shared" si="1"/>
        <v>460000</v>
      </c>
      <c r="H16" s="28">
        <f t="shared" si="2"/>
        <v>532000</v>
      </c>
      <c r="I16" s="28">
        <v>18000</v>
      </c>
      <c r="J16" s="28">
        <v>115000</v>
      </c>
      <c r="K16" s="28"/>
      <c r="L16" s="7" t="s">
        <v>24</v>
      </c>
    </row>
    <row r="17" spans="1:12" ht="78.75" x14ac:dyDescent="0.25">
      <c r="A17" s="1">
        <v>558</v>
      </c>
      <c r="B17" s="2">
        <v>104</v>
      </c>
      <c r="C17" s="10" t="s">
        <v>5</v>
      </c>
      <c r="D17" s="4" t="s">
        <v>3</v>
      </c>
      <c r="E17" s="5">
        <v>63</v>
      </c>
      <c r="F17" s="30">
        <f t="shared" si="0"/>
        <v>141750</v>
      </c>
      <c r="G17" s="28">
        <f t="shared" si="1"/>
        <v>390600</v>
      </c>
      <c r="H17" s="28">
        <f t="shared" si="2"/>
        <v>532350</v>
      </c>
      <c r="I17" s="28">
        <v>2250</v>
      </c>
      <c r="J17" s="28">
        <v>6200</v>
      </c>
      <c r="K17" s="28"/>
      <c r="L17" s="11" t="s">
        <v>25</v>
      </c>
    </row>
    <row r="18" spans="1:12" ht="15.75" x14ac:dyDescent="0.25">
      <c r="A18" s="1"/>
      <c r="B18" s="2"/>
      <c r="C18" s="12" t="s">
        <v>9</v>
      </c>
      <c r="D18" s="4"/>
      <c r="E18" s="5"/>
      <c r="F18" s="30">
        <f t="shared" si="0"/>
        <v>0</v>
      </c>
      <c r="G18" s="28">
        <f t="shared" si="1"/>
        <v>0</v>
      </c>
      <c r="H18" s="28">
        <f t="shared" si="2"/>
        <v>0</v>
      </c>
      <c r="I18" s="28"/>
      <c r="J18" s="28"/>
      <c r="K18" s="28"/>
      <c r="L18" s="7"/>
    </row>
    <row r="19" spans="1:12" ht="63" x14ac:dyDescent="0.25">
      <c r="A19" s="1">
        <v>559</v>
      </c>
      <c r="B19" s="2">
        <v>105</v>
      </c>
      <c r="C19" s="10" t="s">
        <v>10</v>
      </c>
      <c r="D19" s="4" t="s">
        <v>3</v>
      </c>
      <c r="E19" s="5">
        <v>2</v>
      </c>
      <c r="F19" s="30">
        <f t="shared" si="0"/>
        <v>0</v>
      </c>
      <c r="G19" s="28">
        <f t="shared" si="1"/>
        <v>0</v>
      </c>
      <c r="H19" s="28">
        <f t="shared" si="2"/>
        <v>0</v>
      </c>
      <c r="I19" s="28">
        <v>0</v>
      </c>
      <c r="J19" s="28">
        <v>0</v>
      </c>
      <c r="K19" s="28"/>
      <c r="L19" s="11" t="s">
        <v>26</v>
      </c>
    </row>
    <row r="20" spans="1:12" ht="409.5" x14ac:dyDescent="0.25">
      <c r="A20" s="1">
        <v>560</v>
      </c>
      <c r="B20" s="2">
        <v>106</v>
      </c>
      <c r="C20" s="13" t="s">
        <v>12</v>
      </c>
      <c r="D20" s="4" t="s">
        <v>13</v>
      </c>
      <c r="E20" s="5">
        <f>1671+60+76+310</f>
        <v>2117</v>
      </c>
      <c r="F20" s="30">
        <f t="shared" si="0"/>
        <v>455155</v>
      </c>
      <c r="G20" s="28">
        <f t="shared" si="1"/>
        <v>1026745</v>
      </c>
      <c r="H20" s="28">
        <f t="shared" si="2"/>
        <v>1481900</v>
      </c>
      <c r="I20" s="28">
        <v>215</v>
      </c>
      <c r="J20" s="28">
        <v>485</v>
      </c>
      <c r="K20" s="28"/>
      <c r="L20" s="7" t="s">
        <v>27</v>
      </c>
    </row>
    <row r="21" spans="1:12" ht="409.5" x14ac:dyDescent="0.25">
      <c r="A21" s="1">
        <v>561</v>
      </c>
      <c r="B21" s="2">
        <v>107</v>
      </c>
      <c r="C21" s="10" t="s">
        <v>15</v>
      </c>
      <c r="D21" s="4" t="s">
        <v>13</v>
      </c>
      <c r="E21" s="5">
        <f>E20</f>
        <v>2117</v>
      </c>
      <c r="F21" s="30">
        <f t="shared" si="0"/>
        <v>793875</v>
      </c>
      <c r="G21" s="28">
        <f t="shared" si="1"/>
        <v>959001</v>
      </c>
      <c r="H21" s="28">
        <f t="shared" si="2"/>
        <v>1752876</v>
      </c>
      <c r="I21" s="28">
        <v>375</v>
      </c>
      <c r="J21" s="28">
        <v>453</v>
      </c>
      <c r="K21" s="28"/>
      <c r="L21" s="7" t="s">
        <v>28</v>
      </c>
    </row>
    <row r="22" spans="1:12" ht="31.5" x14ac:dyDescent="0.25">
      <c r="A22" s="1">
        <v>562</v>
      </c>
      <c r="B22" s="2">
        <v>108</v>
      </c>
      <c r="C22" s="10" t="s">
        <v>17</v>
      </c>
      <c r="D22" s="4" t="s">
        <v>13</v>
      </c>
      <c r="E22" s="5">
        <v>5</v>
      </c>
      <c r="F22" s="30">
        <f t="shared" si="0"/>
        <v>8250</v>
      </c>
      <c r="G22" s="28">
        <f t="shared" si="1"/>
        <v>4500</v>
      </c>
      <c r="H22" s="28">
        <f t="shared" si="2"/>
        <v>12750</v>
      </c>
      <c r="I22" s="28">
        <v>1650</v>
      </c>
      <c r="J22" s="28">
        <v>900</v>
      </c>
      <c r="K22" s="28"/>
      <c r="L22" s="11" t="s">
        <v>18</v>
      </c>
    </row>
    <row r="23" spans="1:12" ht="47.25" x14ac:dyDescent="0.25">
      <c r="A23" s="14">
        <v>563</v>
      </c>
      <c r="B23" s="9">
        <v>109</v>
      </c>
      <c r="C23" s="15" t="s">
        <v>19</v>
      </c>
      <c r="D23" s="16" t="s">
        <v>20</v>
      </c>
      <c r="E23" s="17">
        <v>10</v>
      </c>
      <c r="F23" s="30">
        <f t="shared" si="0"/>
        <v>7800</v>
      </c>
      <c r="G23" s="28">
        <f t="shared" si="1"/>
        <v>7000</v>
      </c>
      <c r="H23" s="34">
        <f>F23+G23</f>
        <v>14800</v>
      </c>
      <c r="I23" s="31">
        <v>780</v>
      </c>
      <c r="J23" s="32">
        <v>700</v>
      </c>
      <c r="K23" s="32"/>
      <c r="L23" s="11" t="s">
        <v>21</v>
      </c>
    </row>
    <row r="24" spans="1:12" ht="47.25" x14ac:dyDescent="0.25">
      <c r="A24" s="1">
        <v>564</v>
      </c>
      <c r="B24" s="2">
        <v>110</v>
      </c>
      <c r="C24" s="10" t="s">
        <v>29</v>
      </c>
      <c r="D24" s="4" t="s">
        <v>3</v>
      </c>
      <c r="E24" s="5">
        <v>10</v>
      </c>
      <c r="F24" s="30">
        <f t="shared" si="0"/>
        <v>9800</v>
      </c>
      <c r="G24" s="28">
        <f t="shared" si="1"/>
        <v>12000</v>
      </c>
      <c r="H24" s="29">
        <f>H23*20%</f>
        <v>2960</v>
      </c>
      <c r="I24" s="29">
        <v>980</v>
      </c>
      <c r="J24" s="28">
        <v>1200</v>
      </c>
      <c r="K24" s="31"/>
      <c r="L24" s="18" t="s">
        <v>30</v>
      </c>
    </row>
    <row r="25" spans="1:12" ht="31.5" x14ac:dyDescent="0.25">
      <c r="A25" s="1">
        <v>565</v>
      </c>
      <c r="B25" s="19" t="s">
        <v>31</v>
      </c>
      <c r="C25" s="20" t="s">
        <v>32</v>
      </c>
      <c r="D25" s="21" t="s">
        <v>3</v>
      </c>
      <c r="E25" s="21" t="s">
        <v>33</v>
      </c>
      <c r="F25" s="30">
        <f t="shared" si="0"/>
        <v>1960</v>
      </c>
      <c r="G25" s="28">
        <f t="shared" si="1"/>
        <v>9900</v>
      </c>
      <c r="H25" s="35">
        <f>H24+H23</f>
        <v>17760</v>
      </c>
      <c r="I25" s="29">
        <v>980</v>
      </c>
      <c r="J25" s="36">
        <v>4950</v>
      </c>
      <c r="K25" s="31"/>
      <c r="L25" s="18" t="s">
        <v>34</v>
      </c>
    </row>
    <row r="26" spans="1:12" ht="31.5" x14ac:dyDescent="0.25">
      <c r="A26" s="1">
        <v>566</v>
      </c>
      <c r="B26" s="19" t="s">
        <v>35</v>
      </c>
      <c r="C26" s="22" t="s">
        <v>36</v>
      </c>
      <c r="D26" s="21" t="s">
        <v>3</v>
      </c>
      <c r="E26" s="21" t="s">
        <v>37</v>
      </c>
      <c r="F26" s="30">
        <f t="shared" si="0"/>
        <v>11760</v>
      </c>
      <c r="G26" s="28">
        <f t="shared" si="1"/>
        <v>33600</v>
      </c>
      <c r="H26" s="28"/>
      <c r="I26" s="28">
        <v>980</v>
      </c>
      <c r="J26" s="28">
        <v>2800</v>
      </c>
      <c r="K26" s="28"/>
      <c r="L26" s="18" t="s">
        <v>38</v>
      </c>
    </row>
    <row r="27" spans="1:12" x14ac:dyDescent="0.25">
      <c r="H27" s="33">
        <f>SUM(H5:H26)</f>
        <v>7322046</v>
      </c>
    </row>
  </sheetData>
  <mergeCells count="10">
    <mergeCell ref="H1:H2"/>
    <mergeCell ref="I1:J1"/>
    <mergeCell ref="K1:K2"/>
    <mergeCell ref="L1:L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Мишагин Артем</dc:creator>
  <cp:lastModifiedBy>Мишагин Артем</cp:lastModifiedBy>
  <dcterms:created xsi:type="dcterms:W3CDTF">2025-09-08T14:15:27Z</dcterms:created>
  <dcterms:modified xsi:type="dcterms:W3CDTF">2025-09-08T14:18:43Z</dcterms:modified>
</cp:coreProperties>
</file>