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.mishagin\Desktop\АО Коломенский завод\новый\"/>
    </mc:Choice>
  </mc:AlternateContent>
  <xr:revisionPtr revIDLastSave="0" documentId="13_ncr:1_{CFAF86CD-972F-42A5-ADF4-0D9CFEFE77A2}" xr6:coauthVersionLast="47" xr6:coauthVersionMax="47" xr10:uidLastSave="{00000000-0000-0000-0000-000000000000}"/>
  <bookViews>
    <workbookView xWindow="-120" yWindow="-120" windowWidth="29040" windowHeight="15840" xr2:uid="{F4E3A073-AD71-4231-A2DC-B4270CA51AB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1" l="1"/>
  <c r="K9" i="1"/>
  <c r="F4" i="1"/>
  <c r="G4" i="1"/>
  <c r="K4" i="1"/>
  <c r="K15" i="1"/>
  <c r="G15" i="1"/>
  <c r="F15" i="1"/>
  <c r="K14" i="1"/>
  <c r="G14" i="1"/>
  <c r="F14" i="1"/>
  <c r="K13" i="1"/>
  <c r="G13" i="1"/>
  <c r="F13" i="1"/>
  <c r="K12" i="1"/>
  <c r="G12" i="1"/>
  <c r="F12" i="1"/>
  <c r="K11" i="1"/>
  <c r="G11" i="1"/>
  <c r="K10" i="1"/>
  <c r="G10" i="1"/>
  <c r="F10" i="1"/>
  <c r="H10" i="1" s="1"/>
  <c r="G9" i="1"/>
  <c r="F9" i="1"/>
  <c r="K8" i="1"/>
  <c r="G8" i="1"/>
  <c r="F8" i="1"/>
  <c r="K7" i="1"/>
  <c r="G7" i="1"/>
  <c r="F7" i="1"/>
  <c r="K6" i="1"/>
  <c r="G6" i="1"/>
  <c r="F6" i="1"/>
  <c r="K5" i="1"/>
  <c r="G5" i="1"/>
  <c r="F5" i="1"/>
  <c r="H4" i="1" l="1"/>
  <c r="H8" i="1"/>
  <c r="H5" i="1"/>
  <c r="H12" i="1"/>
  <c r="H11" i="1"/>
  <c r="H9" i="1"/>
  <c r="H7" i="1"/>
  <c r="H15" i="1"/>
  <c r="H13" i="1"/>
  <c r="H6" i="1"/>
  <c r="H14" i="1"/>
  <c r="H16" i="1" l="1"/>
</calcChain>
</file>

<file path=xl/sharedStrings.xml><?xml version="1.0" encoding="utf-8"?>
<sst xmlns="http://schemas.openxmlformats.org/spreadsheetml/2006/main" count="42" uniqueCount="31">
  <si>
    <t>Дымоудаление.</t>
  </si>
  <si>
    <t>Монтаж стенового клапана "Гермик-ДУ-3-1700х1700</t>
  </si>
  <si>
    <t>шт.</t>
  </si>
  <si>
    <t>Стеновой клапн "Гермик-ДУ-3-1700х1700-1ф-МV220-СВ" живое сечение 2,075 м2</t>
  </si>
  <si>
    <t>Монтаж стенового клапана "Гермик-ДУ-3-1600х1600</t>
  </si>
  <si>
    <t>Стеновой клапн "Гермик-ДУ-3-1600х1600-1ф-МV220-СВ" живое сечение 1,752 м2</t>
  </si>
  <si>
    <t>Монтаж стенового клапана "Гермик-ДУ-3-1400х1400</t>
  </si>
  <si>
    <t>Стеновой клапн "Гермик-ДУ-3-1400х1400-1ф-МV220-СВ" живое сечение 1,348 м2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</si>
  <si>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</si>
  <si>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</si>
  <si>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</si>
  <si>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м2</t>
  </si>
  <si>
    <t>Переход 1700х1700/900х1600 - 2 шт (8,02 м2)
Переход 1600х1600/900х1600 - 4 шт (15,09 м2)
Переход 1400х1400/900х1600 - 2 шт (6,76 м2)
Сетка 25х25 - 12,5 м2</t>
  </si>
  <si>
    <t>Противодымная вентиляция (вытяжная)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</si>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</sst>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4" fillId="0" borderId="1" xfId="2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2" applyFont="1" applyBorder="1" applyAlignment="1">
      <alignment horizontal="left" vertical="center" wrapText="1"/>
    </xf>
    <xf numFmtId="2" fontId="4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" fontId="7" fillId="0" borderId="3" xfId="0" applyNumberFormat="1" applyFont="1" applyFill="1" applyBorder="1"/>
  </cellXfs>
  <cellStyles count="3">
    <cellStyle name="Обычный" xfId="0" builtinId="0"/>
    <cellStyle name="Обычный 6" xfId="2" xr:uid="{0286D2EE-424B-4798-B3B5-973F4C02DEC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8B0DF-A68F-4220-880A-EE3D2B7F313D}">
  <dimension ref="A1:L16"/>
  <sheetViews>
    <sheetView tabSelected="1" workbookViewId="0">
      <selection activeCell="N11" sqref="N11"/>
    </sheetView>
  </sheetViews>
  <sheetFormatPr defaultRowHeight="15" x14ac:dyDescent="0.25"/>
  <cols>
    <col min="2" max="2" width="6.7109375" customWidth="1"/>
    <col min="3" max="3" width="45.85546875" customWidth="1"/>
    <col min="4" max="4" width="7.42578125" customWidth="1"/>
    <col min="5" max="5" width="11.85546875" bestFit="1" customWidth="1"/>
    <col min="6" max="6" width="16.140625" customWidth="1"/>
    <col min="7" max="7" width="14.7109375" customWidth="1"/>
    <col min="8" max="8" width="17" bestFit="1" customWidth="1"/>
    <col min="9" max="11" width="15" customWidth="1"/>
    <col min="12" max="12" width="33.85546875" customWidth="1"/>
  </cols>
  <sheetData>
    <row r="1" spans="1:12" ht="59.25" customHeight="1" x14ac:dyDescent="0.25">
      <c r="A1" s="14" t="s">
        <v>19</v>
      </c>
      <c r="B1" s="14" t="s">
        <v>20</v>
      </c>
      <c r="C1" s="12" t="s">
        <v>21</v>
      </c>
      <c r="D1" s="12" t="s">
        <v>22</v>
      </c>
      <c r="E1" s="15" t="s">
        <v>23</v>
      </c>
      <c r="F1" s="12" t="s">
        <v>24</v>
      </c>
      <c r="G1" s="12"/>
      <c r="H1" s="12" t="s">
        <v>25</v>
      </c>
      <c r="I1" s="16" t="s">
        <v>26</v>
      </c>
      <c r="J1" s="17"/>
      <c r="K1" s="12" t="s">
        <v>27</v>
      </c>
      <c r="L1" s="12" t="s">
        <v>28</v>
      </c>
    </row>
    <row r="2" spans="1:12" x14ac:dyDescent="0.25">
      <c r="A2" s="14"/>
      <c r="B2" s="14"/>
      <c r="C2" s="12"/>
      <c r="D2" s="12"/>
      <c r="E2" s="15"/>
      <c r="F2" s="11" t="s">
        <v>29</v>
      </c>
      <c r="G2" s="11" t="s">
        <v>30</v>
      </c>
      <c r="H2" s="13"/>
      <c r="I2" s="11" t="s">
        <v>29</v>
      </c>
      <c r="J2" s="11" t="s">
        <v>30</v>
      </c>
      <c r="K2" s="13"/>
      <c r="L2" s="13"/>
    </row>
    <row r="3" spans="1:12" ht="59.25" customHeight="1" x14ac:dyDescent="0.25">
      <c r="A3" s="1"/>
      <c r="B3" s="1"/>
      <c r="C3" s="2" t="s">
        <v>0</v>
      </c>
      <c r="D3" s="3"/>
      <c r="E3" s="3"/>
      <c r="F3" s="3"/>
      <c r="G3" s="3"/>
      <c r="H3" s="3"/>
      <c r="I3" s="3"/>
      <c r="J3" s="3"/>
      <c r="K3" s="3"/>
      <c r="L3" s="3"/>
    </row>
    <row r="4" spans="1:12" ht="47.25" x14ac:dyDescent="0.25">
      <c r="A4" s="1">
        <v>494</v>
      </c>
      <c r="B4" s="1">
        <v>40</v>
      </c>
      <c r="C4" s="4" t="s">
        <v>1</v>
      </c>
      <c r="D4" s="5" t="s">
        <v>2</v>
      </c>
      <c r="E4" s="6">
        <v>2</v>
      </c>
      <c r="F4" s="7">
        <f>I4*E4</f>
        <v>37600</v>
      </c>
      <c r="G4" s="7">
        <f>J4*E4</f>
        <v>128100</v>
      </c>
      <c r="H4" s="7">
        <f>F4+G4</f>
        <v>165700</v>
      </c>
      <c r="I4" s="7">
        <v>18800</v>
      </c>
      <c r="J4" s="7">
        <v>64050</v>
      </c>
      <c r="K4" s="7">
        <f>SUM(I4+J4)</f>
        <v>82850</v>
      </c>
      <c r="L4" s="8" t="s">
        <v>3</v>
      </c>
    </row>
    <row r="5" spans="1:12" ht="47.25" x14ac:dyDescent="0.25">
      <c r="A5" s="1">
        <v>495</v>
      </c>
      <c r="B5" s="1">
        <v>41</v>
      </c>
      <c r="C5" s="4" t="s">
        <v>4</v>
      </c>
      <c r="D5" s="5" t="s">
        <v>2</v>
      </c>
      <c r="E5" s="6">
        <v>4</v>
      </c>
      <c r="F5" s="7">
        <f t="shared" ref="F5:F15" si="0">I5*E5</f>
        <v>75200</v>
      </c>
      <c r="G5" s="7">
        <f t="shared" ref="G5:G15" si="1">J5*E5</f>
        <v>252000</v>
      </c>
      <c r="H5" s="7">
        <f t="shared" ref="H5:H15" si="2">F5+G5</f>
        <v>327200</v>
      </c>
      <c r="I5" s="7">
        <v>18800</v>
      </c>
      <c r="J5" s="7">
        <v>63000</v>
      </c>
      <c r="K5" s="7">
        <f t="shared" ref="K5:K15" si="3">SUM(I5+J5)</f>
        <v>81800</v>
      </c>
      <c r="L5" s="8" t="s">
        <v>5</v>
      </c>
    </row>
    <row r="6" spans="1:12" ht="47.25" x14ac:dyDescent="0.25">
      <c r="A6" s="1">
        <v>496</v>
      </c>
      <c r="B6" s="1">
        <v>42</v>
      </c>
      <c r="C6" s="4" t="s">
        <v>6</v>
      </c>
      <c r="D6" s="5" t="s">
        <v>2</v>
      </c>
      <c r="E6" s="6">
        <v>2</v>
      </c>
      <c r="F6" s="7">
        <f t="shared" si="0"/>
        <v>37600</v>
      </c>
      <c r="G6" s="7">
        <f t="shared" si="1"/>
        <v>69132</v>
      </c>
      <c r="H6" s="7">
        <f t="shared" si="2"/>
        <v>106732</v>
      </c>
      <c r="I6" s="7">
        <v>18800</v>
      </c>
      <c r="J6" s="7">
        <v>34566</v>
      </c>
      <c r="K6" s="7">
        <f t="shared" si="3"/>
        <v>53366</v>
      </c>
      <c r="L6" s="8" t="s">
        <v>7</v>
      </c>
    </row>
    <row r="7" spans="1:12" ht="45" x14ac:dyDescent="0.25">
      <c r="A7" s="1">
        <v>497</v>
      </c>
      <c r="B7" s="1">
        <v>43</v>
      </c>
      <c r="C7" s="4" t="s">
        <v>8</v>
      </c>
      <c r="D7" s="5" t="s">
        <v>2</v>
      </c>
      <c r="E7" s="6">
        <v>6</v>
      </c>
      <c r="F7" s="7">
        <f t="shared" si="0"/>
        <v>225000</v>
      </c>
      <c r="G7" s="7">
        <f t="shared" si="1"/>
        <v>3133966.5</v>
      </c>
      <c r="H7" s="7">
        <f t="shared" si="2"/>
        <v>3358966.5</v>
      </c>
      <c r="I7" s="7">
        <v>37500</v>
      </c>
      <c r="J7" s="7">
        <v>522327.75</v>
      </c>
      <c r="K7" s="7">
        <f t="shared" si="3"/>
        <v>559827.75</v>
      </c>
      <c r="L7" s="8"/>
    </row>
    <row r="8" spans="1:12" ht="45" x14ac:dyDescent="0.25">
      <c r="A8" s="1">
        <v>498</v>
      </c>
      <c r="B8" s="1">
        <v>44</v>
      </c>
      <c r="C8" s="4" t="s">
        <v>9</v>
      </c>
      <c r="D8" s="5" t="s">
        <v>2</v>
      </c>
      <c r="E8" s="6">
        <v>2</v>
      </c>
      <c r="F8" s="7">
        <f t="shared" si="0"/>
        <v>75000</v>
      </c>
      <c r="G8" s="7">
        <f t="shared" si="1"/>
        <v>996643.2</v>
      </c>
      <c r="H8" s="7">
        <f t="shared" si="2"/>
        <v>1071643.2</v>
      </c>
      <c r="I8" s="7">
        <v>37500</v>
      </c>
      <c r="J8" s="7">
        <v>498321.6</v>
      </c>
      <c r="K8" s="7">
        <f t="shared" si="3"/>
        <v>535821.6</v>
      </c>
      <c r="L8" s="8"/>
    </row>
    <row r="9" spans="1:12" ht="110.25" x14ac:dyDescent="0.25">
      <c r="A9" s="1">
        <v>499</v>
      </c>
      <c r="B9" s="1">
        <v>45</v>
      </c>
      <c r="C9" s="4" t="s">
        <v>10</v>
      </c>
      <c r="D9" s="5" t="s">
        <v>11</v>
      </c>
      <c r="E9" s="9">
        <v>29.869999999999997</v>
      </c>
      <c r="F9" s="7">
        <f t="shared" si="0"/>
        <v>20012.899999999998</v>
      </c>
      <c r="G9" s="7">
        <f t="shared" si="1"/>
        <v>36695.294999999998</v>
      </c>
      <c r="H9" s="7">
        <f t="shared" si="2"/>
        <v>56708.194999999992</v>
      </c>
      <c r="I9" s="7">
        <v>670</v>
      </c>
      <c r="J9" s="7">
        <v>1228.5</v>
      </c>
      <c r="K9" s="7">
        <f>SUM(I9+J9)</f>
        <v>1898.5</v>
      </c>
      <c r="L9" s="8" t="s">
        <v>12</v>
      </c>
    </row>
    <row r="10" spans="1:12" ht="15.75" x14ac:dyDescent="0.25">
      <c r="A10" s="1"/>
      <c r="B10" s="1"/>
      <c r="C10" s="10" t="s">
        <v>13</v>
      </c>
      <c r="D10" s="5"/>
      <c r="E10" s="9"/>
      <c r="F10" s="7">
        <f t="shared" si="0"/>
        <v>0</v>
      </c>
      <c r="G10" s="7">
        <f t="shared" si="1"/>
        <v>0</v>
      </c>
      <c r="H10" s="7">
        <f t="shared" si="2"/>
        <v>0</v>
      </c>
      <c r="I10" s="7"/>
      <c r="J10" s="7">
        <v>0</v>
      </c>
      <c r="K10" s="7">
        <f t="shared" si="3"/>
        <v>0</v>
      </c>
      <c r="L10" s="8"/>
    </row>
    <row r="11" spans="1:12" ht="30" x14ac:dyDescent="0.25">
      <c r="A11" s="1">
        <v>500</v>
      </c>
      <c r="B11" s="1">
        <v>46</v>
      </c>
      <c r="C11" s="4" t="s">
        <v>14</v>
      </c>
      <c r="D11" s="5" t="s">
        <v>2</v>
      </c>
      <c r="E11" s="6">
        <v>32</v>
      </c>
      <c r="F11" s="7">
        <f>I11*E11</f>
        <v>601600</v>
      </c>
      <c r="G11" s="7">
        <f t="shared" si="1"/>
        <v>3858624</v>
      </c>
      <c r="H11" s="7">
        <f t="shared" si="2"/>
        <v>4460224</v>
      </c>
      <c r="I11" s="7">
        <v>18800</v>
      </c>
      <c r="J11" s="7">
        <v>120582</v>
      </c>
      <c r="K11" s="7">
        <f t="shared" si="3"/>
        <v>139382</v>
      </c>
      <c r="L11" s="8"/>
    </row>
    <row r="12" spans="1:12" ht="30" x14ac:dyDescent="0.25">
      <c r="A12" s="1">
        <v>501</v>
      </c>
      <c r="B12" s="1">
        <v>47</v>
      </c>
      <c r="C12" s="4" t="s">
        <v>15</v>
      </c>
      <c r="D12" s="5" t="s">
        <v>2</v>
      </c>
      <c r="E12" s="6">
        <v>2</v>
      </c>
      <c r="F12" s="7">
        <f t="shared" si="0"/>
        <v>37600</v>
      </c>
      <c r="G12" s="7">
        <f t="shared" si="1"/>
        <v>283546.2</v>
      </c>
      <c r="H12" s="7">
        <f t="shared" si="2"/>
        <v>321146.2</v>
      </c>
      <c r="I12" s="7">
        <v>18800</v>
      </c>
      <c r="J12" s="7">
        <v>141773.1</v>
      </c>
      <c r="K12" s="7">
        <f t="shared" si="3"/>
        <v>160573.1</v>
      </c>
      <c r="L12" s="8"/>
    </row>
    <row r="13" spans="1:12" ht="30" x14ac:dyDescent="0.25">
      <c r="A13" s="1">
        <v>502</v>
      </c>
      <c r="B13" s="1">
        <v>48</v>
      </c>
      <c r="C13" s="4" t="s">
        <v>16</v>
      </c>
      <c r="D13" s="5" t="s">
        <v>2</v>
      </c>
      <c r="E13" s="6">
        <v>6</v>
      </c>
      <c r="F13" s="7">
        <f t="shared" si="0"/>
        <v>112800</v>
      </c>
      <c r="G13" s="7">
        <f t="shared" si="1"/>
        <v>659043</v>
      </c>
      <c r="H13" s="7">
        <f t="shared" si="2"/>
        <v>771843</v>
      </c>
      <c r="I13" s="7">
        <v>18800</v>
      </c>
      <c r="J13" s="7">
        <v>109840.5</v>
      </c>
      <c r="K13" s="7">
        <f t="shared" si="3"/>
        <v>128640.5</v>
      </c>
      <c r="L13" s="8"/>
    </row>
    <row r="14" spans="1:12" ht="30" x14ac:dyDescent="0.25">
      <c r="A14" s="1">
        <v>503</v>
      </c>
      <c r="B14" s="1">
        <v>49</v>
      </c>
      <c r="C14" s="4" t="s">
        <v>17</v>
      </c>
      <c r="D14" s="5" t="s">
        <v>2</v>
      </c>
      <c r="E14" s="6">
        <v>12</v>
      </c>
      <c r="F14" s="7">
        <f t="shared" si="0"/>
        <v>225600</v>
      </c>
      <c r="G14" s="7">
        <f t="shared" si="1"/>
        <v>1399986</v>
      </c>
      <c r="H14" s="7">
        <f t="shared" si="2"/>
        <v>1625586</v>
      </c>
      <c r="I14" s="7">
        <v>18800</v>
      </c>
      <c r="J14" s="7">
        <v>116665.5</v>
      </c>
      <c r="K14" s="7">
        <f t="shared" si="3"/>
        <v>135465.5</v>
      </c>
      <c r="L14" s="8"/>
    </row>
    <row r="15" spans="1:12" ht="30" x14ac:dyDescent="0.25">
      <c r="A15" s="1">
        <v>504</v>
      </c>
      <c r="B15" s="1">
        <v>50</v>
      </c>
      <c r="C15" s="4" t="s">
        <v>18</v>
      </c>
      <c r="D15" s="5" t="s">
        <v>2</v>
      </c>
      <c r="E15" s="6">
        <v>12</v>
      </c>
      <c r="F15" s="7">
        <f t="shared" si="0"/>
        <v>225600</v>
      </c>
      <c r="G15" s="7">
        <f t="shared" si="1"/>
        <v>1331933.3999999999</v>
      </c>
      <c r="H15" s="7">
        <f t="shared" si="2"/>
        <v>1557533.4</v>
      </c>
      <c r="I15" s="7">
        <v>18800</v>
      </c>
      <c r="J15" s="7">
        <v>110994.45</v>
      </c>
      <c r="K15" s="7">
        <f t="shared" si="3"/>
        <v>129794.45</v>
      </c>
      <c r="L15" s="8"/>
    </row>
    <row r="16" spans="1:12" x14ac:dyDescent="0.25">
      <c r="H16" s="18">
        <f>SUM(H3:H15)</f>
        <v>13823282.494999999</v>
      </c>
    </row>
  </sheetData>
  <mergeCells count="10">
    <mergeCell ref="H1:H2"/>
    <mergeCell ref="I1:J1"/>
    <mergeCell ref="K1:K2"/>
    <mergeCell ref="L1:L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Мишагин Артем</dc:creator>
  <cp:lastModifiedBy>Мишагин Артем</cp:lastModifiedBy>
  <dcterms:created xsi:type="dcterms:W3CDTF">2025-09-05T08:37:41Z</dcterms:created>
  <dcterms:modified xsi:type="dcterms:W3CDTF">2025-09-05T12:47:13Z</dcterms:modified>
</cp:coreProperties>
</file>