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Шинопровод и РУ-0,4кВ\КП РД РЕД.07 02.09.25 (шинопровод)\ВРУ\"/>
    </mc:Choice>
  </mc:AlternateContent>
  <xr:revisionPtr revIDLastSave="0" documentId="13_ncr:1_{2B480120-E833-41F2-808B-418FE92D7F5B}" xr6:coauthVersionLast="47" xr6:coauthVersionMax="47" xr10:uidLastSave="{00000000-0000-0000-0000-000000000000}"/>
  <bookViews>
    <workbookView xWindow="-108" yWindow="-108" windowWidth="23256" windowHeight="13896" xr2:uid="{E63D10CB-FF70-4263-945E-4F5AA31538A6}"/>
  </bookViews>
  <sheets>
    <sheet name="Лист1" sheetId="1" r:id="rId1"/>
    <sheet name="Лист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8" i="1" l="1"/>
  <c r="S26" i="1"/>
  <c r="S24" i="1"/>
  <c r="S22" i="1"/>
  <c r="S20" i="1"/>
  <c r="S17" i="1"/>
  <c r="S16" i="1"/>
  <c r="S14" i="1"/>
  <c r="S11" i="1"/>
  <c r="S9" i="1" s="1"/>
  <c r="S12" i="1" l="1"/>
  <c r="S18" i="1"/>
  <c r="AB28" i="1"/>
  <c r="AB26" i="1"/>
  <c r="AB24" i="1"/>
  <c r="AB22" i="1"/>
  <c r="AB20" i="1"/>
  <c r="AB17" i="1"/>
  <c r="AB16" i="1"/>
  <c r="AB14" i="1"/>
  <c r="AB11" i="1"/>
  <c r="AB9" i="1" s="1"/>
  <c r="Y28" i="1"/>
  <c r="Y26" i="1"/>
  <c r="Y24" i="1"/>
  <c r="Y22" i="1"/>
  <c r="Y20" i="1"/>
  <c r="Y17" i="1"/>
  <c r="Y16" i="1"/>
  <c r="Y14" i="1"/>
  <c r="Y11" i="1"/>
  <c r="Y9" i="1" s="1"/>
  <c r="V28" i="1"/>
  <c r="V26" i="1"/>
  <c r="V24" i="1"/>
  <c r="V22" i="1"/>
  <c r="V20" i="1"/>
  <c r="V17" i="1"/>
  <c r="V16" i="1"/>
  <c r="V14" i="1"/>
  <c r="V11" i="1"/>
  <c r="V9" i="1" s="1"/>
  <c r="P14" i="1"/>
  <c r="P28" i="1"/>
  <c r="P26" i="1"/>
  <c r="P24" i="1"/>
  <c r="P22" i="1"/>
  <c r="P20" i="1"/>
  <c r="P17" i="1"/>
  <c r="P16" i="1"/>
  <c r="P11" i="1"/>
  <c r="P9" i="1" s="1"/>
  <c r="M28" i="1"/>
  <c r="M26" i="1"/>
  <c r="M24" i="1"/>
  <c r="M22" i="1"/>
  <c r="M20" i="1"/>
  <c r="M17" i="1"/>
  <c r="M16" i="1"/>
  <c r="M14" i="1"/>
  <c r="M11" i="1"/>
  <c r="M9" i="1" s="1"/>
  <c r="J28" i="1"/>
  <c r="J26" i="1"/>
  <c r="J24" i="1"/>
  <c r="J22" i="1"/>
  <c r="J20" i="1"/>
  <c r="J17" i="1"/>
  <c r="J16" i="1"/>
  <c r="J14" i="1"/>
  <c r="J11" i="1"/>
  <c r="J9" i="1" s="1"/>
  <c r="S29" i="1" l="1"/>
  <c r="AB12" i="1"/>
  <c r="AB18" i="1"/>
  <c r="Y12" i="1"/>
  <c r="Y18" i="1"/>
  <c r="V12" i="1"/>
  <c r="V18" i="1"/>
  <c r="P12" i="1"/>
  <c r="P18" i="1"/>
  <c r="M12" i="1"/>
  <c r="M18" i="1"/>
  <c r="J12" i="1"/>
  <c r="J18" i="1"/>
  <c r="AB29" i="1" l="1"/>
  <c r="Y29" i="1"/>
  <c r="V29" i="1"/>
  <c r="P29" i="1"/>
  <c r="M29" i="1"/>
  <c r="J29" i="1"/>
  <c r="H11" i="1" l="1"/>
  <c r="G11" i="1" s="1"/>
  <c r="G9" i="1" s="1"/>
  <c r="H28" i="1"/>
  <c r="G28" i="1" s="1"/>
  <c r="H26" i="1"/>
  <c r="G26" i="1" s="1"/>
  <c r="H24" i="1"/>
  <c r="G24" i="1" s="1"/>
  <c r="H22" i="1"/>
  <c r="G22" i="1" s="1"/>
  <c r="H20" i="1"/>
  <c r="G20" i="1" s="1"/>
  <c r="G17" i="1"/>
  <c r="G16" i="1"/>
  <c r="G14" i="1"/>
  <c r="G12" i="1" l="1"/>
  <c r="G18" i="1"/>
  <c r="G29" i="1" l="1"/>
  <c r="G8" i="1"/>
</calcChain>
</file>

<file path=xl/sharedStrings.xml><?xml version="1.0" encoding="utf-8"?>
<sst xmlns="http://schemas.openxmlformats.org/spreadsheetml/2006/main" count="73" uniqueCount="45">
  <si>
    <t>Объект: «Производство строительно-монтажных работ» по объекту: цех М-10» на территории АО «Коломенский завод», 
 расположенного по адресу: Московская область, г. Коломна, ул. Партизан 42</t>
  </si>
  <si>
    <t>№ поз.п/п</t>
  </si>
  <si>
    <t>№ поз.по ВОР</t>
  </si>
  <si>
    <t>Наименование работ</t>
  </si>
  <si>
    <t>Ед. изм.</t>
  </si>
  <si>
    <t>Кол-во</t>
  </si>
  <si>
    <t>Материалы</t>
  </si>
  <si>
    <t>Устройство фундаментов под оборудование и плиты пола цеха М10 на территории АО «Коломенский завод», 
 расположенного по адресу: Московская область, г. Коломна, ул. Партизан 42</t>
  </si>
  <si>
    <t>Внутреннее электрооборудование</t>
  </si>
  <si>
    <t>шт</t>
  </si>
  <si>
    <t>Монтаж оборудования:</t>
  </si>
  <si>
    <t>Монтаж электрического щита с монтажной платой 1600x800x400 напольного</t>
  </si>
  <si>
    <t>Шкафы: шкаф группа 9</t>
  </si>
  <si>
    <t>Монтаж встраиваемого распределительного щита</t>
  </si>
  <si>
    <t>Шкафы: ЩР1, ЩР3</t>
  </si>
  <si>
    <t>Монтаж вводно-распределительных щитов ЩР1, ЩР3</t>
  </si>
  <si>
    <t>Монтаж вводно-распределительных щитов ЩР2</t>
  </si>
  <si>
    <t>Распределение электроэнергии шинопроводом 0,4 кВ</t>
  </si>
  <si>
    <t>Монтаж КТП 37</t>
  </si>
  <si>
    <t>Монтаж распределительного устройства РУ-37</t>
  </si>
  <si>
    <t>Монтаж КТП 38</t>
  </si>
  <si>
    <t>Монтаж распределительного устройства РУ-38</t>
  </si>
  <si>
    <t>Монтаж КТП 39</t>
  </si>
  <si>
    <t>Монтаж распределительного устройства РУ-39</t>
  </si>
  <si>
    <t>Монтаж КТП 40</t>
  </si>
  <si>
    <t>Монтаж распределительного устройства РУ-40</t>
  </si>
  <si>
    <t>Монтаж КТП 41</t>
  </si>
  <si>
    <t>Монтаж распределительного устройства РУ-41</t>
  </si>
  <si>
    <t>СЕБЕС</t>
  </si>
  <si>
    <t xml:space="preserve">Материалы ВСЕГО </t>
  </si>
  <si>
    <t>ООО "ЭлПРИМА" ИНН 5027124563 контакт Дорохова Лилия Михайловна т. 89165454117</t>
  </si>
  <si>
    <t>Материалы без НДС</t>
  </si>
  <si>
    <t xml:space="preserve">ИТОГО </t>
  </si>
  <si>
    <t>ООО "АЙТЕК" ИНН 7724755070  контактное лицо Дроздов Дмитрий т.89264294844</t>
  </si>
  <si>
    <t xml:space="preserve">Производство М.О. г. Подольск 5 из 5 Полный цикл производства больше 1000 м2 </t>
  </si>
  <si>
    <t>Производство М.О. г. Балашиха 3 из 5 Маленькое, ген. Дира знаю с хорошей стороны даже в ЧИНТ</t>
  </si>
  <si>
    <t>ООО "АВВ-ЭЛЕКТРОЩИТ" ИНН  9723181570 контакт т. 7 (917) 555-81-33 Ермоленко Михаил</t>
  </si>
  <si>
    <t xml:space="preserve">Производство Москва. 5 из 5 более 1000 м2 </t>
  </si>
  <si>
    <t>Основное производство в Р. Беларусь</t>
  </si>
  <si>
    <t>Производстов М.О. Одинцово, полный цикл производства, более 1000 м2.</t>
  </si>
  <si>
    <t>ООО «М Э К» ИНН 7743107035</t>
  </si>
  <si>
    <t>ООО "ИНТЕЛКА", ИНН 3662258705 Лукьянов Евгений Александрович т.7 (985) 392-15-64 | +7 (800) 555-93-75</t>
  </si>
  <si>
    <t>Производство г. Воронкж, Риск отак БПЛА</t>
  </si>
  <si>
    <t>ООО "АВком Интеграция" ИНН 9723148005 контакт т. +375 29 329 6866, +79255435857 Вадим</t>
  </si>
  <si>
    <t>ООО "ЭЧСИ" ИНН 9705175398 контактное лицо Илья Симонов
+7 925 015-93-27
Dir@echsi-arm.ru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</si>
</sst>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1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6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b/>
      <sz val="12"/>
      <color rgb="FFFF0000"/>
      <name val="&quot;Times New Roman&quot;"/>
    </font>
    <font>
      <b/>
      <sz val="11"/>
      <color theme="0"/>
      <name val="&quot;Times New Roman&quot;"/>
    </font>
    <font>
      <b/>
      <sz val="11"/>
      <color theme="1"/>
      <name val="&quot;Times New Roman&quot;"/>
    </font>
    <font>
      <sz val="11"/>
      <color rgb="FF000000"/>
      <name val="&quot;Times New Roman&quot;"/>
    </font>
    <font>
      <sz val="11"/>
      <color theme="1"/>
      <name val="&quot;Times New Roman&quot;"/>
    </font>
  </fonts>
  <fills count="1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A32D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5" tint="0.79998168889431442"/>
        <bgColor rgb="FFFFC000"/>
      </patternFill>
    </fill>
    <fill>
      <patternFill patternType="solid">
        <fgColor rgb="FF92D050"/>
        <bgColor rgb="FF92D050"/>
      </patternFill>
    </fill>
    <fill>
      <patternFill patternType="solid">
        <fgColor theme="5" tint="0.79998168889431442"/>
        <bgColor rgb="FF92D05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136">
    <xf numFmtId="0" fontId="0" fillId="0" borderId="0" xfId="0"/>
    <xf numFmtId="0" fontId="3" fillId="0" borderId="0" xfId="2"/>
    <xf numFmtId="0" fontId="3" fillId="0" borderId="0" xfId="2" applyAlignment="1">
      <alignment horizontal="center"/>
    </xf>
    <xf numFmtId="0" fontId="5" fillId="3" borderId="0" xfId="2" applyFont="1" applyFill="1"/>
    <xf numFmtId="0" fontId="6" fillId="4" borderId="0" xfId="2" applyFont="1" applyFill="1" applyAlignment="1">
      <alignment horizontal="center" vertical="center"/>
    </xf>
    <xf numFmtId="0" fontId="6" fillId="5" borderId="0" xfId="2" applyFont="1" applyFill="1" applyAlignment="1">
      <alignment horizontal="center" vertical="center"/>
    </xf>
    <xf numFmtId="0" fontId="6" fillId="6" borderId="0" xfId="2" applyFont="1" applyFill="1" applyAlignment="1">
      <alignment horizontal="center" vertical="center"/>
    </xf>
    <xf numFmtId="0" fontId="6" fillId="7" borderId="0" xfId="2" applyFont="1" applyFill="1" applyAlignment="1">
      <alignment horizontal="center" vertical="center"/>
    </xf>
    <xf numFmtId="0" fontId="3" fillId="8" borderId="0" xfId="2" applyFill="1"/>
    <xf numFmtId="0" fontId="3" fillId="9" borderId="0" xfId="2" applyFill="1"/>
    <xf numFmtId="0" fontId="3" fillId="10" borderId="0" xfId="2" applyFill="1"/>
    <xf numFmtId="0" fontId="3" fillId="11" borderId="0" xfId="2" applyFill="1"/>
    <xf numFmtId="0" fontId="3" fillId="12" borderId="0" xfId="2" applyFill="1"/>
    <xf numFmtId="0" fontId="8" fillId="0" borderId="0" xfId="2" applyFont="1" applyAlignment="1">
      <alignment vertical="center" wrapText="1"/>
    </xf>
    <xf numFmtId="0" fontId="8" fillId="0" borderId="0" xfId="2" applyFont="1" applyAlignment="1">
      <alignment horizontal="center" vertical="center" wrapText="1"/>
    </xf>
    <xf numFmtId="43" fontId="8" fillId="0" borderId="0" xfId="3" applyFont="1" applyAlignment="1">
      <alignment horizontal="center" vertical="center" wrapText="1"/>
    </xf>
    <xf numFmtId="0" fontId="3" fillId="0" borderId="0" xfId="2" applyAlignment="1">
      <alignment horizontal="center" vertical="center"/>
    </xf>
    <xf numFmtId="0" fontId="3" fillId="5" borderId="0" xfId="2" applyFill="1" applyAlignment="1">
      <alignment horizontal="center" vertical="center"/>
    </xf>
    <xf numFmtId="0" fontId="3" fillId="6" borderId="0" xfId="2" applyFill="1" applyAlignment="1">
      <alignment horizontal="center" vertical="center"/>
    </xf>
    <xf numFmtId="43" fontId="8" fillId="7" borderId="0" xfId="3" applyFont="1" applyFill="1" applyAlignment="1">
      <alignment horizontal="center" vertical="center" wrapText="1"/>
    </xf>
    <xf numFmtId="0" fontId="8" fillId="0" borderId="1" xfId="2" applyFont="1" applyBorder="1" applyAlignment="1">
      <alignment vertical="center" wrapText="1"/>
    </xf>
    <xf numFmtId="0" fontId="8" fillId="0" borderId="1" xfId="2" applyFont="1" applyBorder="1" applyAlignment="1">
      <alignment horizontal="center" vertical="center" wrapText="1"/>
    </xf>
    <xf numFmtId="43" fontId="8" fillId="5" borderId="3" xfId="3" applyFont="1" applyFill="1" applyBorder="1" applyAlignment="1">
      <alignment horizontal="center" vertical="center" wrapText="1"/>
    </xf>
    <xf numFmtId="0" fontId="8" fillId="0" borderId="4" xfId="2" applyFont="1" applyBorder="1" applyAlignment="1">
      <alignment vertical="center" wrapText="1"/>
    </xf>
    <xf numFmtId="0" fontId="8" fillId="0" borderId="4" xfId="2" applyFont="1" applyBorder="1" applyAlignment="1">
      <alignment horizontal="center" vertical="center" wrapText="1"/>
    </xf>
    <xf numFmtId="43" fontId="8" fillId="0" borderId="4" xfId="3" applyFont="1" applyBorder="1" applyAlignment="1">
      <alignment horizontal="center" vertical="center" wrapText="1"/>
    </xf>
    <xf numFmtId="43" fontId="8" fillId="0" borderId="3" xfId="3" applyFont="1" applyBorder="1" applyAlignment="1">
      <alignment horizontal="center" vertical="center" wrapText="1"/>
    </xf>
    <xf numFmtId="0" fontId="9" fillId="0" borderId="5" xfId="2" applyFont="1" applyBorder="1" applyAlignment="1">
      <alignment vertical="center" wrapText="1"/>
    </xf>
    <xf numFmtId="0" fontId="9" fillId="0" borderId="5" xfId="2" applyFont="1" applyBorder="1" applyAlignment="1">
      <alignment horizontal="center" vertical="center" wrapText="1"/>
    </xf>
    <xf numFmtId="43" fontId="9" fillId="0" borderId="5" xfId="3" applyFont="1" applyBorder="1" applyAlignment="1">
      <alignment horizontal="center" vertical="center" wrapText="1"/>
    </xf>
    <xf numFmtId="0" fontId="5" fillId="3" borderId="0" xfId="2" applyFont="1" applyFill="1" applyAlignment="1">
      <alignment horizontal="center" vertical="center"/>
    </xf>
    <xf numFmtId="43" fontId="9" fillId="0" borderId="3" xfId="3" applyFont="1" applyBorder="1" applyAlignment="1">
      <alignment horizontal="center" vertical="center" wrapText="1"/>
    </xf>
    <xf numFmtId="43" fontId="9" fillId="5" borderId="3" xfId="3" applyFont="1" applyFill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43" fontId="10" fillId="0" borderId="6" xfId="3" applyFont="1" applyBorder="1" applyAlignment="1">
      <alignment horizontal="center" vertical="center" wrapText="1"/>
    </xf>
    <xf numFmtId="0" fontId="3" fillId="0" borderId="3" xfId="2" applyBorder="1" applyAlignment="1">
      <alignment horizontal="center" vertical="center"/>
    </xf>
    <xf numFmtId="43" fontId="10" fillId="0" borderId="3" xfId="3" applyFont="1" applyBorder="1" applyAlignment="1">
      <alignment horizontal="center" vertical="center" wrapText="1"/>
    </xf>
    <xf numFmtId="0" fontId="3" fillId="5" borderId="3" xfId="2" applyFill="1" applyBorder="1" applyAlignment="1">
      <alignment horizontal="center" vertical="center"/>
    </xf>
    <xf numFmtId="4" fontId="10" fillId="0" borderId="6" xfId="2" applyNumberFormat="1" applyFont="1" applyBorder="1" applyAlignment="1">
      <alignment horizontal="center" vertical="center"/>
    </xf>
    <xf numFmtId="4" fontId="11" fillId="13" borderId="6" xfId="2" applyNumberFormat="1" applyFont="1" applyFill="1" applyBorder="1" applyAlignment="1">
      <alignment horizontal="center" vertical="center"/>
    </xf>
    <xf numFmtId="43" fontId="11" fillId="13" borderId="6" xfId="3" applyFont="1" applyFill="1" applyBorder="1" applyAlignment="1">
      <alignment horizontal="center" vertical="center"/>
    </xf>
    <xf numFmtId="0" fontId="2" fillId="13" borderId="0" xfId="2" applyFont="1" applyFill="1"/>
    <xf numFmtId="43" fontId="11" fillId="13" borderId="3" xfId="3" applyFont="1" applyFill="1" applyBorder="1" applyAlignment="1">
      <alignment horizontal="center" vertical="center"/>
    </xf>
    <xf numFmtId="164" fontId="2" fillId="13" borderId="3" xfId="2" applyNumberFormat="1" applyFont="1" applyFill="1" applyBorder="1" applyAlignment="1">
      <alignment horizontal="center" vertical="center"/>
    </xf>
    <xf numFmtId="164" fontId="2" fillId="5" borderId="3" xfId="2" applyNumberFormat="1" applyFont="1" applyFill="1" applyBorder="1" applyAlignment="1">
      <alignment horizontal="center" vertical="center"/>
    </xf>
    <xf numFmtId="43" fontId="12" fillId="0" borderId="6" xfId="3" applyFont="1" applyFill="1" applyBorder="1" applyAlignment="1">
      <alignment horizontal="center" vertical="center" wrapText="1"/>
    </xf>
    <xf numFmtId="0" fontId="13" fillId="0" borderId="6" xfId="2" applyFont="1" applyBorder="1" applyAlignment="1">
      <alignment vertical="center" wrapText="1"/>
    </xf>
    <xf numFmtId="164" fontId="3" fillId="0" borderId="3" xfId="2" applyNumberFormat="1" applyBorder="1" applyAlignment="1">
      <alignment horizontal="center" vertical="center"/>
    </xf>
    <xf numFmtId="164" fontId="3" fillId="5" borderId="3" xfId="2" applyNumberFormat="1" applyFill="1" applyBorder="1" applyAlignment="1">
      <alignment horizontal="center" vertical="center"/>
    </xf>
    <xf numFmtId="43" fontId="13" fillId="0" borderId="6" xfId="3" applyFont="1" applyFill="1" applyBorder="1" applyAlignment="1">
      <alignment horizontal="center" vertical="center" wrapText="1"/>
    </xf>
    <xf numFmtId="0" fontId="12" fillId="0" borderId="6" xfId="2" applyFont="1" applyBorder="1" applyAlignment="1">
      <alignment vertical="center" wrapText="1"/>
    </xf>
    <xf numFmtId="0" fontId="12" fillId="0" borderId="6" xfId="2" applyFont="1" applyBorder="1" applyAlignment="1">
      <alignment horizontal="center" vertical="center" wrapText="1"/>
    </xf>
    <xf numFmtId="43" fontId="12" fillId="0" borderId="6" xfId="3" applyFont="1" applyBorder="1" applyAlignment="1">
      <alignment horizontal="center" vertical="center" wrapText="1"/>
    </xf>
    <xf numFmtId="0" fontId="14" fillId="0" borderId="6" xfId="2" applyFont="1" applyBorder="1" applyAlignment="1">
      <alignment vertical="center" wrapText="1"/>
    </xf>
    <xf numFmtId="0" fontId="14" fillId="0" borderId="6" xfId="2" applyFont="1" applyBorder="1" applyAlignment="1">
      <alignment horizontal="center" vertical="center" wrapText="1"/>
    </xf>
    <xf numFmtId="43" fontId="14" fillId="0" borderId="6" xfId="3" applyFont="1" applyBorder="1" applyAlignment="1">
      <alignment horizontal="center" vertical="center" wrapText="1"/>
    </xf>
    <xf numFmtId="43" fontId="14" fillId="0" borderId="6" xfId="3" applyFont="1" applyFill="1" applyBorder="1" applyAlignment="1">
      <alignment horizontal="center" vertical="center" wrapText="1"/>
    </xf>
    <xf numFmtId="4" fontId="11" fillId="13" borderId="6" xfId="2" applyNumberFormat="1" applyFont="1" applyFill="1" applyBorder="1" applyAlignment="1">
      <alignment horizontal="center" vertical="center" wrapText="1"/>
    </xf>
    <xf numFmtId="0" fontId="14" fillId="0" borderId="6" xfId="2" applyFont="1" applyBorder="1" applyAlignment="1">
      <alignment horizontal="left" vertical="center" wrapText="1"/>
    </xf>
    <xf numFmtId="4" fontId="11" fillId="13" borderId="5" xfId="2" applyNumberFormat="1" applyFont="1" applyFill="1" applyBorder="1" applyAlignment="1">
      <alignment vertical="center"/>
    </xf>
    <xf numFmtId="0" fontId="14" fillId="15" borderId="6" xfId="2" applyFont="1" applyFill="1" applyBorder="1" applyAlignment="1">
      <alignment horizontal="center" vertical="center" wrapText="1"/>
    </xf>
    <xf numFmtId="43" fontId="14" fillId="15" borderId="6" xfId="3" applyFont="1" applyFill="1" applyBorder="1" applyAlignment="1">
      <alignment horizontal="center" vertical="center" wrapText="1"/>
    </xf>
    <xf numFmtId="0" fontId="5" fillId="0" borderId="0" xfId="2" applyFont="1" applyAlignment="1">
      <alignment vertical="center" wrapText="1"/>
    </xf>
    <xf numFmtId="0" fontId="5" fillId="0" borderId="0" xfId="2" applyFont="1" applyAlignment="1">
      <alignment horizontal="center" vertical="center" wrapText="1"/>
    </xf>
    <xf numFmtId="43" fontId="5" fillId="0" borderId="0" xfId="3" applyFont="1" applyAlignment="1">
      <alignment horizontal="center" vertical="center" wrapText="1"/>
    </xf>
    <xf numFmtId="43" fontId="5" fillId="7" borderId="0" xfId="3" applyFont="1" applyFill="1" applyAlignment="1">
      <alignment horizontal="center" vertical="center" wrapText="1"/>
    </xf>
    <xf numFmtId="43" fontId="0" fillId="0" borderId="0" xfId="3" applyFont="1" applyAlignment="1">
      <alignment horizontal="center"/>
    </xf>
    <xf numFmtId="43" fontId="0" fillId="7" borderId="0" xfId="3" applyFont="1" applyFill="1" applyAlignment="1">
      <alignment horizontal="center"/>
    </xf>
    <xf numFmtId="43" fontId="8" fillId="0" borderId="2" xfId="3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5" fillId="0" borderId="0" xfId="2" applyFont="1" applyFill="1"/>
    <xf numFmtId="0" fontId="5" fillId="0" borderId="3" xfId="2" applyFont="1" applyFill="1" applyBorder="1"/>
    <xf numFmtId="0" fontId="6" fillId="0" borderId="0" xfId="2" applyFont="1" applyFill="1" applyAlignment="1">
      <alignment horizontal="center" vertical="center"/>
    </xf>
    <xf numFmtId="0" fontId="3" fillId="0" borderId="0" xfId="2" applyFill="1" applyAlignment="1">
      <alignment horizontal="center" vertical="center"/>
    </xf>
    <xf numFmtId="43" fontId="8" fillId="0" borderId="3" xfId="3" applyFont="1" applyFill="1" applyBorder="1" applyAlignment="1">
      <alignment horizontal="center" vertical="center" wrapText="1"/>
    </xf>
    <xf numFmtId="43" fontId="9" fillId="0" borderId="3" xfId="3" applyFont="1" applyFill="1" applyBorder="1" applyAlignment="1">
      <alignment horizontal="center" vertical="center" wrapText="1"/>
    </xf>
    <xf numFmtId="0" fontId="3" fillId="0" borderId="3" xfId="2" applyFill="1" applyBorder="1" applyAlignment="1">
      <alignment horizontal="center" vertical="center"/>
    </xf>
    <xf numFmtId="164" fontId="3" fillId="0" borderId="3" xfId="2" applyNumberFormat="1" applyFill="1" applyBorder="1" applyAlignment="1">
      <alignment horizontal="center" vertical="center"/>
    </xf>
    <xf numFmtId="0" fontId="12" fillId="0" borderId="6" xfId="2" applyFont="1" applyFill="1" applyBorder="1" applyAlignment="1">
      <alignment vertical="center" wrapText="1"/>
    </xf>
    <xf numFmtId="0" fontId="12" fillId="0" borderId="6" xfId="2" applyFont="1" applyFill="1" applyBorder="1" applyAlignment="1">
      <alignment horizontal="center" vertical="center" wrapText="1"/>
    </xf>
    <xf numFmtId="0" fontId="13" fillId="0" borderId="6" xfId="2" applyFont="1" applyFill="1" applyBorder="1" applyAlignment="1">
      <alignment vertical="center" wrapText="1"/>
    </xf>
    <xf numFmtId="0" fontId="13" fillId="0" borderId="6" xfId="2" applyFont="1" applyFill="1" applyBorder="1" applyAlignment="1">
      <alignment horizontal="center" vertical="center" wrapText="1"/>
    </xf>
    <xf numFmtId="43" fontId="8" fillId="0" borderId="0" xfId="3" applyFont="1" applyFill="1" applyAlignment="1">
      <alignment horizontal="center" vertical="center" wrapText="1"/>
    </xf>
    <xf numFmtId="43" fontId="5" fillId="0" borderId="0" xfId="3" applyFont="1" applyFill="1" applyAlignment="1">
      <alignment horizontal="center" vertical="center" wrapText="1"/>
    </xf>
    <xf numFmtId="43" fontId="0" fillId="0" borderId="0" xfId="3" applyFont="1" applyFill="1" applyAlignment="1">
      <alignment horizontal="center"/>
    </xf>
    <xf numFmtId="0" fontId="3" fillId="0" borderId="0" xfId="2" applyFill="1"/>
    <xf numFmtId="43" fontId="4" fillId="10" borderId="0" xfId="3" applyFont="1" applyFill="1" applyAlignment="1">
      <alignment horizontal="center" vertical="center" wrapText="1"/>
    </xf>
    <xf numFmtId="43" fontId="4" fillId="11" borderId="0" xfId="3" applyFont="1" applyFill="1" applyAlignment="1">
      <alignment horizontal="center" vertical="center"/>
    </xf>
    <xf numFmtId="43" fontId="4" fillId="12" borderId="0" xfId="3" applyFont="1" applyFill="1" applyAlignment="1">
      <alignment horizontal="center" vertical="center"/>
    </xf>
    <xf numFmtId="0" fontId="6" fillId="4" borderId="3" xfId="2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/>
    </xf>
    <xf numFmtId="43" fontId="8" fillId="6" borderId="3" xfId="3" applyFont="1" applyFill="1" applyBorder="1" applyAlignment="1">
      <alignment horizontal="center" vertical="center" wrapText="1"/>
    </xf>
    <xf numFmtId="43" fontId="8" fillId="7" borderId="3" xfId="3" applyFont="1" applyFill="1" applyBorder="1" applyAlignment="1">
      <alignment horizontal="center" vertical="center" wrapText="1"/>
    </xf>
    <xf numFmtId="0" fontId="3" fillId="8" borderId="3" xfId="2" applyFill="1" applyBorder="1"/>
    <xf numFmtId="0" fontId="3" fillId="0" borderId="3" xfId="2" applyFill="1" applyBorder="1"/>
    <xf numFmtId="0" fontId="3" fillId="9" borderId="3" xfId="2" applyFill="1" applyBorder="1"/>
    <xf numFmtId="0" fontId="3" fillId="10" borderId="3" xfId="2" applyFill="1" applyBorder="1"/>
    <xf numFmtId="0" fontId="3" fillId="11" borderId="3" xfId="2" applyFill="1" applyBorder="1"/>
    <xf numFmtId="0" fontId="3" fillId="12" borderId="3" xfId="2" applyFill="1" applyBorder="1"/>
    <xf numFmtId="0" fontId="5" fillId="0" borderId="3" xfId="2" applyFont="1" applyFill="1" applyBorder="1" applyAlignment="1">
      <alignment horizontal="center" vertical="center"/>
    </xf>
    <xf numFmtId="43" fontId="9" fillId="6" borderId="3" xfId="3" applyFont="1" applyFill="1" applyBorder="1" applyAlignment="1">
      <alignment horizontal="center" vertical="center" wrapText="1"/>
    </xf>
    <xf numFmtId="43" fontId="9" fillId="7" borderId="3" xfId="3" applyFont="1" applyFill="1" applyBorder="1" applyAlignment="1">
      <alignment horizontal="center" vertical="center" wrapText="1"/>
    </xf>
    <xf numFmtId="0" fontId="3" fillId="6" borderId="3" xfId="2" applyFill="1" applyBorder="1" applyAlignment="1">
      <alignment horizontal="center" vertical="center"/>
    </xf>
    <xf numFmtId="43" fontId="10" fillId="7" borderId="3" xfId="3" applyFont="1" applyFill="1" applyBorder="1" applyAlignment="1">
      <alignment horizontal="center" vertical="center" wrapText="1"/>
    </xf>
    <xf numFmtId="43" fontId="10" fillId="0" borderId="3" xfId="3" applyFont="1" applyFill="1" applyBorder="1" applyAlignment="1">
      <alignment horizontal="center" vertical="center" wrapText="1"/>
    </xf>
    <xf numFmtId="164" fontId="2" fillId="6" borderId="3" xfId="2" applyNumberFormat="1" applyFont="1" applyFill="1" applyBorder="1" applyAlignment="1">
      <alignment horizontal="center" vertical="center"/>
    </xf>
    <xf numFmtId="43" fontId="11" fillId="7" borderId="3" xfId="3" applyFont="1" applyFill="1" applyBorder="1" applyAlignment="1">
      <alignment horizontal="center" vertical="center"/>
    </xf>
    <xf numFmtId="164" fontId="3" fillId="6" borderId="3" xfId="2" applyNumberFormat="1" applyFill="1" applyBorder="1" applyAlignment="1">
      <alignment horizontal="center" vertical="center"/>
    </xf>
    <xf numFmtId="43" fontId="12" fillId="0" borderId="3" xfId="3" applyFont="1" applyBorder="1" applyAlignment="1">
      <alignment horizontal="center" vertical="center" wrapText="1"/>
    </xf>
    <xf numFmtId="43" fontId="12" fillId="7" borderId="3" xfId="3" applyFont="1" applyFill="1" applyBorder="1" applyAlignment="1">
      <alignment horizontal="center" vertical="center" wrapText="1"/>
    </xf>
    <xf numFmtId="43" fontId="12" fillId="0" borderId="3" xfId="3" applyFont="1" applyFill="1" applyBorder="1" applyAlignment="1">
      <alignment horizontal="center" vertical="center" wrapText="1"/>
    </xf>
    <xf numFmtId="43" fontId="14" fillId="0" borderId="3" xfId="3" applyFont="1" applyFill="1" applyBorder="1" applyAlignment="1">
      <alignment horizontal="center" vertical="center" wrapText="1"/>
    </xf>
    <xf numFmtId="43" fontId="14" fillId="7" borderId="3" xfId="3" applyFont="1" applyFill="1" applyBorder="1" applyAlignment="1">
      <alignment horizontal="center" vertical="center" wrapText="1"/>
    </xf>
    <xf numFmtId="43" fontId="12" fillId="14" borderId="3" xfId="3" applyFont="1" applyFill="1" applyBorder="1" applyAlignment="1">
      <alignment horizontal="center" vertical="center" wrapText="1"/>
    </xf>
    <xf numFmtId="43" fontId="13" fillId="0" borderId="3" xfId="3" applyFont="1" applyBorder="1" applyAlignment="1">
      <alignment horizontal="center" vertical="center" wrapText="1"/>
    </xf>
    <xf numFmtId="43" fontId="13" fillId="7" borderId="3" xfId="3" applyFont="1" applyFill="1" applyBorder="1" applyAlignment="1">
      <alignment horizontal="center" vertical="center" wrapText="1"/>
    </xf>
    <xf numFmtId="43" fontId="13" fillId="0" borderId="3" xfId="3" applyFont="1" applyFill="1" applyBorder="1" applyAlignment="1">
      <alignment horizontal="center" vertical="center" wrapText="1"/>
    </xf>
    <xf numFmtId="43" fontId="14" fillId="16" borderId="3" xfId="3" applyFont="1" applyFill="1" applyBorder="1" applyAlignment="1">
      <alignment horizontal="center" vertical="center" wrapText="1"/>
    </xf>
    <xf numFmtId="43" fontId="4" fillId="0" borderId="0" xfId="3" applyFont="1" applyFill="1" applyAlignment="1">
      <alignment horizontal="center" vertical="center"/>
    </xf>
    <xf numFmtId="43" fontId="4" fillId="0" borderId="0" xfId="3" applyFont="1" applyFill="1" applyAlignment="1">
      <alignment horizontal="center" vertical="center" wrapText="1"/>
    </xf>
    <xf numFmtId="164" fontId="5" fillId="0" borderId="3" xfId="2" applyNumberFormat="1" applyFont="1" applyFill="1" applyBorder="1"/>
    <xf numFmtId="0" fontId="4" fillId="0" borderId="0" xfId="2" applyFont="1" applyAlignment="1">
      <alignment vertical="center" wrapText="1"/>
    </xf>
    <xf numFmtId="43" fontId="4" fillId="0" borderId="0" xfId="1" applyFont="1" applyAlignment="1">
      <alignment vertical="center" wrapText="1"/>
    </xf>
    <xf numFmtId="43" fontId="6" fillId="0" borderId="0" xfId="2" applyNumberFormat="1" applyFont="1" applyFill="1" applyAlignment="1">
      <alignment horizontal="center" vertical="center"/>
    </xf>
    <xf numFmtId="43" fontId="14" fillId="0" borderId="3" xfId="1" applyFont="1" applyFill="1" applyBorder="1" applyAlignment="1">
      <alignment horizontal="center" vertical="center" wrapText="1"/>
    </xf>
    <xf numFmtId="164" fontId="3" fillId="0" borderId="3" xfId="2" applyNumberFormat="1" applyFill="1" applyBorder="1"/>
    <xf numFmtId="43" fontId="4" fillId="8" borderId="0" xfId="3" applyFont="1" applyFill="1" applyAlignment="1">
      <alignment horizontal="center" vertical="center"/>
    </xf>
    <xf numFmtId="43" fontId="4" fillId="9" borderId="0" xfId="3" applyFont="1" applyFill="1" applyAlignment="1">
      <alignment horizontal="center" vertical="center" wrapText="1"/>
    </xf>
    <xf numFmtId="0" fontId="7" fillId="0" borderId="0" xfId="2" applyFont="1" applyFill="1" applyAlignment="1">
      <alignment horizontal="center" vertical="center" wrapText="1"/>
    </xf>
    <xf numFmtId="0" fontId="6" fillId="6" borderId="0" xfId="2" applyFont="1" applyFill="1" applyAlignment="1">
      <alignment horizontal="left" vertical="top" wrapText="1"/>
    </xf>
    <xf numFmtId="0" fontId="6" fillId="6" borderId="0" xfId="2" applyFont="1" applyFill="1" applyAlignment="1">
      <alignment horizontal="left" vertical="top"/>
    </xf>
    <xf numFmtId="0" fontId="6" fillId="5" borderId="0" xfId="2" applyFont="1" applyFill="1" applyAlignment="1">
      <alignment horizontal="center" vertical="center" wrapText="1"/>
    </xf>
    <xf numFmtId="43" fontId="4" fillId="7" borderId="0" xfId="3" applyFont="1" applyFill="1" applyAlignment="1">
      <alignment horizontal="center" vertical="center" wrapText="1"/>
    </xf>
    <xf numFmtId="43" fontId="4" fillId="2" borderId="0" xfId="3" applyFont="1" applyFill="1" applyAlignment="1">
      <alignment horizontal="center" vertical="center"/>
    </xf>
    <xf numFmtId="0" fontId="6" fillId="3" borderId="0" xfId="2" applyFont="1" applyFill="1" applyAlignment="1">
      <alignment horizontal="center" vertical="center" wrapText="1"/>
    </xf>
    <xf numFmtId="0" fontId="6" fillId="4" borderId="0" xfId="2" applyFont="1" applyFill="1" applyAlignment="1">
      <alignment horizontal="center" vertical="center" wrapText="1"/>
    </xf>
  </cellXfs>
  <cellStyles count="4">
    <cellStyle name="Обычный" xfId="0" builtinId="0"/>
    <cellStyle name="Обычный 13" xfId="2" xr:uid="{4C226B03-D549-487E-A191-202CAE175BCB}"/>
    <cellStyle name="Финансовый" xfId="1" builtinId="3"/>
    <cellStyle name="Финансовый 8" xfId="3" xr:uid="{E53D6328-DA08-473D-9B09-C587D30A56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114BA-F9B3-46AA-9AB1-B86D63B06B80}">
  <dimension ref="A1:AM190"/>
  <sheetViews>
    <sheetView tabSelected="1" workbookViewId="0">
      <selection activeCell="AK5" sqref="AK5"/>
    </sheetView>
  </sheetViews>
  <sheetFormatPr defaultColWidth="12.5546875" defaultRowHeight="21" outlineLevelRow="1" outlineLevelCol="1"/>
  <cols>
    <col min="1" max="2" width="10.109375" style="1" customWidth="1"/>
    <col min="3" max="3" width="44.44140625" style="1" customWidth="1"/>
    <col min="4" max="4" width="8.44140625" style="2" customWidth="1"/>
    <col min="5" max="6" width="9.88671875" style="2" customWidth="1"/>
    <col min="7" max="7" width="20.44140625" style="66" bestFit="1" customWidth="1" outlineLevel="1"/>
    <col min="8" max="8" width="15.21875" style="66" bestFit="1" customWidth="1" outlineLevel="1"/>
    <col min="9" max="9" width="1.44140625" style="3" customWidth="1"/>
    <col min="10" max="10" width="20.44140625" style="70" bestFit="1" customWidth="1"/>
    <col min="11" max="11" width="14" style="16" bestFit="1" customWidth="1" outlineLevel="1"/>
    <col min="12" max="12" width="1.6640625" style="4" customWidth="1"/>
    <col min="13" max="13" width="20.88671875" style="72" bestFit="1" customWidth="1"/>
    <col min="14" max="14" width="14" style="16" bestFit="1" customWidth="1" outlineLevel="1"/>
    <col min="15" max="15" width="1.88671875" style="17" customWidth="1"/>
    <col min="16" max="16" width="20.88671875" style="73" bestFit="1" customWidth="1"/>
    <col min="17" max="17" width="14" style="16" bestFit="1" customWidth="1" outlineLevel="1"/>
    <col min="18" max="18" width="2.109375" style="18" customWidth="1"/>
    <col min="19" max="19" width="20.88671875" style="73" bestFit="1" customWidth="1"/>
    <col min="20" max="20" width="15.21875" style="66" bestFit="1" customWidth="1" outlineLevel="1"/>
    <col min="21" max="21" width="1.21875" style="67" customWidth="1"/>
    <col min="22" max="22" width="20.88671875" style="84" bestFit="1" customWidth="1"/>
    <col min="23" max="23" width="15.21875" style="66" bestFit="1" customWidth="1" outlineLevel="1"/>
    <col min="24" max="24" width="1.44140625" style="8" customWidth="1"/>
    <col min="25" max="25" width="20.88671875" style="85" bestFit="1" customWidth="1"/>
    <col min="26" max="26" width="15.21875" style="66" bestFit="1" customWidth="1" outlineLevel="1"/>
    <col min="27" max="27" width="1.5546875" style="9" customWidth="1"/>
    <col min="28" max="28" width="22.5546875" style="85" customWidth="1"/>
    <col min="29" max="29" width="15.6640625" style="66" customWidth="1" outlineLevel="1"/>
    <col min="30" max="30" width="2.77734375" style="10" customWidth="1"/>
    <col min="31" max="31" width="22.109375" style="85" customWidth="1"/>
    <col min="32" max="32" width="15.6640625" style="66" customWidth="1" outlineLevel="1"/>
    <col min="33" max="33" width="3.21875" style="11" customWidth="1"/>
    <col min="34" max="34" width="22.109375" style="85" customWidth="1"/>
    <col min="35" max="35" width="12.5546875" style="1" customWidth="1" outlineLevel="1"/>
    <col min="36" max="36" width="2.109375" style="12" customWidth="1"/>
    <col min="37" max="37" width="19.6640625" style="85" customWidth="1"/>
    <col min="38" max="38" width="12.5546875" style="1" customWidth="1" outlineLevel="1"/>
    <col min="39" max="16384" width="12.5546875" style="1"/>
  </cols>
  <sheetData>
    <row r="1" spans="1:39" ht="110.4" customHeight="1">
      <c r="G1" s="133" t="s">
        <v>28</v>
      </c>
      <c r="H1" s="133"/>
      <c r="J1" s="134" t="s">
        <v>30</v>
      </c>
      <c r="K1" s="134"/>
      <c r="M1" s="135" t="s">
        <v>33</v>
      </c>
      <c r="N1" s="135"/>
      <c r="O1" s="5"/>
      <c r="P1" s="131" t="s">
        <v>36</v>
      </c>
      <c r="Q1" s="131"/>
      <c r="R1" s="6"/>
      <c r="S1" s="129" t="s">
        <v>44</v>
      </c>
      <c r="T1" s="130"/>
      <c r="U1" s="7"/>
      <c r="V1" s="132" t="s">
        <v>43</v>
      </c>
      <c r="W1" s="132"/>
      <c r="Y1" s="126" t="s">
        <v>40</v>
      </c>
      <c r="Z1" s="126"/>
      <c r="AB1" s="127" t="s">
        <v>41</v>
      </c>
      <c r="AC1" s="127"/>
      <c r="AE1" s="86"/>
      <c r="AF1" s="86"/>
      <c r="AH1" s="87"/>
      <c r="AI1" s="87"/>
      <c r="AK1" s="88"/>
      <c r="AL1" s="88"/>
    </row>
    <row r="2" spans="1:39" ht="45.6" customHeight="1">
      <c r="G2" s="118"/>
      <c r="H2" s="118"/>
      <c r="I2" s="70"/>
      <c r="J2" s="128" t="s">
        <v>35</v>
      </c>
      <c r="K2" s="128"/>
      <c r="L2" s="72"/>
      <c r="M2" s="128" t="s">
        <v>34</v>
      </c>
      <c r="N2" s="128"/>
      <c r="O2" s="72"/>
      <c r="P2" s="128" t="s">
        <v>37</v>
      </c>
      <c r="Q2" s="128"/>
      <c r="R2" s="72"/>
      <c r="S2" s="128" t="s">
        <v>39</v>
      </c>
      <c r="T2" s="128"/>
      <c r="U2" s="72"/>
      <c r="V2" s="128" t="s">
        <v>38</v>
      </c>
      <c r="W2" s="128"/>
      <c r="X2" s="85"/>
      <c r="Y2" s="118"/>
      <c r="Z2" s="118"/>
      <c r="AA2" s="85"/>
      <c r="AB2" s="128" t="s">
        <v>42</v>
      </c>
      <c r="AC2" s="128"/>
      <c r="AD2" s="85"/>
      <c r="AE2" s="119"/>
      <c r="AF2" s="119"/>
      <c r="AG2" s="85"/>
      <c r="AH2" s="118"/>
      <c r="AI2" s="118"/>
      <c r="AJ2" s="85"/>
      <c r="AK2" s="118"/>
      <c r="AL2" s="118"/>
      <c r="AM2" s="85"/>
    </row>
    <row r="3" spans="1:39" ht="72">
      <c r="A3" s="13"/>
      <c r="B3" s="13"/>
      <c r="C3" s="13" t="s">
        <v>0</v>
      </c>
      <c r="D3" s="14"/>
      <c r="E3" s="14"/>
      <c r="F3" s="14"/>
      <c r="G3" s="15"/>
      <c r="H3" s="15"/>
      <c r="T3" s="15"/>
      <c r="U3" s="19"/>
      <c r="V3" s="82"/>
      <c r="W3" s="15"/>
      <c r="Z3" s="15"/>
      <c r="AC3" s="15"/>
      <c r="AF3" s="15"/>
      <c r="AI3" s="15"/>
      <c r="AL3" s="15"/>
    </row>
    <row r="4" spans="1:39">
      <c r="A4" s="13"/>
      <c r="B4" s="13"/>
      <c r="C4" s="13"/>
      <c r="D4" s="14"/>
      <c r="E4" s="14"/>
      <c r="F4" s="14"/>
      <c r="G4" s="15"/>
      <c r="H4" s="15"/>
      <c r="T4" s="15"/>
      <c r="U4" s="19"/>
      <c r="V4" s="82"/>
      <c r="W4" s="15"/>
      <c r="Z4" s="15"/>
      <c r="AC4" s="15"/>
      <c r="AF4" s="15"/>
      <c r="AI4" s="15"/>
      <c r="AL4" s="15"/>
    </row>
    <row r="5" spans="1:39" ht="28.5" customHeight="1">
      <c r="A5" s="20" t="s">
        <v>1</v>
      </c>
      <c r="B5" s="20" t="s">
        <v>2</v>
      </c>
      <c r="C5" s="20" t="s">
        <v>3</v>
      </c>
      <c r="D5" s="21" t="s">
        <v>4</v>
      </c>
      <c r="E5" s="21" t="s">
        <v>5</v>
      </c>
      <c r="F5" s="69"/>
      <c r="G5" s="68"/>
      <c r="H5" s="68"/>
      <c r="J5" s="71"/>
      <c r="K5" s="26"/>
      <c r="L5" s="89"/>
      <c r="M5" s="90"/>
      <c r="N5" s="26"/>
      <c r="O5" s="22"/>
      <c r="P5" s="74"/>
      <c r="Q5" s="26"/>
      <c r="R5" s="91"/>
      <c r="S5" s="74"/>
      <c r="T5" s="26"/>
      <c r="U5" s="92"/>
      <c r="V5" s="74"/>
      <c r="W5" s="26"/>
      <c r="X5" s="93"/>
      <c r="Y5" s="94"/>
      <c r="Z5" s="26"/>
      <c r="AA5" s="95"/>
      <c r="AB5" s="94"/>
      <c r="AC5" s="26"/>
      <c r="AD5" s="96"/>
      <c r="AE5" s="94"/>
      <c r="AF5" s="26"/>
      <c r="AG5" s="97"/>
      <c r="AH5" s="94"/>
      <c r="AI5" s="26"/>
      <c r="AJ5" s="98"/>
      <c r="AK5" s="94"/>
      <c r="AL5" s="26"/>
    </row>
    <row r="6" spans="1:39" ht="28.8">
      <c r="A6" s="23"/>
      <c r="B6" s="23"/>
      <c r="C6" s="23"/>
      <c r="D6" s="24"/>
      <c r="E6" s="24"/>
      <c r="F6" s="24"/>
      <c r="G6" s="25" t="s">
        <v>29</v>
      </c>
      <c r="H6" s="25" t="s">
        <v>31</v>
      </c>
      <c r="J6" s="74" t="s">
        <v>29</v>
      </c>
      <c r="K6" s="25" t="s">
        <v>31</v>
      </c>
      <c r="L6" s="89"/>
      <c r="M6" s="74" t="s">
        <v>29</v>
      </c>
      <c r="N6" s="25" t="s">
        <v>31</v>
      </c>
      <c r="O6" s="22"/>
      <c r="P6" s="74" t="s">
        <v>29</v>
      </c>
      <c r="Q6" s="25" t="s">
        <v>31</v>
      </c>
      <c r="R6" s="91"/>
      <c r="S6" s="74" t="s">
        <v>29</v>
      </c>
      <c r="T6" s="25" t="s">
        <v>31</v>
      </c>
      <c r="U6" s="92"/>
      <c r="V6" s="74" t="s">
        <v>29</v>
      </c>
      <c r="W6" s="25" t="s">
        <v>31</v>
      </c>
      <c r="X6" s="93"/>
      <c r="Y6" s="74" t="s">
        <v>29</v>
      </c>
      <c r="Z6" s="25" t="s">
        <v>31</v>
      </c>
      <c r="AA6" s="95"/>
      <c r="AB6" s="74" t="s">
        <v>29</v>
      </c>
      <c r="AC6" s="25" t="s">
        <v>31</v>
      </c>
      <c r="AD6" s="96"/>
      <c r="AE6" s="74" t="s">
        <v>29</v>
      </c>
      <c r="AF6" s="25" t="s">
        <v>31</v>
      </c>
      <c r="AG6" s="97"/>
      <c r="AH6" s="74" t="s">
        <v>29</v>
      </c>
      <c r="AI6" s="25" t="s">
        <v>31</v>
      </c>
      <c r="AJ6" s="98"/>
      <c r="AK6" s="74" t="s">
        <v>29</v>
      </c>
      <c r="AL6" s="26" t="s">
        <v>6</v>
      </c>
    </row>
    <row r="7" spans="1:39">
      <c r="A7" s="27"/>
      <c r="B7" s="27"/>
      <c r="C7" s="27"/>
      <c r="D7" s="28"/>
      <c r="E7" s="28"/>
      <c r="F7" s="28"/>
      <c r="G7" s="29"/>
      <c r="H7" s="29"/>
      <c r="I7" s="30"/>
      <c r="J7" s="99"/>
      <c r="K7" s="31"/>
      <c r="L7" s="89"/>
      <c r="M7" s="90"/>
      <c r="N7" s="31"/>
      <c r="O7" s="32"/>
      <c r="P7" s="75"/>
      <c r="Q7" s="31"/>
      <c r="R7" s="100"/>
      <c r="S7" s="75"/>
      <c r="T7" s="31"/>
      <c r="U7" s="101"/>
      <c r="V7" s="75"/>
      <c r="W7" s="31"/>
      <c r="X7" s="93"/>
      <c r="Y7" s="94"/>
      <c r="Z7" s="31"/>
      <c r="AA7" s="95"/>
      <c r="AB7" s="94"/>
      <c r="AC7" s="31"/>
      <c r="AD7" s="96"/>
      <c r="AE7" s="94"/>
      <c r="AF7" s="31"/>
      <c r="AG7" s="97"/>
      <c r="AH7" s="94"/>
      <c r="AI7" s="31"/>
      <c r="AJ7" s="98"/>
      <c r="AK7" s="94"/>
      <c r="AL7" s="31"/>
    </row>
    <row r="8" spans="1:39" ht="109.2" hidden="1">
      <c r="A8" s="33"/>
      <c r="B8" s="33"/>
      <c r="C8" s="33" t="s">
        <v>7</v>
      </c>
      <c r="D8" s="33"/>
      <c r="E8" s="33"/>
      <c r="F8" s="33"/>
      <c r="G8" s="34" t="e">
        <f>G9+#REF!+#REF!+#REF!+#REF!</f>
        <v>#REF!</v>
      </c>
      <c r="H8" s="34"/>
      <c r="J8" s="71"/>
      <c r="K8" s="35"/>
      <c r="L8" s="89"/>
      <c r="M8" s="90"/>
      <c r="N8" s="35"/>
      <c r="O8" s="37"/>
      <c r="P8" s="76"/>
      <c r="Q8" s="35"/>
      <c r="R8" s="102"/>
      <c r="S8" s="76"/>
      <c r="T8" s="36"/>
      <c r="U8" s="103"/>
      <c r="V8" s="104"/>
      <c r="W8" s="36"/>
      <c r="X8" s="93"/>
      <c r="Y8" s="94"/>
      <c r="Z8" s="36"/>
      <c r="AA8" s="95"/>
      <c r="AB8" s="94"/>
      <c r="AC8" s="36"/>
      <c r="AD8" s="96"/>
      <c r="AE8" s="94"/>
      <c r="AF8" s="36"/>
      <c r="AG8" s="97"/>
      <c r="AH8" s="94"/>
      <c r="AI8" s="36"/>
      <c r="AJ8" s="98"/>
      <c r="AK8" s="94"/>
      <c r="AL8" s="36"/>
    </row>
    <row r="9" spans="1:39" ht="21.6" customHeight="1" collapsed="1">
      <c r="A9" s="38"/>
      <c r="B9" s="39"/>
      <c r="C9" s="39" t="s">
        <v>8</v>
      </c>
      <c r="D9" s="39"/>
      <c r="E9" s="39"/>
      <c r="F9" s="39"/>
      <c r="G9" s="40">
        <f>SUM(G11)</f>
        <v>15245901.639344264</v>
      </c>
      <c r="H9" s="40"/>
      <c r="I9" s="41"/>
      <c r="J9" s="40">
        <f>SUM(J11)</f>
        <v>18399100</v>
      </c>
      <c r="K9" s="43"/>
      <c r="L9" s="89"/>
      <c r="M9" s="40">
        <f>SUM(M11)</f>
        <v>14367900</v>
      </c>
      <c r="N9" s="43"/>
      <c r="O9" s="44"/>
      <c r="P9" s="40">
        <f>SUM(P11)</f>
        <v>19391400</v>
      </c>
      <c r="Q9" s="43"/>
      <c r="R9" s="105"/>
      <c r="S9" s="42">
        <f>SUM(S11)</f>
        <v>13463200</v>
      </c>
      <c r="T9" s="42"/>
      <c r="U9" s="106"/>
      <c r="V9" s="42">
        <f>SUM(V11)</f>
        <v>13491900</v>
      </c>
      <c r="W9" s="42"/>
      <c r="X9" s="93"/>
      <c r="Y9" s="42">
        <f>SUM(Y11)</f>
        <v>12773200</v>
      </c>
      <c r="Z9" s="42"/>
      <c r="AA9" s="95"/>
      <c r="AB9" s="42">
        <f>SUM(AB11)</f>
        <v>19544500</v>
      </c>
      <c r="AC9" s="42"/>
      <c r="AD9" s="96"/>
      <c r="AE9" s="42"/>
      <c r="AF9" s="42"/>
      <c r="AG9" s="97"/>
      <c r="AH9" s="42"/>
      <c r="AI9" s="42"/>
      <c r="AJ9" s="98"/>
      <c r="AK9" s="42"/>
      <c r="AL9" s="42"/>
    </row>
    <row r="10" spans="1:39" outlineLevel="1">
      <c r="A10" s="50"/>
      <c r="B10" s="50"/>
      <c r="C10" s="50" t="s">
        <v>10</v>
      </c>
      <c r="D10" s="51"/>
      <c r="E10" s="51"/>
      <c r="F10" s="51"/>
      <c r="G10" s="52"/>
      <c r="H10" s="52"/>
      <c r="J10" s="71"/>
      <c r="K10" s="47"/>
      <c r="L10" s="89"/>
      <c r="M10" s="90"/>
      <c r="N10" s="47"/>
      <c r="O10" s="48"/>
      <c r="P10" s="77"/>
      <c r="Q10" s="47"/>
      <c r="R10" s="107"/>
      <c r="S10" s="77"/>
      <c r="T10" s="108"/>
      <c r="U10" s="109"/>
      <c r="V10" s="110"/>
      <c r="W10" s="108"/>
      <c r="X10" s="93"/>
      <c r="Y10" s="94"/>
      <c r="Z10" s="110"/>
      <c r="AA10" s="95"/>
      <c r="AB10" s="94"/>
      <c r="AC10" s="110"/>
      <c r="AD10" s="96"/>
      <c r="AE10" s="94"/>
      <c r="AF10" s="110"/>
      <c r="AG10" s="97"/>
      <c r="AH10" s="94"/>
      <c r="AI10" s="110"/>
      <c r="AJ10" s="98"/>
      <c r="AK10" s="94"/>
      <c r="AL10" s="110"/>
    </row>
    <row r="11" spans="1:39" ht="27.6" outlineLevel="1">
      <c r="A11" s="53">
        <v>3</v>
      </c>
      <c r="B11" s="53">
        <v>3</v>
      </c>
      <c r="C11" s="53" t="s">
        <v>11</v>
      </c>
      <c r="D11" s="54" t="s">
        <v>9</v>
      </c>
      <c r="E11" s="54">
        <v>100</v>
      </c>
      <c r="F11" s="54"/>
      <c r="G11" s="56">
        <f>E11*H11</f>
        <v>15245901.639344264</v>
      </c>
      <c r="H11" s="56">
        <f>186000/1.22</f>
        <v>152459.01639344264</v>
      </c>
      <c r="J11" s="120">
        <f>K11*E11</f>
        <v>18399100</v>
      </c>
      <c r="K11" s="47">
        <v>183991</v>
      </c>
      <c r="L11" s="89"/>
      <c r="M11" s="120">
        <f>N11*E11</f>
        <v>14367900</v>
      </c>
      <c r="N11" s="47">
        <v>143679</v>
      </c>
      <c r="O11" s="48"/>
      <c r="P11" s="77">
        <f>Q11*E11</f>
        <v>19391400</v>
      </c>
      <c r="Q11" s="47">
        <v>193914</v>
      </c>
      <c r="R11" s="107"/>
      <c r="S11" s="77">
        <f>T11*E11</f>
        <v>13463200</v>
      </c>
      <c r="T11" s="124">
        <v>134632</v>
      </c>
      <c r="U11" s="112"/>
      <c r="V11" s="111">
        <f>W11*E11</f>
        <v>13491900</v>
      </c>
      <c r="W11" s="111">
        <v>134919</v>
      </c>
      <c r="X11" s="93"/>
      <c r="Y11" s="125">
        <f>Z11*E11</f>
        <v>12773200</v>
      </c>
      <c r="Z11" s="111">
        <v>127732</v>
      </c>
      <c r="AA11" s="95"/>
      <c r="AB11" s="125">
        <f>AC11*E11</f>
        <v>19544500</v>
      </c>
      <c r="AC11" s="111">
        <v>195445</v>
      </c>
      <c r="AD11" s="96"/>
      <c r="AE11" s="94"/>
      <c r="AF11" s="111"/>
      <c r="AG11" s="97"/>
      <c r="AH11" s="94"/>
      <c r="AI11" s="111"/>
      <c r="AJ11" s="98"/>
      <c r="AK11" s="94"/>
      <c r="AL11" s="111"/>
    </row>
    <row r="12" spans="1:39" ht="67.2" customHeight="1">
      <c r="A12" s="38"/>
      <c r="B12" s="39"/>
      <c r="C12" s="57" t="s">
        <v>8</v>
      </c>
      <c r="D12" s="39"/>
      <c r="E12" s="39"/>
      <c r="F12" s="39"/>
      <c r="G12" s="40">
        <f>SUM(G14:G17)</f>
        <v>1499132</v>
      </c>
      <c r="H12" s="40"/>
      <c r="J12" s="40">
        <f>SUM(J14:J17)</f>
        <v>1945325</v>
      </c>
      <c r="K12" s="43"/>
      <c r="L12" s="89"/>
      <c r="M12" s="40">
        <f>SUM(M14:M17)</f>
        <v>2152210</v>
      </c>
      <c r="N12" s="43"/>
      <c r="O12" s="44"/>
      <c r="P12" s="40">
        <f>SUM(P14:P17)</f>
        <v>1414401</v>
      </c>
      <c r="Q12" s="43"/>
      <c r="R12" s="100"/>
      <c r="S12" s="42">
        <f>SUM(S14:S17)</f>
        <v>1592700</v>
      </c>
      <c r="T12" s="42"/>
      <c r="U12" s="106"/>
      <c r="V12" s="42">
        <f>SUM(V14:V17)</f>
        <v>1595701</v>
      </c>
      <c r="W12" s="42"/>
      <c r="X12" s="93"/>
      <c r="Y12" s="42">
        <f>SUM(Y14:Y17)</f>
        <v>1604470</v>
      </c>
      <c r="Z12" s="42"/>
      <c r="AA12" s="95"/>
      <c r="AB12" s="42">
        <f>SUM(AB14:AB17)</f>
        <v>1538902</v>
      </c>
      <c r="AC12" s="42"/>
      <c r="AD12" s="96"/>
      <c r="AE12" s="42"/>
      <c r="AF12" s="42"/>
      <c r="AG12" s="97"/>
      <c r="AH12" s="42"/>
      <c r="AI12" s="42"/>
      <c r="AJ12" s="98"/>
      <c r="AK12" s="42"/>
      <c r="AL12" s="42"/>
    </row>
    <row r="13" spans="1:39" ht="14.25" customHeight="1" outlineLevel="1">
      <c r="A13" s="78"/>
      <c r="B13" s="78"/>
      <c r="C13" s="78" t="s">
        <v>12</v>
      </c>
      <c r="D13" s="79"/>
      <c r="E13" s="79"/>
      <c r="F13" s="79"/>
      <c r="G13" s="45"/>
      <c r="H13" s="45"/>
      <c r="J13" s="71"/>
      <c r="K13" s="47"/>
      <c r="L13" s="89"/>
      <c r="M13" s="90"/>
      <c r="N13" s="77"/>
      <c r="O13" s="48"/>
      <c r="P13" s="77"/>
      <c r="Q13" s="47"/>
      <c r="R13" s="107"/>
      <c r="S13" s="77"/>
      <c r="T13" s="110"/>
      <c r="U13" s="113"/>
      <c r="V13" s="110"/>
      <c r="W13" s="110"/>
      <c r="X13" s="93"/>
      <c r="Y13" s="94"/>
      <c r="Z13" s="110"/>
      <c r="AA13" s="95"/>
      <c r="AB13" s="94"/>
      <c r="AC13" s="110"/>
      <c r="AD13" s="96"/>
      <c r="AE13" s="94"/>
      <c r="AF13" s="110"/>
      <c r="AG13" s="97"/>
      <c r="AH13" s="94"/>
      <c r="AI13" s="110"/>
      <c r="AJ13" s="98"/>
      <c r="AK13" s="94"/>
      <c r="AL13" s="110"/>
    </row>
    <row r="14" spans="1:39" ht="27" customHeight="1" outlineLevel="1">
      <c r="A14" s="80">
        <v>84</v>
      </c>
      <c r="B14" s="80">
        <v>4</v>
      </c>
      <c r="C14" s="80" t="s">
        <v>13</v>
      </c>
      <c r="D14" s="81" t="s">
        <v>9</v>
      </c>
      <c r="E14" s="81">
        <v>1</v>
      </c>
      <c r="F14" s="81"/>
      <c r="G14" s="49">
        <f>E14*H14</f>
        <v>92744.17</v>
      </c>
      <c r="H14" s="49">
        <v>92744.17</v>
      </c>
      <c r="J14" s="120">
        <f>K14*E14</f>
        <v>92744</v>
      </c>
      <c r="K14" s="47">
        <v>92744</v>
      </c>
      <c r="L14" s="89"/>
      <c r="M14" s="120">
        <f>N14*E14</f>
        <v>131140</v>
      </c>
      <c r="N14" s="77">
        <v>131140</v>
      </c>
      <c r="O14" s="48"/>
      <c r="P14" s="77">
        <f>Q14*E14</f>
        <v>92900</v>
      </c>
      <c r="Q14" s="47">
        <v>92900</v>
      </c>
      <c r="R14" s="107"/>
      <c r="S14" s="77">
        <f>T14*E14</f>
        <v>97536</v>
      </c>
      <c r="T14" s="116">
        <v>97536</v>
      </c>
      <c r="U14" s="115"/>
      <c r="V14" s="111">
        <f>W14*E14</f>
        <v>97746</v>
      </c>
      <c r="W14" s="116">
        <v>97746</v>
      </c>
      <c r="X14" s="93"/>
      <c r="Y14" s="125">
        <f>Z14*E14</f>
        <v>121000</v>
      </c>
      <c r="Z14" s="116">
        <v>121000</v>
      </c>
      <c r="AA14" s="95"/>
      <c r="AB14" s="125">
        <f>AC14*E14</f>
        <v>124675</v>
      </c>
      <c r="AC14" s="116">
        <v>124675</v>
      </c>
      <c r="AD14" s="96"/>
      <c r="AE14" s="94"/>
      <c r="AF14" s="116"/>
      <c r="AG14" s="97"/>
      <c r="AH14" s="94"/>
      <c r="AI14" s="116"/>
      <c r="AJ14" s="98"/>
      <c r="AK14" s="94"/>
      <c r="AL14" s="116"/>
    </row>
    <row r="15" spans="1:39" ht="14.25" customHeight="1" outlineLevel="1">
      <c r="A15" s="78"/>
      <c r="B15" s="78"/>
      <c r="C15" s="78" t="s">
        <v>14</v>
      </c>
      <c r="D15" s="79"/>
      <c r="E15" s="79"/>
      <c r="F15" s="79"/>
      <c r="G15" s="45"/>
      <c r="H15" s="45"/>
      <c r="J15" s="71"/>
      <c r="K15" s="47"/>
      <c r="L15" s="89"/>
      <c r="M15" s="90"/>
      <c r="N15" s="77"/>
      <c r="O15" s="48"/>
      <c r="P15" s="77"/>
      <c r="Q15" s="47"/>
      <c r="R15" s="107"/>
      <c r="S15" s="77"/>
      <c r="T15" s="110"/>
      <c r="U15" s="113"/>
      <c r="V15" s="110"/>
      <c r="W15" s="110"/>
      <c r="X15" s="93"/>
      <c r="Y15" s="94"/>
      <c r="Z15" s="110"/>
      <c r="AA15" s="95"/>
      <c r="AB15" s="94"/>
      <c r="AC15" s="110"/>
      <c r="AD15" s="96"/>
      <c r="AE15" s="94"/>
      <c r="AF15" s="110"/>
      <c r="AG15" s="97"/>
      <c r="AH15" s="94"/>
      <c r="AI15" s="110"/>
      <c r="AJ15" s="98"/>
      <c r="AK15" s="94"/>
      <c r="AL15" s="110"/>
    </row>
    <row r="16" spans="1:39" ht="27" customHeight="1" outlineLevel="1">
      <c r="A16" s="46">
        <v>91</v>
      </c>
      <c r="B16" s="46">
        <v>11</v>
      </c>
      <c r="C16" s="80" t="s">
        <v>15</v>
      </c>
      <c r="D16" s="81" t="s">
        <v>9</v>
      </c>
      <c r="E16" s="81">
        <v>2</v>
      </c>
      <c r="F16" s="81"/>
      <c r="G16" s="49">
        <f>E16*H16</f>
        <v>992832</v>
      </c>
      <c r="H16" s="49">
        <v>496416</v>
      </c>
      <c r="J16" s="120">
        <f t="shared" ref="J16:J17" si="0">K16*E16</f>
        <v>1235054</v>
      </c>
      <c r="K16" s="47">
        <v>617527</v>
      </c>
      <c r="L16" s="89"/>
      <c r="M16" s="120">
        <f>N16*E16</f>
        <v>1347380</v>
      </c>
      <c r="N16" s="77">
        <v>673690</v>
      </c>
      <c r="O16" s="48"/>
      <c r="P16" s="77">
        <f>Q16*E16</f>
        <v>907946</v>
      </c>
      <c r="Q16" s="47">
        <v>453973</v>
      </c>
      <c r="R16" s="107"/>
      <c r="S16" s="77">
        <f>T16*E16</f>
        <v>998128</v>
      </c>
      <c r="T16" s="114">
        <v>499064</v>
      </c>
      <c r="U16" s="115"/>
      <c r="V16" s="111">
        <f>W16*E16</f>
        <v>997830</v>
      </c>
      <c r="W16" s="114">
        <v>498915</v>
      </c>
      <c r="X16" s="93"/>
      <c r="Y16" s="125">
        <f>Z16*E16</f>
        <v>988980</v>
      </c>
      <c r="Z16" s="114">
        <v>494490</v>
      </c>
      <c r="AA16" s="95"/>
      <c r="AB16" s="125">
        <f>AC16*E16</f>
        <v>943816</v>
      </c>
      <c r="AC16" s="114">
        <v>471908</v>
      </c>
      <c r="AD16" s="96"/>
      <c r="AE16" s="94"/>
      <c r="AF16" s="114"/>
      <c r="AG16" s="97"/>
      <c r="AH16" s="94"/>
      <c r="AI16" s="114"/>
      <c r="AJ16" s="98"/>
      <c r="AK16" s="94"/>
      <c r="AL16" s="114"/>
    </row>
    <row r="17" spans="1:38" ht="27" customHeight="1" outlineLevel="1">
      <c r="A17" s="46">
        <v>92</v>
      </c>
      <c r="B17" s="46">
        <v>12</v>
      </c>
      <c r="C17" s="80" t="s">
        <v>16</v>
      </c>
      <c r="D17" s="81" t="s">
        <v>9</v>
      </c>
      <c r="E17" s="81">
        <v>1</v>
      </c>
      <c r="F17" s="81"/>
      <c r="G17" s="49">
        <f>E17*H17</f>
        <v>413555.83</v>
      </c>
      <c r="H17" s="49">
        <v>413555.83</v>
      </c>
      <c r="J17" s="120">
        <f t="shared" si="0"/>
        <v>617527</v>
      </c>
      <c r="K17" s="47">
        <v>617527</v>
      </c>
      <c r="L17" s="89"/>
      <c r="M17" s="120">
        <f>N17*E17</f>
        <v>673690</v>
      </c>
      <c r="N17" s="77">
        <v>673690</v>
      </c>
      <c r="O17" s="48"/>
      <c r="P17" s="77">
        <f>Q17*E17</f>
        <v>413555</v>
      </c>
      <c r="Q17" s="47">
        <v>413555</v>
      </c>
      <c r="R17" s="107"/>
      <c r="S17" s="77">
        <f>T17*E17</f>
        <v>497036</v>
      </c>
      <c r="T17" s="114">
        <v>497036</v>
      </c>
      <c r="U17" s="115"/>
      <c r="V17" s="111">
        <f>W17*E17</f>
        <v>500125</v>
      </c>
      <c r="W17" s="114">
        <v>500125</v>
      </c>
      <c r="X17" s="93"/>
      <c r="Y17" s="125">
        <f>Z17*E17</f>
        <v>494490</v>
      </c>
      <c r="Z17" s="114">
        <v>494490</v>
      </c>
      <c r="AA17" s="95"/>
      <c r="AB17" s="125">
        <f>AC17*E17</f>
        <v>470411</v>
      </c>
      <c r="AC17" s="114">
        <v>470411</v>
      </c>
      <c r="AD17" s="96"/>
      <c r="AE17" s="94"/>
      <c r="AF17" s="114"/>
      <c r="AG17" s="97"/>
      <c r="AH17" s="94"/>
      <c r="AI17" s="114"/>
      <c r="AJ17" s="98"/>
      <c r="AK17" s="94"/>
      <c r="AL17" s="114"/>
    </row>
    <row r="18" spans="1:38" ht="49.2" customHeight="1">
      <c r="A18" s="38"/>
      <c r="B18" s="59"/>
      <c r="C18" s="57" t="s">
        <v>17</v>
      </c>
      <c r="D18" s="39"/>
      <c r="E18" s="39"/>
      <c r="F18" s="39"/>
      <c r="G18" s="40">
        <f>SUM(G20:G28)</f>
        <v>20782786.885245904</v>
      </c>
      <c r="H18" s="40"/>
      <c r="J18" s="40">
        <f>SUM(J20:J28)</f>
        <v>19303924</v>
      </c>
      <c r="K18" s="43"/>
      <c r="L18" s="89"/>
      <c r="M18" s="40">
        <f>SUM(M20:M28)</f>
        <v>20159874</v>
      </c>
      <c r="N18" s="43"/>
      <c r="O18" s="44"/>
      <c r="P18" s="40">
        <f>SUM(P20:P28)</f>
        <v>17623921</v>
      </c>
      <c r="Q18" s="43"/>
      <c r="R18" s="105"/>
      <c r="S18" s="42">
        <f>SUM(S20:S28)</f>
        <v>21951259</v>
      </c>
      <c r="T18" s="42"/>
      <c r="U18" s="106"/>
      <c r="V18" s="42">
        <f>SUM(V20:V28)</f>
        <v>22104343</v>
      </c>
      <c r="W18" s="42"/>
      <c r="X18" s="93"/>
      <c r="Y18" s="42">
        <f>SUM(Y20:Y28)</f>
        <v>23971832</v>
      </c>
      <c r="Z18" s="42"/>
      <c r="AA18" s="95"/>
      <c r="AB18" s="42">
        <f>SUM(AB20:AB28)</f>
        <v>18954104</v>
      </c>
      <c r="AC18" s="42"/>
      <c r="AD18" s="96"/>
      <c r="AE18" s="42"/>
      <c r="AF18" s="42"/>
      <c r="AG18" s="97"/>
      <c r="AH18" s="42"/>
      <c r="AI18" s="42"/>
      <c r="AJ18" s="98"/>
      <c r="AK18" s="42"/>
      <c r="AL18" s="42"/>
    </row>
    <row r="19" spans="1:38" ht="14.25" customHeight="1" outlineLevel="1">
      <c r="A19" s="60">
        <v>403</v>
      </c>
      <c r="B19" s="60"/>
      <c r="C19" s="60" t="s">
        <v>18</v>
      </c>
      <c r="D19" s="60"/>
      <c r="E19" s="60"/>
      <c r="F19" s="60"/>
      <c r="G19" s="61"/>
      <c r="H19" s="61"/>
      <c r="J19" s="71"/>
      <c r="K19" s="47"/>
      <c r="L19" s="89"/>
      <c r="M19" s="90"/>
      <c r="N19" s="47"/>
      <c r="O19" s="48"/>
      <c r="P19" s="77"/>
      <c r="Q19" s="47"/>
      <c r="R19" s="107"/>
      <c r="S19" s="77"/>
      <c r="T19" s="111"/>
      <c r="U19" s="117"/>
      <c r="V19" s="111"/>
      <c r="W19" s="111"/>
      <c r="X19" s="93"/>
      <c r="Y19" s="94"/>
      <c r="Z19" s="111"/>
      <c r="AA19" s="95"/>
      <c r="AB19" s="94"/>
      <c r="AC19" s="111"/>
      <c r="AD19" s="96"/>
      <c r="AE19" s="94"/>
      <c r="AF19" s="111"/>
      <c r="AG19" s="97"/>
      <c r="AH19" s="94"/>
      <c r="AI19" s="111"/>
      <c r="AJ19" s="98"/>
      <c r="AK19" s="94"/>
      <c r="AL19" s="111"/>
    </row>
    <row r="20" spans="1:38" ht="31.2" customHeight="1" outlineLevel="1">
      <c r="A20" s="54">
        <v>405</v>
      </c>
      <c r="B20" s="54">
        <v>69</v>
      </c>
      <c r="C20" s="58" t="s">
        <v>19</v>
      </c>
      <c r="D20" s="54" t="s">
        <v>9</v>
      </c>
      <c r="E20" s="54">
        <v>1</v>
      </c>
      <c r="F20" s="54"/>
      <c r="G20" s="55">
        <f>E20*H20</f>
        <v>4963934.4262295086</v>
      </c>
      <c r="H20" s="56">
        <f>6056000/1.22</f>
        <v>4963934.4262295086</v>
      </c>
      <c r="J20" s="120">
        <f t="shared" ref="J20:J28" si="1">K20*E20</f>
        <v>4799087</v>
      </c>
      <c r="K20" s="47">
        <v>4799087</v>
      </c>
      <c r="L20" s="89"/>
      <c r="M20" s="120">
        <f>N20*E20</f>
        <v>4788779</v>
      </c>
      <c r="N20" s="47">
        <v>4788779</v>
      </c>
      <c r="O20" s="48"/>
      <c r="P20" s="77">
        <f>Q20*E20</f>
        <v>4399888</v>
      </c>
      <c r="Q20" s="47">
        <v>4399888</v>
      </c>
      <c r="R20" s="107"/>
      <c r="S20" s="77">
        <f>T20*E20</f>
        <v>5286931</v>
      </c>
      <c r="T20" s="111">
        <v>5286931</v>
      </c>
      <c r="U20" s="112"/>
      <c r="V20" s="111">
        <f>W20*E20</f>
        <v>5322807</v>
      </c>
      <c r="W20" s="111">
        <v>5322807</v>
      </c>
      <c r="X20" s="93"/>
      <c r="Y20" s="125">
        <f>Z20*E20</f>
        <v>5808919</v>
      </c>
      <c r="Z20" s="111">
        <v>5808919</v>
      </c>
      <c r="AA20" s="95"/>
      <c r="AB20" s="125">
        <f>AC20*E20</f>
        <v>4655152</v>
      </c>
      <c r="AC20" s="111">
        <v>4655152</v>
      </c>
      <c r="AD20" s="96"/>
      <c r="AE20" s="94"/>
      <c r="AF20" s="111"/>
      <c r="AG20" s="97"/>
      <c r="AH20" s="94"/>
      <c r="AI20" s="111"/>
      <c r="AJ20" s="98"/>
      <c r="AK20" s="94"/>
      <c r="AL20" s="111"/>
    </row>
    <row r="21" spans="1:38" ht="14.25" customHeight="1" outlineLevel="1">
      <c r="A21" s="60">
        <v>405</v>
      </c>
      <c r="B21" s="60"/>
      <c r="C21" s="60" t="s">
        <v>20</v>
      </c>
      <c r="D21" s="60"/>
      <c r="E21" s="60"/>
      <c r="F21" s="60"/>
      <c r="G21" s="61"/>
      <c r="H21" s="61"/>
      <c r="J21" s="71"/>
      <c r="K21" s="47"/>
      <c r="L21" s="89"/>
      <c r="M21" s="90"/>
      <c r="N21" s="47"/>
      <c r="O21" s="48"/>
      <c r="P21" s="77"/>
      <c r="Q21" s="47"/>
      <c r="R21" s="107"/>
      <c r="S21" s="77"/>
      <c r="T21" s="111"/>
      <c r="U21" s="117"/>
      <c r="V21" s="111"/>
      <c r="W21" s="111"/>
      <c r="X21" s="93"/>
      <c r="Y21" s="94"/>
      <c r="Z21" s="111"/>
      <c r="AA21" s="95"/>
      <c r="AB21" s="94"/>
      <c r="AC21" s="111"/>
      <c r="AD21" s="96"/>
      <c r="AE21" s="94"/>
      <c r="AF21" s="111"/>
      <c r="AG21" s="97"/>
      <c r="AH21" s="94"/>
      <c r="AI21" s="111"/>
      <c r="AJ21" s="98"/>
      <c r="AK21" s="94"/>
      <c r="AL21" s="111"/>
    </row>
    <row r="22" spans="1:38" ht="34.5" customHeight="1" outlineLevel="1">
      <c r="A22" s="54">
        <v>407</v>
      </c>
      <c r="B22" s="54">
        <v>71</v>
      </c>
      <c r="C22" s="58" t="s">
        <v>21</v>
      </c>
      <c r="D22" s="54" t="s">
        <v>9</v>
      </c>
      <c r="E22" s="54">
        <v>1</v>
      </c>
      <c r="F22" s="54"/>
      <c r="G22" s="55">
        <f>E22*H22</f>
        <v>5218852.4590163939</v>
      </c>
      <c r="H22" s="56">
        <f>6367000/1.22</f>
        <v>5218852.4590163939</v>
      </c>
      <c r="J22" s="120">
        <f t="shared" si="1"/>
        <v>5028070</v>
      </c>
      <c r="K22" s="47">
        <v>5028070</v>
      </c>
      <c r="L22" s="89"/>
      <c r="M22" s="120">
        <f>N22*E22</f>
        <v>5027216</v>
      </c>
      <c r="N22" s="47">
        <v>5027216</v>
      </c>
      <c r="O22" s="48"/>
      <c r="P22" s="77">
        <f>Q22*E22</f>
        <v>4737467</v>
      </c>
      <c r="Q22" s="47">
        <v>4737467</v>
      </c>
      <c r="R22" s="107"/>
      <c r="S22" s="77">
        <f>T22*E22</f>
        <v>5837482</v>
      </c>
      <c r="T22" s="111">
        <v>5837482</v>
      </c>
      <c r="U22" s="112"/>
      <c r="V22" s="111">
        <f>W22*E22</f>
        <v>5882741</v>
      </c>
      <c r="W22" s="111">
        <v>5882741</v>
      </c>
      <c r="X22" s="93"/>
      <c r="Y22" s="125">
        <f>Z22*E22</f>
        <v>6087990</v>
      </c>
      <c r="Z22" s="111">
        <v>6087990</v>
      </c>
      <c r="AA22" s="95"/>
      <c r="AB22" s="125">
        <f>AC22*E22</f>
        <v>4953153</v>
      </c>
      <c r="AC22" s="111">
        <v>4953153</v>
      </c>
      <c r="AD22" s="96"/>
      <c r="AE22" s="94"/>
      <c r="AF22" s="111"/>
      <c r="AG22" s="97"/>
      <c r="AH22" s="94"/>
      <c r="AI22" s="111"/>
      <c r="AJ22" s="98"/>
      <c r="AK22" s="94"/>
      <c r="AL22" s="111"/>
    </row>
    <row r="23" spans="1:38" ht="14.25" customHeight="1" outlineLevel="1">
      <c r="A23" s="60">
        <v>407</v>
      </c>
      <c r="B23" s="60"/>
      <c r="C23" s="60" t="s">
        <v>22</v>
      </c>
      <c r="D23" s="60"/>
      <c r="E23" s="60"/>
      <c r="F23" s="60"/>
      <c r="G23" s="61"/>
      <c r="H23" s="61"/>
      <c r="J23" s="71"/>
      <c r="K23" s="47"/>
      <c r="L23" s="89"/>
      <c r="M23" s="90"/>
      <c r="N23" s="47"/>
      <c r="O23" s="48"/>
      <c r="P23" s="77"/>
      <c r="Q23" s="47"/>
      <c r="R23" s="107"/>
      <c r="S23" s="77"/>
      <c r="T23" s="111"/>
      <c r="U23" s="117"/>
      <c r="V23" s="111"/>
      <c r="W23" s="111"/>
      <c r="X23" s="93"/>
      <c r="Y23" s="94"/>
      <c r="Z23" s="111"/>
      <c r="AA23" s="95"/>
      <c r="AB23" s="94"/>
      <c r="AC23" s="111"/>
      <c r="AD23" s="96"/>
      <c r="AE23" s="94"/>
      <c r="AF23" s="111"/>
      <c r="AG23" s="97"/>
      <c r="AH23" s="94"/>
      <c r="AI23" s="111"/>
      <c r="AJ23" s="98"/>
      <c r="AK23" s="94"/>
      <c r="AL23" s="111"/>
    </row>
    <row r="24" spans="1:38" ht="28.95" customHeight="1" outlineLevel="1">
      <c r="A24" s="54">
        <v>409</v>
      </c>
      <c r="B24" s="54">
        <v>73</v>
      </c>
      <c r="C24" s="58" t="s">
        <v>23</v>
      </c>
      <c r="D24" s="54" t="s">
        <v>9</v>
      </c>
      <c r="E24" s="54">
        <v>1</v>
      </c>
      <c r="F24" s="54"/>
      <c r="G24" s="55">
        <f>E24*H24</f>
        <v>4963934.4262295086</v>
      </c>
      <c r="H24" s="56">
        <f>6056000/1.22</f>
        <v>4963934.4262295086</v>
      </c>
      <c r="J24" s="120">
        <f t="shared" si="1"/>
        <v>4799087</v>
      </c>
      <c r="K24" s="47">
        <v>4799087</v>
      </c>
      <c r="L24" s="89"/>
      <c r="M24" s="120">
        <f>N24*E24</f>
        <v>4788779</v>
      </c>
      <c r="N24" s="47">
        <v>4788779</v>
      </c>
      <c r="O24" s="48"/>
      <c r="P24" s="77">
        <f>Q24*E24</f>
        <v>4399888</v>
      </c>
      <c r="Q24" s="47">
        <v>4399888</v>
      </c>
      <c r="R24" s="107"/>
      <c r="S24" s="77">
        <f>T24*E24</f>
        <v>5289368</v>
      </c>
      <c r="T24" s="111">
        <v>5289368</v>
      </c>
      <c r="U24" s="112"/>
      <c r="V24" s="111">
        <f>W24*E24</f>
        <v>5333123</v>
      </c>
      <c r="W24" s="111">
        <v>5333123</v>
      </c>
      <c r="X24" s="93"/>
      <c r="Y24" s="125">
        <f>Z24*E24</f>
        <v>5860369</v>
      </c>
      <c r="Z24" s="111">
        <v>5860369</v>
      </c>
      <c r="AA24" s="95"/>
      <c r="AB24" s="125">
        <f>AC24*E24</f>
        <v>4646447</v>
      </c>
      <c r="AC24" s="111">
        <v>4646447</v>
      </c>
      <c r="AD24" s="96"/>
      <c r="AE24" s="94"/>
      <c r="AF24" s="111"/>
      <c r="AG24" s="97"/>
      <c r="AH24" s="94"/>
      <c r="AI24" s="111"/>
      <c r="AJ24" s="98"/>
      <c r="AK24" s="94"/>
      <c r="AL24" s="111"/>
    </row>
    <row r="25" spans="1:38" ht="14.25" customHeight="1" outlineLevel="1">
      <c r="A25" s="60">
        <v>409</v>
      </c>
      <c r="B25" s="60"/>
      <c r="C25" s="60" t="s">
        <v>24</v>
      </c>
      <c r="D25" s="60"/>
      <c r="E25" s="60"/>
      <c r="F25" s="60"/>
      <c r="G25" s="61"/>
      <c r="H25" s="61"/>
      <c r="J25" s="71"/>
      <c r="K25" s="47"/>
      <c r="L25" s="89"/>
      <c r="M25" s="90"/>
      <c r="N25" s="47"/>
      <c r="O25" s="48"/>
      <c r="P25" s="77"/>
      <c r="Q25" s="47"/>
      <c r="R25" s="107"/>
      <c r="S25" s="77"/>
      <c r="T25" s="111"/>
      <c r="U25" s="117"/>
      <c r="V25" s="111"/>
      <c r="W25" s="111"/>
      <c r="X25" s="93"/>
      <c r="Y25" s="94"/>
      <c r="Z25" s="111"/>
      <c r="AA25" s="95"/>
      <c r="AB25" s="94"/>
      <c r="AC25" s="111"/>
      <c r="AD25" s="96"/>
      <c r="AE25" s="94"/>
      <c r="AF25" s="111"/>
      <c r="AG25" s="97"/>
      <c r="AH25" s="94"/>
      <c r="AI25" s="111"/>
      <c r="AJ25" s="98"/>
      <c r="AK25" s="94"/>
      <c r="AL25" s="111"/>
    </row>
    <row r="26" spans="1:38" ht="32.700000000000003" customHeight="1" outlineLevel="1">
      <c r="A26" s="54">
        <v>411</v>
      </c>
      <c r="B26" s="54">
        <v>75</v>
      </c>
      <c r="C26" s="58" t="s">
        <v>25</v>
      </c>
      <c r="D26" s="54" t="s">
        <v>9</v>
      </c>
      <c r="E26" s="54">
        <v>1</v>
      </c>
      <c r="F26" s="54"/>
      <c r="G26" s="55">
        <f>E26*H26</f>
        <v>2818032.7868852462</v>
      </c>
      <c r="H26" s="56">
        <f>3438000/1.22</f>
        <v>2818032.7868852462</v>
      </c>
      <c r="J26" s="120">
        <f t="shared" si="1"/>
        <v>2338840</v>
      </c>
      <c r="K26" s="47">
        <v>2338840</v>
      </c>
      <c r="L26" s="89"/>
      <c r="M26" s="120">
        <f>N26*E26</f>
        <v>2777550</v>
      </c>
      <c r="N26" s="47">
        <v>2777550</v>
      </c>
      <c r="O26" s="48"/>
      <c r="P26" s="77">
        <f>Q26*E26</f>
        <v>2043339</v>
      </c>
      <c r="Q26" s="47">
        <v>2043339</v>
      </c>
      <c r="R26" s="107"/>
      <c r="S26" s="77">
        <f>T26*E26</f>
        <v>2768739</v>
      </c>
      <c r="T26" s="111">
        <v>2768739</v>
      </c>
      <c r="U26" s="112"/>
      <c r="V26" s="111">
        <f>W26*E26</f>
        <v>2782836</v>
      </c>
      <c r="W26" s="111">
        <v>2782836</v>
      </c>
      <c r="X26" s="93"/>
      <c r="Y26" s="125">
        <f>Z26*E26</f>
        <v>3107277</v>
      </c>
      <c r="Z26" s="111">
        <v>3107277</v>
      </c>
      <c r="AA26" s="95"/>
      <c r="AB26" s="125">
        <f>AC26*E26</f>
        <v>2349676</v>
      </c>
      <c r="AC26" s="111">
        <v>2349676</v>
      </c>
      <c r="AD26" s="96"/>
      <c r="AE26" s="94"/>
      <c r="AF26" s="111"/>
      <c r="AG26" s="97"/>
      <c r="AH26" s="94"/>
      <c r="AI26" s="111"/>
      <c r="AJ26" s="98"/>
      <c r="AK26" s="94"/>
      <c r="AL26" s="111"/>
    </row>
    <row r="27" spans="1:38" ht="14.25" customHeight="1" outlineLevel="1">
      <c r="A27" s="60">
        <v>411</v>
      </c>
      <c r="B27" s="60"/>
      <c r="C27" s="60" t="s">
        <v>26</v>
      </c>
      <c r="D27" s="60"/>
      <c r="E27" s="60"/>
      <c r="F27" s="60"/>
      <c r="G27" s="61"/>
      <c r="H27" s="61"/>
      <c r="J27" s="71"/>
      <c r="K27" s="47"/>
      <c r="L27" s="89"/>
      <c r="M27" s="90"/>
      <c r="N27" s="47"/>
      <c r="O27" s="48"/>
      <c r="P27" s="77"/>
      <c r="Q27" s="47"/>
      <c r="R27" s="107"/>
      <c r="S27" s="77"/>
      <c r="T27" s="111"/>
      <c r="U27" s="117"/>
      <c r="V27" s="111"/>
      <c r="W27" s="111"/>
      <c r="X27" s="93"/>
      <c r="Y27" s="94"/>
      <c r="Z27" s="111"/>
      <c r="AA27" s="95"/>
      <c r="AB27" s="94"/>
      <c r="AC27" s="111"/>
      <c r="AD27" s="96"/>
      <c r="AE27" s="94"/>
      <c r="AF27" s="111"/>
      <c r="AG27" s="97"/>
      <c r="AH27" s="94"/>
      <c r="AI27" s="111"/>
      <c r="AJ27" s="98"/>
      <c r="AK27" s="94"/>
      <c r="AL27" s="111"/>
    </row>
    <row r="28" spans="1:38" ht="43.2" customHeight="1" outlineLevel="1">
      <c r="A28" s="54">
        <v>413</v>
      </c>
      <c r="B28" s="54">
        <v>77</v>
      </c>
      <c r="C28" s="58" t="s">
        <v>27</v>
      </c>
      <c r="D28" s="54" t="s">
        <v>9</v>
      </c>
      <c r="E28" s="54">
        <v>1</v>
      </c>
      <c r="F28" s="54"/>
      <c r="G28" s="55">
        <f>E28*H28</f>
        <v>2818032.7868852462</v>
      </c>
      <c r="H28" s="56">
        <f>3438000/1.22</f>
        <v>2818032.7868852462</v>
      </c>
      <c r="J28" s="120">
        <f t="shared" si="1"/>
        <v>2338840</v>
      </c>
      <c r="K28" s="47">
        <v>2338840</v>
      </c>
      <c r="L28" s="89"/>
      <c r="M28" s="120">
        <f>N28*E28</f>
        <v>2777550</v>
      </c>
      <c r="N28" s="47">
        <v>2777550</v>
      </c>
      <c r="O28" s="48"/>
      <c r="P28" s="77">
        <f>Q28*E28</f>
        <v>2043339</v>
      </c>
      <c r="Q28" s="47">
        <v>2043339</v>
      </c>
      <c r="R28" s="107"/>
      <c r="S28" s="77">
        <f>T28*E28</f>
        <v>2768739</v>
      </c>
      <c r="T28" s="111">
        <v>2768739</v>
      </c>
      <c r="U28" s="112"/>
      <c r="V28" s="111">
        <f>W28*E28</f>
        <v>2782836</v>
      </c>
      <c r="W28" s="111">
        <v>2782836</v>
      </c>
      <c r="X28" s="93"/>
      <c r="Y28" s="125">
        <f>Z28*E28</f>
        <v>3107277</v>
      </c>
      <c r="Z28" s="111">
        <v>3107277</v>
      </c>
      <c r="AA28" s="95"/>
      <c r="AB28" s="125">
        <f>AC28*E28</f>
        <v>2349676</v>
      </c>
      <c r="AC28" s="111">
        <v>2349676</v>
      </c>
      <c r="AD28" s="96"/>
      <c r="AE28" s="94"/>
      <c r="AF28" s="111"/>
      <c r="AG28" s="97"/>
      <c r="AH28" s="94"/>
      <c r="AI28" s="111"/>
      <c r="AJ28" s="98"/>
      <c r="AK28" s="94"/>
      <c r="AL28" s="111"/>
    </row>
    <row r="29" spans="1:38">
      <c r="A29" s="62"/>
      <c r="B29" s="62"/>
      <c r="C29" s="121" t="s">
        <v>32</v>
      </c>
      <c r="D29" s="63"/>
      <c r="E29" s="63"/>
      <c r="F29" s="63"/>
      <c r="G29" s="122">
        <f>SUM(G9,G12,G18)</f>
        <v>37527820.524590164</v>
      </c>
      <c r="H29" s="64"/>
      <c r="J29" s="122">
        <f>SUM(J9,J12,J18)</f>
        <v>39648349</v>
      </c>
      <c r="M29" s="123">
        <f>SUM(M9,M12,M18)</f>
        <v>36679984</v>
      </c>
      <c r="P29" s="123">
        <f>SUM(P9,P12,P18)</f>
        <v>38429722</v>
      </c>
      <c r="S29" s="123">
        <f>SUM(S9,S12,S18)</f>
        <v>37007159</v>
      </c>
      <c r="T29" s="64"/>
      <c r="U29" s="65"/>
      <c r="V29" s="123">
        <f>SUM(V9,V12,V18)</f>
        <v>37191944</v>
      </c>
      <c r="W29" s="64"/>
      <c r="Y29" s="123">
        <f>SUM(Y9,Y12,Y18)</f>
        <v>38349502</v>
      </c>
      <c r="Z29" s="64"/>
      <c r="AB29" s="123">
        <f>SUM(AB9,AB12,AB18)</f>
        <v>40037506</v>
      </c>
      <c r="AC29" s="64"/>
      <c r="AF29" s="64"/>
    </row>
    <row r="30" spans="1:38">
      <c r="A30" s="62"/>
      <c r="B30" s="62"/>
      <c r="C30" s="62"/>
      <c r="D30" s="63"/>
      <c r="E30" s="63"/>
      <c r="F30" s="63"/>
      <c r="G30" s="64"/>
      <c r="H30" s="64"/>
      <c r="T30" s="64"/>
      <c r="U30" s="65"/>
      <c r="V30" s="83"/>
      <c r="W30" s="64"/>
      <c r="Z30" s="64"/>
      <c r="AC30" s="64"/>
      <c r="AF30" s="64"/>
    </row>
    <row r="31" spans="1:38">
      <c r="A31" s="62"/>
      <c r="B31" s="62"/>
      <c r="C31" s="62"/>
      <c r="D31" s="63"/>
      <c r="E31" s="63"/>
      <c r="F31" s="63"/>
      <c r="G31" s="64"/>
      <c r="H31" s="64"/>
      <c r="T31" s="64"/>
      <c r="U31" s="65"/>
      <c r="V31" s="83"/>
      <c r="W31" s="64"/>
      <c r="Z31" s="64"/>
      <c r="AC31" s="64"/>
      <c r="AF31" s="64"/>
    </row>
    <row r="32" spans="1:38">
      <c r="A32" s="62"/>
      <c r="B32" s="62"/>
      <c r="C32" s="62"/>
      <c r="D32" s="63"/>
      <c r="E32" s="63"/>
      <c r="F32" s="63"/>
      <c r="G32" s="64"/>
      <c r="H32" s="64"/>
      <c r="T32" s="64"/>
      <c r="U32" s="65"/>
      <c r="V32" s="83"/>
      <c r="W32" s="64"/>
      <c r="Z32" s="64"/>
      <c r="AC32" s="64"/>
      <c r="AF32" s="64"/>
    </row>
    <row r="33" spans="1:32">
      <c r="A33" s="62"/>
      <c r="B33" s="62"/>
      <c r="C33" s="62"/>
      <c r="D33" s="63"/>
      <c r="E33" s="63"/>
      <c r="F33" s="63"/>
      <c r="G33" s="64"/>
      <c r="H33" s="64"/>
      <c r="T33" s="64"/>
      <c r="U33" s="65"/>
      <c r="V33" s="83"/>
      <c r="W33" s="64"/>
      <c r="Z33" s="64"/>
      <c r="AC33" s="64"/>
      <c r="AF33" s="64"/>
    </row>
    <row r="34" spans="1:32">
      <c r="A34" s="62"/>
      <c r="B34" s="62"/>
      <c r="C34" s="62"/>
      <c r="D34" s="63"/>
      <c r="E34" s="63"/>
      <c r="F34" s="63"/>
      <c r="G34" s="64"/>
      <c r="H34" s="64"/>
      <c r="T34" s="64"/>
      <c r="U34" s="65"/>
      <c r="V34" s="83"/>
      <c r="W34" s="64"/>
      <c r="Z34" s="64"/>
      <c r="AC34" s="64"/>
      <c r="AF34" s="64"/>
    </row>
    <row r="35" spans="1:32">
      <c r="A35" s="62"/>
      <c r="B35" s="62"/>
      <c r="C35" s="62"/>
      <c r="D35" s="63"/>
      <c r="E35" s="63"/>
      <c r="F35" s="63"/>
      <c r="G35" s="64"/>
      <c r="H35" s="64"/>
      <c r="T35" s="64"/>
      <c r="U35" s="65"/>
      <c r="V35" s="83"/>
      <c r="W35" s="64"/>
      <c r="Z35" s="64"/>
      <c r="AC35" s="64"/>
      <c r="AF35" s="64"/>
    </row>
    <row r="36" spans="1:32">
      <c r="A36" s="62"/>
      <c r="B36" s="62"/>
      <c r="C36" s="62"/>
      <c r="D36" s="63"/>
      <c r="E36" s="63"/>
      <c r="F36" s="63"/>
      <c r="G36" s="64"/>
      <c r="H36" s="64"/>
      <c r="T36" s="64"/>
      <c r="U36" s="65"/>
      <c r="V36" s="83"/>
      <c r="W36" s="64"/>
      <c r="Z36" s="64"/>
      <c r="AC36" s="64"/>
      <c r="AF36" s="64"/>
    </row>
    <row r="37" spans="1:32">
      <c r="A37" s="62"/>
      <c r="B37" s="62"/>
      <c r="C37" s="62"/>
      <c r="D37" s="63"/>
      <c r="E37" s="63"/>
      <c r="F37" s="63"/>
      <c r="G37" s="64"/>
      <c r="H37" s="64"/>
      <c r="T37" s="64"/>
      <c r="U37" s="65"/>
      <c r="V37" s="83"/>
      <c r="W37" s="64"/>
      <c r="Z37" s="64"/>
      <c r="AC37" s="64"/>
      <c r="AF37" s="64"/>
    </row>
    <row r="38" spans="1:32">
      <c r="A38" s="62"/>
      <c r="B38" s="62"/>
      <c r="C38" s="62"/>
      <c r="D38" s="63"/>
      <c r="E38" s="63"/>
      <c r="F38" s="63"/>
      <c r="G38" s="64"/>
      <c r="H38" s="64"/>
      <c r="T38" s="64"/>
      <c r="U38" s="65"/>
      <c r="V38" s="83"/>
      <c r="W38" s="64"/>
      <c r="Z38" s="64"/>
      <c r="AC38" s="64"/>
      <c r="AF38" s="64"/>
    </row>
    <row r="39" spans="1:32">
      <c r="A39" s="62"/>
      <c r="B39" s="62"/>
      <c r="C39" s="62"/>
      <c r="D39" s="63"/>
      <c r="E39" s="63"/>
      <c r="F39" s="63"/>
      <c r="G39" s="64"/>
      <c r="H39" s="64"/>
      <c r="T39" s="64"/>
      <c r="U39" s="65"/>
      <c r="V39" s="83"/>
      <c r="W39" s="64"/>
      <c r="Z39" s="64"/>
      <c r="AC39" s="64"/>
      <c r="AF39" s="64"/>
    </row>
    <row r="40" spans="1:32">
      <c r="A40" s="62"/>
      <c r="B40" s="62"/>
      <c r="C40" s="62"/>
      <c r="D40" s="63"/>
      <c r="E40" s="63"/>
      <c r="F40" s="63"/>
      <c r="G40" s="64"/>
      <c r="H40" s="64"/>
      <c r="T40" s="64"/>
      <c r="U40" s="65"/>
      <c r="V40" s="83"/>
      <c r="W40" s="64"/>
      <c r="Z40" s="64"/>
      <c r="AC40" s="64"/>
      <c r="AF40" s="64"/>
    </row>
    <row r="41" spans="1:32">
      <c r="A41" s="62"/>
      <c r="B41" s="62"/>
      <c r="C41" s="62"/>
      <c r="D41" s="63"/>
      <c r="E41" s="63"/>
      <c r="F41" s="63"/>
      <c r="G41" s="64"/>
      <c r="H41" s="64"/>
      <c r="T41" s="64"/>
      <c r="U41" s="65"/>
      <c r="V41" s="83"/>
      <c r="W41" s="64"/>
      <c r="Z41" s="64"/>
      <c r="AC41" s="64"/>
      <c r="AF41" s="64"/>
    </row>
    <row r="42" spans="1:32">
      <c r="A42" s="62"/>
      <c r="B42" s="62"/>
      <c r="C42" s="62"/>
      <c r="D42" s="63"/>
      <c r="E42" s="63"/>
      <c r="F42" s="63"/>
      <c r="G42" s="64"/>
      <c r="H42" s="64"/>
      <c r="T42" s="64"/>
      <c r="U42" s="65"/>
      <c r="V42" s="83"/>
      <c r="W42" s="64"/>
      <c r="Z42" s="64"/>
      <c r="AC42" s="64"/>
      <c r="AF42" s="64"/>
    </row>
    <row r="43" spans="1:32">
      <c r="A43" s="62"/>
      <c r="B43" s="62"/>
      <c r="C43" s="62"/>
      <c r="D43" s="63"/>
      <c r="E43" s="63"/>
      <c r="F43" s="63"/>
      <c r="G43" s="64"/>
      <c r="H43" s="64"/>
      <c r="T43" s="64"/>
      <c r="U43" s="65"/>
      <c r="V43" s="83"/>
      <c r="W43" s="64"/>
      <c r="Z43" s="64"/>
      <c r="AC43" s="64"/>
      <c r="AF43" s="64"/>
    </row>
    <row r="44" spans="1:32">
      <c r="A44" s="62"/>
      <c r="B44" s="62"/>
      <c r="C44" s="62"/>
      <c r="D44" s="63"/>
      <c r="E44" s="63"/>
      <c r="F44" s="63"/>
      <c r="G44" s="64"/>
      <c r="H44" s="64"/>
      <c r="T44" s="64"/>
      <c r="U44" s="65"/>
      <c r="V44" s="83"/>
      <c r="W44" s="64"/>
      <c r="Z44" s="64"/>
      <c r="AC44" s="64"/>
      <c r="AF44" s="64"/>
    </row>
    <row r="45" spans="1:32">
      <c r="A45" s="62"/>
      <c r="B45" s="62"/>
      <c r="C45" s="62"/>
      <c r="D45" s="63"/>
      <c r="E45" s="63"/>
      <c r="F45" s="63"/>
      <c r="G45" s="64"/>
      <c r="H45" s="64"/>
      <c r="T45" s="64"/>
      <c r="U45" s="65"/>
      <c r="V45" s="83"/>
      <c r="W45" s="64"/>
      <c r="Z45" s="64"/>
      <c r="AC45" s="64"/>
      <c r="AF45" s="64"/>
    </row>
    <row r="46" spans="1:32">
      <c r="A46" s="62"/>
      <c r="B46" s="62"/>
      <c r="C46" s="62"/>
      <c r="D46" s="63"/>
      <c r="E46" s="63"/>
      <c r="F46" s="63"/>
      <c r="G46" s="64"/>
      <c r="H46" s="64"/>
      <c r="T46" s="64"/>
      <c r="U46" s="65"/>
      <c r="V46" s="83"/>
      <c r="W46" s="64"/>
      <c r="Z46" s="64"/>
      <c r="AC46" s="64"/>
      <c r="AF46" s="64"/>
    </row>
    <row r="47" spans="1:32">
      <c r="A47" s="62"/>
      <c r="B47" s="62"/>
      <c r="C47" s="62"/>
      <c r="D47" s="63"/>
      <c r="E47" s="63"/>
      <c r="F47" s="63"/>
      <c r="G47" s="64"/>
      <c r="H47" s="64"/>
      <c r="T47" s="64"/>
      <c r="U47" s="65"/>
      <c r="V47" s="83"/>
      <c r="W47" s="64"/>
      <c r="Z47" s="64"/>
      <c r="AC47" s="64"/>
      <c r="AF47" s="64"/>
    </row>
    <row r="48" spans="1:32">
      <c r="A48" s="62"/>
      <c r="B48" s="62"/>
      <c r="C48" s="62"/>
      <c r="D48" s="63"/>
      <c r="E48" s="63"/>
      <c r="F48" s="63"/>
      <c r="G48" s="64"/>
      <c r="H48" s="64"/>
      <c r="T48" s="64"/>
      <c r="U48" s="65"/>
      <c r="V48" s="83"/>
      <c r="W48" s="64"/>
      <c r="Z48" s="64"/>
      <c r="AC48" s="64"/>
      <c r="AF48" s="64"/>
    </row>
    <row r="49" spans="1:32">
      <c r="A49" s="62"/>
      <c r="B49" s="62"/>
      <c r="C49" s="62"/>
      <c r="D49" s="63"/>
      <c r="E49" s="63"/>
      <c r="F49" s="63"/>
      <c r="G49" s="64"/>
      <c r="H49" s="64"/>
      <c r="T49" s="64"/>
      <c r="U49" s="65"/>
      <c r="V49" s="83"/>
      <c r="W49" s="64"/>
      <c r="Z49" s="64"/>
      <c r="AC49" s="64"/>
      <c r="AF49" s="64"/>
    </row>
    <row r="50" spans="1:32">
      <c r="A50" s="62"/>
      <c r="B50" s="62"/>
      <c r="C50" s="62"/>
      <c r="D50" s="63"/>
      <c r="E50" s="63"/>
      <c r="F50" s="63"/>
      <c r="G50" s="64"/>
      <c r="H50" s="64"/>
      <c r="T50" s="64"/>
      <c r="U50" s="65"/>
      <c r="V50" s="83"/>
      <c r="W50" s="64"/>
      <c r="Z50" s="64"/>
      <c r="AC50" s="64"/>
      <c r="AF50" s="64"/>
    </row>
    <row r="51" spans="1:32">
      <c r="A51" s="62"/>
      <c r="B51" s="62"/>
      <c r="C51" s="62"/>
      <c r="D51" s="63"/>
      <c r="E51" s="63"/>
      <c r="F51" s="63"/>
      <c r="G51" s="64"/>
      <c r="H51" s="64"/>
      <c r="T51" s="64"/>
      <c r="U51" s="65"/>
      <c r="V51" s="83"/>
      <c r="W51" s="64"/>
      <c r="Z51" s="64"/>
      <c r="AC51" s="64"/>
      <c r="AF51" s="64"/>
    </row>
    <row r="52" spans="1:32">
      <c r="A52" s="62"/>
      <c r="B52" s="62"/>
      <c r="C52" s="62"/>
      <c r="D52" s="63"/>
      <c r="E52" s="63"/>
      <c r="F52" s="63"/>
      <c r="G52" s="64"/>
      <c r="H52" s="64"/>
      <c r="T52" s="64"/>
      <c r="U52" s="65"/>
      <c r="V52" s="83"/>
      <c r="W52" s="64"/>
      <c r="Z52" s="64"/>
      <c r="AC52" s="64"/>
      <c r="AF52" s="64"/>
    </row>
    <row r="53" spans="1:32">
      <c r="A53" s="62"/>
      <c r="B53" s="62"/>
      <c r="C53" s="62"/>
      <c r="D53" s="63"/>
      <c r="E53" s="63"/>
      <c r="F53" s="63"/>
      <c r="G53" s="64"/>
      <c r="H53" s="64"/>
      <c r="T53" s="64"/>
      <c r="U53" s="65"/>
      <c r="V53" s="83"/>
      <c r="W53" s="64"/>
      <c r="Z53" s="64"/>
      <c r="AC53" s="64"/>
      <c r="AF53" s="64"/>
    </row>
    <row r="54" spans="1:32">
      <c r="A54" s="62"/>
      <c r="B54" s="62"/>
      <c r="C54" s="62"/>
      <c r="D54" s="63"/>
      <c r="E54" s="63"/>
      <c r="F54" s="63"/>
      <c r="G54" s="64"/>
      <c r="H54" s="64"/>
      <c r="T54" s="64"/>
      <c r="U54" s="65"/>
      <c r="V54" s="83"/>
      <c r="W54" s="64"/>
      <c r="Z54" s="64"/>
      <c r="AC54" s="64"/>
      <c r="AF54" s="64"/>
    </row>
    <row r="55" spans="1:32">
      <c r="A55" s="62"/>
      <c r="B55" s="62"/>
      <c r="C55" s="62"/>
      <c r="D55" s="63"/>
      <c r="E55" s="63"/>
      <c r="F55" s="63"/>
      <c r="G55" s="64"/>
      <c r="H55" s="64"/>
      <c r="T55" s="64"/>
      <c r="U55" s="65"/>
      <c r="V55" s="83"/>
      <c r="W55" s="64"/>
      <c r="Z55" s="64"/>
      <c r="AC55" s="64"/>
      <c r="AF55" s="64"/>
    </row>
    <row r="56" spans="1:32">
      <c r="A56" s="62"/>
      <c r="B56" s="62"/>
      <c r="C56" s="62"/>
      <c r="D56" s="63"/>
      <c r="E56" s="63"/>
      <c r="F56" s="63"/>
      <c r="G56" s="64"/>
      <c r="H56" s="64"/>
      <c r="T56" s="64"/>
      <c r="U56" s="65"/>
      <c r="V56" s="83"/>
      <c r="W56" s="64"/>
      <c r="Z56" s="64"/>
      <c r="AC56" s="64"/>
      <c r="AF56" s="64"/>
    </row>
    <row r="57" spans="1:32">
      <c r="A57" s="62"/>
      <c r="B57" s="62"/>
      <c r="C57" s="62"/>
      <c r="D57" s="63"/>
      <c r="E57" s="63"/>
      <c r="F57" s="63"/>
      <c r="G57" s="64"/>
      <c r="H57" s="64"/>
      <c r="T57" s="64"/>
      <c r="U57" s="65"/>
      <c r="V57" s="83"/>
      <c r="W57" s="64"/>
      <c r="Z57" s="64"/>
      <c r="AC57" s="64"/>
      <c r="AF57" s="64"/>
    </row>
    <row r="58" spans="1:32">
      <c r="A58" s="62"/>
      <c r="B58" s="62"/>
      <c r="C58" s="62"/>
      <c r="D58" s="63"/>
      <c r="E58" s="63"/>
      <c r="F58" s="63"/>
      <c r="G58" s="64"/>
      <c r="H58" s="64"/>
      <c r="T58" s="64"/>
      <c r="U58" s="65"/>
      <c r="V58" s="83"/>
      <c r="W58" s="64"/>
      <c r="Z58" s="64"/>
      <c r="AC58" s="64"/>
      <c r="AF58" s="64"/>
    </row>
    <row r="59" spans="1:32">
      <c r="A59" s="62"/>
      <c r="B59" s="62"/>
      <c r="C59" s="62"/>
      <c r="D59" s="63"/>
      <c r="E59" s="63"/>
      <c r="F59" s="63"/>
      <c r="G59" s="64"/>
      <c r="H59" s="64"/>
      <c r="T59" s="64"/>
      <c r="U59" s="65"/>
      <c r="V59" s="83"/>
      <c r="W59" s="64"/>
      <c r="Z59" s="64"/>
      <c r="AC59" s="64"/>
      <c r="AF59" s="64"/>
    </row>
    <row r="60" spans="1:32">
      <c r="A60" s="62"/>
      <c r="B60" s="62"/>
      <c r="C60" s="62"/>
      <c r="D60" s="63"/>
      <c r="E60" s="63"/>
      <c r="F60" s="63"/>
      <c r="G60" s="64"/>
      <c r="H60" s="64"/>
      <c r="T60" s="64"/>
      <c r="U60" s="65"/>
      <c r="V60" s="83"/>
      <c r="W60" s="64"/>
      <c r="Z60" s="64"/>
      <c r="AC60" s="64"/>
      <c r="AF60" s="64"/>
    </row>
    <row r="61" spans="1:32">
      <c r="A61" s="62"/>
      <c r="B61" s="62"/>
      <c r="C61" s="62"/>
      <c r="D61" s="63"/>
      <c r="E61" s="63"/>
      <c r="F61" s="63"/>
      <c r="G61" s="64"/>
      <c r="H61" s="64"/>
      <c r="T61" s="64"/>
      <c r="U61" s="65"/>
      <c r="V61" s="83"/>
      <c r="W61" s="64"/>
      <c r="Z61" s="64"/>
      <c r="AC61" s="64"/>
      <c r="AF61" s="64"/>
    </row>
    <row r="62" spans="1:32">
      <c r="A62" s="62"/>
      <c r="B62" s="62"/>
      <c r="C62" s="62"/>
      <c r="D62" s="63"/>
      <c r="E62" s="63"/>
      <c r="F62" s="63"/>
      <c r="G62" s="64"/>
      <c r="H62" s="64"/>
      <c r="T62" s="64"/>
      <c r="U62" s="65"/>
      <c r="V62" s="83"/>
      <c r="W62" s="64"/>
      <c r="Z62" s="64"/>
      <c r="AC62" s="64"/>
      <c r="AF62" s="64"/>
    </row>
    <row r="63" spans="1:32">
      <c r="A63" s="62"/>
      <c r="B63" s="62"/>
      <c r="C63" s="62"/>
      <c r="D63" s="63"/>
      <c r="E63" s="63"/>
      <c r="F63" s="63"/>
      <c r="G63" s="64"/>
      <c r="H63" s="64"/>
      <c r="T63" s="64"/>
      <c r="U63" s="65"/>
      <c r="V63" s="83"/>
      <c r="W63" s="64"/>
      <c r="Z63" s="64"/>
      <c r="AC63" s="64"/>
      <c r="AF63" s="64"/>
    </row>
    <row r="64" spans="1:32">
      <c r="A64" s="62"/>
      <c r="B64" s="62"/>
      <c r="C64" s="62"/>
      <c r="D64" s="63"/>
      <c r="E64" s="63"/>
      <c r="F64" s="63"/>
      <c r="G64" s="64"/>
      <c r="H64" s="64"/>
      <c r="T64" s="64"/>
      <c r="U64" s="65"/>
      <c r="V64" s="83"/>
      <c r="W64" s="64"/>
      <c r="Z64" s="64"/>
      <c r="AC64" s="64"/>
      <c r="AF64" s="64"/>
    </row>
    <row r="65" spans="1:32">
      <c r="A65" s="62"/>
      <c r="B65" s="62"/>
      <c r="C65" s="62"/>
      <c r="D65" s="63"/>
      <c r="E65" s="63"/>
      <c r="F65" s="63"/>
      <c r="G65" s="64"/>
      <c r="H65" s="64"/>
      <c r="T65" s="64"/>
      <c r="U65" s="65"/>
      <c r="V65" s="83"/>
      <c r="W65" s="64"/>
      <c r="Z65" s="64"/>
      <c r="AC65" s="64"/>
      <c r="AF65" s="64"/>
    </row>
    <row r="66" spans="1:32">
      <c r="A66" s="62"/>
      <c r="B66" s="62"/>
      <c r="C66" s="62"/>
      <c r="D66" s="63"/>
      <c r="E66" s="63"/>
      <c r="F66" s="63"/>
      <c r="G66" s="64"/>
      <c r="H66" s="64"/>
      <c r="T66" s="64"/>
      <c r="U66" s="65"/>
      <c r="V66" s="83"/>
      <c r="W66" s="64"/>
      <c r="Z66" s="64"/>
      <c r="AC66" s="64"/>
      <c r="AF66" s="64"/>
    </row>
    <row r="67" spans="1:32">
      <c r="A67" s="62"/>
      <c r="B67" s="62"/>
      <c r="C67" s="62"/>
      <c r="D67" s="63"/>
      <c r="E67" s="63"/>
      <c r="F67" s="63"/>
      <c r="G67" s="64"/>
      <c r="H67" s="64"/>
      <c r="T67" s="64"/>
      <c r="U67" s="65"/>
      <c r="V67" s="83"/>
      <c r="W67" s="64"/>
      <c r="Z67" s="64"/>
      <c r="AC67" s="64"/>
      <c r="AF67" s="64"/>
    </row>
    <row r="68" spans="1:32">
      <c r="A68" s="62"/>
      <c r="B68" s="62"/>
      <c r="C68" s="62"/>
      <c r="D68" s="63"/>
      <c r="E68" s="63"/>
      <c r="F68" s="63"/>
      <c r="G68" s="64"/>
      <c r="H68" s="64"/>
      <c r="T68" s="64"/>
      <c r="U68" s="65"/>
      <c r="V68" s="83"/>
      <c r="W68" s="64"/>
      <c r="Z68" s="64"/>
      <c r="AC68" s="64"/>
      <c r="AF68" s="64"/>
    </row>
    <row r="69" spans="1:32">
      <c r="A69" s="62"/>
      <c r="B69" s="62"/>
      <c r="C69" s="62"/>
      <c r="D69" s="63"/>
      <c r="E69" s="63"/>
      <c r="F69" s="63"/>
      <c r="G69" s="64"/>
      <c r="H69" s="64"/>
      <c r="T69" s="64"/>
      <c r="U69" s="65"/>
      <c r="V69" s="83"/>
      <c r="W69" s="64"/>
      <c r="Z69" s="64"/>
      <c r="AC69" s="64"/>
      <c r="AF69" s="64"/>
    </row>
    <row r="70" spans="1:32">
      <c r="A70" s="62"/>
      <c r="B70" s="62"/>
      <c r="C70" s="62"/>
      <c r="D70" s="63"/>
      <c r="E70" s="63"/>
      <c r="F70" s="63"/>
      <c r="G70" s="64"/>
      <c r="H70" s="64"/>
      <c r="T70" s="64"/>
      <c r="U70" s="65"/>
      <c r="V70" s="83"/>
      <c r="W70" s="64"/>
      <c r="Z70" s="64"/>
      <c r="AC70" s="64"/>
      <c r="AF70" s="64"/>
    </row>
    <row r="71" spans="1:32">
      <c r="A71" s="62"/>
      <c r="B71" s="62"/>
      <c r="C71" s="62"/>
      <c r="D71" s="63"/>
      <c r="E71" s="63"/>
      <c r="F71" s="63"/>
      <c r="G71" s="64"/>
      <c r="H71" s="64"/>
      <c r="T71" s="64"/>
      <c r="U71" s="65"/>
      <c r="V71" s="83"/>
      <c r="W71" s="64"/>
      <c r="Z71" s="64"/>
      <c r="AC71" s="64"/>
      <c r="AF71" s="64"/>
    </row>
    <row r="72" spans="1:32">
      <c r="A72" s="62"/>
      <c r="B72" s="62"/>
      <c r="C72" s="62"/>
      <c r="D72" s="63"/>
      <c r="E72" s="63"/>
      <c r="F72" s="63"/>
      <c r="G72" s="64"/>
      <c r="H72" s="64"/>
      <c r="T72" s="64"/>
      <c r="U72" s="65"/>
      <c r="V72" s="83"/>
      <c r="W72" s="64"/>
      <c r="Z72" s="64"/>
      <c r="AC72" s="64"/>
      <c r="AF72" s="64"/>
    </row>
    <row r="73" spans="1:32">
      <c r="A73" s="62"/>
      <c r="B73" s="62"/>
      <c r="C73" s="62"/>
      <c r="D73" s="63"/>
      <c r="E73" s="63"/>
      <c r="F73" s="63"/>
      <c r="G73" s="64"/>
      <c r="H73" s="64"/>
      <c r="T73" s="64"/>
      <c r="U73" s="65"/>
      <c r="V73" s="83"/>
      <c r="W73" s="64"/>
      <c r="Z73" s="64"/>
      <c r="AC73" s="64"/>
      <c r="AF73" s="64"/>
    </row>
    <row r="74" spans="1:32">
      <c r="A74" s="62"/>
      <c r="B74" s="62"/>
      <c r="C74" s="62"/>
      <c r="D74" s="63"/>
      <c r="E74" s="63"/>
      <c r="F74" s="63"/>
      <c r="G74" s="64"/>
      <c r="H74" s="64"/>
      <c r="T74" s="64"/>
      <c r="U74" s="65"/>
      <c r="V74" s="83"/>
      <c r="W74" s="64"/>
      <c r="Z74" s="64"/>
      <c r="AC74" s="64"/>
      <c r="AF74" s="64"/>
    </row>
    <row r="75" spans="1:32">
      <c r="A75" s="62"/>
      <c r="B75" s="62"/>
      <c r="C75" s="62"/>
      <c r="D75" s="63"/>
      <c r="E75" s="63"/>
      <c r="F75" s="63"/>
      <c r="G75" s="64"/>
      <c r="H75" s="64"/>
      <c r="T75" s="64"/>
      <c r="U75" s="65"/>
      <c r="V75" s="83"/>
      <c r="W75" s="64"/>
      <c r="Z75" s="64"/>
      <c r="AC75" s="64"/>
      <c r="AF75" s="64"/>
    </row>
    <row r="76" spans="1:32">
      <c r="A76" s="62"/>
      <c r="B76" s="62"/>
      <c r="C76" s="62"/>
      <c r="D76" s="63"/>
      <c r="E76" s="63"/>
      <c r="F76" s="63"/>
      <c r="G76" s="64"/>
      <c r="H76" s="64"/>
      <c r="T76" s="64"/>
      <c r="U76" s="65"/>
      <c r="V76" s="83"/>
      <c r="W76" s="64"/>
      <c r="Z76" s="64"/>
      <c r="AC76" s="64"/>
      <c r="AF76" s="64"/>
    </row>
    <row r="77" spans="1:32">
      <c r="A77" s="62"/>
      <c r="B77" s="62"/>
      <c r="C77" s="62"/>
      <c r="D77" s="63"/>
      <c r="E77" s="63"/>
      <c r="F77" s="63"/>
      <c r="G77" s="64"/>
      <c r="H77" s="64"/>
      <c r="T77" s="64"/>
      <c r="U77" s="65"/>
      <c r="V77" s="83"/>
      <c r="W77" s="64"/>
      <c r="Z77" s="64"/>
      <c r="AC77" s="64"/>
      <c r="AF77" s="64"/>
    </row>
    <row r="78" spans="1:32">
      <c r="A78" s="62"/>
      <c r="B78" s="62"/>
      <c r="C78" s="62"/>
      <c r="D78" s="63"/>
      <c r="E78" s="63"/>
      <c r="F78" s="63"/>
      <c r="G78" s="64"/>
      <c r="H78" s="64"/>
      <c r="T78" s="64"/>
      <c r="U78" s="65"/>
      <c r="V78" s="83"/>
      <c r="W78" s="64"/>
      <c r="Z78" s="64"/>
      <c r="AC78" s="64"/>
      <c r="AF78" s="64"/>
    </row>
    <row r="79" spans="1:32">
      <c r="A79" s="62"/>
      <c r="B79" s="62"/>
      <c r="C79" s="62"/>
      <c r="D79" s="63"/>
      <c r="E79" s="63"/>
      <c r="F79" s="63"/>
      <c r="G79" s="64"/>
      <c r="H79" s="64"/>
      <c r="T79" s="64"/>
      <c r="U79" s="65"/>
      <c r="V79" s="83"/>
      <c r="W79" s="64"/>
      <c r="Z79" s="64"/>
      <c r="AC79" s="64"/>
      <c r="AF79" s="64"/>
    </row>
    <row r="80" spans="1:32">
      <c r="A80" s="62"/>
      <c r="B80" s="62"/>
      <c r="C80" s="62"/>
      <c r="D80" s="63"/>
      <c r="E80" s="63"/>
      <c r="F80" s="63"/>
      <c r="G80" s="64"/>
      <c r="H80" s="64"/>
      <c r="T80" s="64"/>
      <c r="U80" s="65"/>
      <c r="V80" s="83"/>
      <c r="W80" s="64"/>
      <c r="Z80" s="64"/>
      <c r="AC80" s="64"/>
      <c r="AF80" s="64"/>
    </row>
    <row r="81" spans="1:32">
      <c r="A81" s="62"/>
      <c r="B81" s="62"/>
      <c r="C81" s="62"/>
      <c r="D81" s="63"/>
      <c r="E81" s="63"/>
      <c r="F81" s="63"/>
      <c r="G81" s="64"/>
      <c r="H81" s="64"/>
      <c r="T81" s="64"/>
      <c r="U81" s="65"/>
      <c r="V81" s="83"/>
      <c r="W81" s="64"/>
      <c r="Z81" s="64"/>
      <c r="AC81" s="64"/>
      <c r="AF81" s="64"/>
    </row>
    <row r="82" spans="1:32">
      <c r="A82" s="62"/>
      <c r="B82" s="62"/>
      <c r="C82" s="62"/>
      <c r="D82" s="63"/>
      <c r="E82" s="63"/>
      <c r="F82" s="63"/>
      <c r="G82" s="64"/>
      <c r="H82" s="64"/>
      <c r="T82" s="64"/>
      <c r="U82" s="65"/>
      <c r="V82" s="83"/>
      <c r="W82" s="64"/>
      <c r="Z82" s="64"/>
      <c r="AC82" s="64"/>
      <c r="AF82" s="64"/>
    </row>
    <row r="83" spans="1:32">
      <c r="A83" s="62"/>
      <c r="B83" s="62"/>
      <c r="C83" s="62"/>
      <c r="D83" s="63"/>
      <c r="E83" s="63"/>
      <c r="F83" s="63"/>
      <c r="G83" s="64"/>
      <c r="H83" s="64"/>
      <c r="T83" s="64"/>
      <c r="U83" s="65"/>
      <c r="V83" s="83"/>
      <c r="W83" s="64"/>
      <c r="Z83" s="64"/>
      <c r="AC83" s="64"/>
      <c r="AF83" s="64"/>
    </row>
    <row r="84" spans="1:32">
      <c r="A84" s="62"/>
      <c r="B84" s="62"/>
      <c r="C84" s="62"/>
      <c r="D84" s="63"/>
      <c r="E84" s="63"/>
      <c r="F84" s="63"/>
      <c r="G84" s="64"/>
      <c r="H84" s="64"/>
      <c r="T84" s="64"/>
      <c r="U84" s="65"/>
      <c r="V84" s="83"/>
      <c r="W84" s="64"/>
      <c r="Z84" s="64"/>
      <c r="AC84" s="64"/>
      <c r="AF84" s="64"/>
    </row>
    <row r="85" spans="1:32">
      <c r="A85" s="62"/>
      <c r="B85" s="62"/>
      <c r="C85" s="62"/>
      <c r="D85" s="63"/>
      <c r="E85" s="63"/>
      <c r="F85" s="63"/>
      <c r="G85" s="64"/>
      <c r="H85" s="64"/>
      <c r="T85" s="64"/>
      <c r="U85" s="65"/>
      <c r="V85" s="83"/>
      <c r="W85" s="64"/>
      <c r="Z85" s="64"/>
      <c r="AC85" s="64"/>
      <c r="AF85" s="64"/>
    </row>
    <row r="86" spans="1:32">
      <c r="A86" s="62"/>
      <c r="B86" s="62"/>
      <c r="C86" s="62"/>
      <c r="D86" s="63"/>
      <c r="E86" s="63"/>
      <c r="F86" s="63"/>
      <c r="G86" s="64"/>
      <c r="H86" s="64"/>
      <c r="T86" s="64"/>
      <c r="U86" s="65"/>
      <c r="V86" s="83"/>
      <c r="W86" s="64"/>
      <c r="Z86" s="64"/>
      <c r="AC86" s="64"/>
      <c r="AF86" s="64"/>
    </row>
    <row r="87" spans="1:32">
      <c r="A87" s="62"/>
      <c r="B87" s="62"/>
      <c r="C87" s="62"/>
      <c r="D87" s="63"/>
      <c r="E87" s="63"/>
      <c r="F87" s="63"/>
      <c r="G87" s="64"/>
      <c r="H87" s="64"/>
      <c r="T87" s="64"/>
      <c r="U87" s="65"/>
      <c r="V87" s="83"/>
      <c r="W87" s="64"/>
      <c r="Z87" s="64"/>
      <c r="AC87" s="64"/>
      <c r="AF87" s="64"/>
    </row>
    <row r="88" spans="1:32">
      <c r="A88" s="62"/>
      <c r="B88" s="62"/>
      <c r="C88" s="62"/>
      <c r="D88" s="63"/>
      <c r="E88" s="63"/>
      <c r="F88" s="63"/>
      <c r="G88" s="64"/>
      <c r="H88" s="64"/>
      <c r="T88" s="64"/>
      <c r="U88" s="65"/>
      <c r="V88" s="83"/>
      <c r="W88" s="64"/>
      <c r="Z88" s="64"/>
      <c r="AC88" s="64"/>
      <c r="AF88" s="64"/>
    </row>
    <row r="89" spans="1:32">
      <c r="A89" s="62"/>
      <c r="B89" s="62"/>
      <c r="C89" s="62"/>
      <c r="D89" s="63"/>
      <c r="E89" s="63"/>
      <c r="F89" s="63"/>
      <c r="G89" s="64"/>
      <c r="H89" s="64"/>
      <c r="T89" s="64"/>
      <c r="U89" s="65"/>
      <c r="V89" s="83"/>
      <c r="W89" s="64"/>
      <c r="Z89" s="64"/>
      <c r="AC89" s="64"/>
      <c r="AF89" s="64"/>
    </row>
    <row r="90" spans="1:32">
      <c r="A90" s="62"/>
      <c r="B90" s="62"/>
      <c r="C90" s="62"/>
      <c r="D90" s="63"/>
      <c r="E90" s="63"/>
      <c r="F90" s="63"/>
      <c r="G90" s="64"/>
      <c r="H90" s="64"/>
      <c r="T90" s="64"/>
      <c r="U90" s="65"/>
      <c r="V90" s="83"/>
      <c r="W90" s="64"/>
      <c r="Z90" s="64"/>
      <c r="AC90" s="64"/>
      <c r="AF90" s="64"/>
    </row>
    <row r="91" spans="1:32">
      <c r="A91" s="62"/>
      <c r="B91" s="62"/>
      <c r="C91" s="62"/>
      <c r="D91" s="63"/>
      <c r="E91" s="63"/>
      <c r="F91" s="63"/>
      <c r="G91" s="64"/>
      <c r="H91" s="64"/>
      <c r="T91" s="64"/>
      <c r="U91" s="65"/>
      <c r="V91" s="83"/>
      <c r="W91" s="64"/>
      <c r="Z91" s="64"/>
      <c r="AC91" s="64"/>
      <c r="AF91" s="64"/>
    </row>
    <row r="92" spans="1:32">
      <c r="A92" s="62"/>
      <c r="B92" s="62"/>
      <c r="C92" s="62"/>
      <c r="D92" s="63"/>
      <c r="E92" s="63"/>
      <c r="F92" s="63"/>
      <c r="G92" s="64"/>
      <c r="H92" s="64"/>
      <c r="T92" s="64"/>
      <c r="U92" s="65"/>
      <c r="V92" s="83"/>
      <c r="W92" s="64"/>
      <c r="Z92" s="64"/>
      <c r="AC92" s="64"/>
      <c r="AF92" s="64"/>
    </row>
    <row r="93" spans="1:32">
      <c r="A93" s="62"/>
      <c r="B93" s="62"/>
      <c r="C93" s="62"/>
      <c r="D93" s="63"/>
      <c r="E93" s="63"/>
      <c r="F93" s="63"/>
      <c r="G93" s="64"/>
      <c r="H93" s="64"/>
      <c r="T93" s="64"/>
      <c r="U93" s="65"/>
      <c r="V93" s="83"/>
      <c r="W93" s="64"/>
      <c r="Z93" s="64"/>
      <c r="AC93" s="64"/>
      <c r="AF93" s="64"/>
    </row>
    <row r="94" spans="1:32">
      <c r="A94" s="62"/>
      <c r="B94" s="62"/>
      <c r="C94" s="62"/>
      <c r="D94" s="63"/>
      <c r="E94" s="63"/>
      <c r="F94" s="63"/>
      <c r="G94" s="64"/>
      <c r="H94" s="64"/>
      <c r="T94" s="64"/>
      <c r="U94" s="65"/>
      <c r="V94" s="83"/>
      <c r="W94" s="64"/>
      <c r="Z94" s="64"/>
      <c r="AC94" s="64"/>
      <c r="AF94" s="64"/>
    </row>
    <row r="95" spans="1:32">
      <c r="A95" s="62"/>
      <c r="B95" s="62"/>
      <c r="C95" s="62"/>
      <c r="D95" s="63"/>
      <c r="E95" s="63"/>
      <c r="F95" s="63"/>
      <c r="G95" s="64"/>
      <c r="H95" s="64"/>
      <c r="T95" s="64"/>
      <c r="U95" s="65"/>
      <c r="V95" s="83"/>
      <c r="W95" s="64"/>
      <c r="Z95" s="64"/>
      <c r="AC95" s="64"/>
      <c r="AF95" s="64"/>
    </row>
    <row r="96" spans="1:32">
      <c r="A96" s="62"/>
      <c r="B96" s="62"/>
      <c r="C96" s="62"/>
      <c r="D96" s="63"/>
      <c r="E96" s="63"/>
      <c r="F96" s="63"/>
      <c r="G96" s="64"/>
      <c r="H96" s="64"/>
      <c r="T96" s="64"/>
      <c r="U96" s="65"/>
      <c r="V96" s="83"/>
      <c r="W96" s="64"/>
      <c r="Z96" s="64"/>
      <c r="AC96" s="64"/>
      <c r="AF96" s="64"/>
    </row>
    <row r="97" spans="1:32">
      <c r="A97" s="62"/>
      <c r="B97" s="62"/>
      <c r="C97" s="62"/>
      <c r="D97" s="63"/>
      <c r="E97" s="63"/>
      <c r="F97" s="63"/>
      <c r="G97" s="64"/>
      <c r="H97" s="64"/>
      <c r="T97" s="64"/>
      <c r="U97" s="65"/>
      <c r="V97" s="83"/>
      <c r="W97" s="64"/>
      <c r="Z97" s="64"/>
      <c r="AC97" s="64"/>
      <c r="AF97" s="64"/>
    </row>
    <row r="98" spans="1:32">
      <c r="A98" s="62"/>
      <c r="B98" s="62"/>
      <c r="C98" s="62"/>
      <c r="D98" s="63"/>
      <c r="E98" s="63"/>
      <c r="F98" s="63"/>
      <c r="G98" s="64"/>
      <c r="H98" s="64"/>
      <c r="T98" s="64"/>
      <c r="U98" s="65"/>
      <c r="V98" s="83"/>
      <c r="W98" s="64"/>
      <c r="Z98" s="64"/>
      <c r="AC98" s="64"/>
      <c r="AF98" s="64"/>
    </row>
    <row r="99" spans="1:32">
      <c r="A99" s="62"/>
      <c r="B99" s="62"/>
      <c r="C99" s="62"/>
      <c r="D99" s="63"/>
      <c r="E99" s="63"/>
      <c r="F99" s="63"/>
      <c r="G99" s="64"/>
      <c r="H99" s="64"/>
      <c r="T99" s="64"/>
      <c r="U99" s="65"/>
      <c r="V99" s="83"/>
      <c r="W99" s="64"/>
      <c r="Z99" s="64"/>
      <c r="AC99" s="64"/>
      <c r="AF99" s="64"/>
    </row>
    <row r="100" spans="1:32">
      <c r="A100" s="62"/>
      <c r="B100" s="62"/>
      <c r="C100" s="62"/>
      <c r="D100" s="63"/>
      <c r="E100" s="63"/>
      <c r="F100" s="63"/>
      <c r="G100" s="64"/>
      <c r="H100" s="64"/>
      <c r="T100" s="64"/>
      <c r="U100" s="65"/>
      <c r="V100" s="83"/>
      <c r="W100" s="64"/>
      <c r="Z100" s="64"/>
      <c r="AC100" s="64"/>
      <c r="AF100" s="64"/>
    </row>
    <row r="101" spans="1:32">
      <c r="A101" s="62"/>
      <c r="B101" s="62"/>
      <c r="C101" s="62"/>
      <c r="D101" s="63"/>
      <c r="E101" s="63"/>
      <c r="F101" s="63"/>
      <c r="G101" s="64"/>
      <c r="H101" s="64"/>
      <c r="T101" s="64"/>
      <c r="U101" s="65"/>
      <c r="V101" s="83"/>
      <c r="W101" s="64"/>
      <c r="Z101" s="64"/>
      <c r="AC101" s="64"/>
      <c r="AF101" s="64"/>
    </row>
    <row r="102" spans="1:32">
      <c r="A102" s="62"/>
      <c r="B102" s="62"/>
      <c r="C102" s="62"/>
      <c r="D102" s="63"/>
      <c r="E102" s="63"/>
      <c r="F102" s="63"/>
      <c r="G102" s="64"/>
      <c r="H102" s="64"/>
      <c r="T102" s="64"/>
      <c r="U102" s="65"/>
      <c r="V102" s="83"/>
      <c r="W102" s="64"/>
      <c r="Z102" s="64"/>
      <c r="AC102" s="64"/>
      <c r="AF102" s="64"/>
    </row>
    <row r="103" spans="1:32">
      <c r="A103" s="62"/>
      <c r="B103" s="62"/>
      <c r="C103" s="62"/>
      <c r="D103" s="63"/>
      <c r="E103" s="63"/>
      <c r="F103" s="63"/>
      <c r="G103" s="64"/>
      <c r="H103" s="64"/>
      <c r="T103" s="64"/>
      <c r="U103" s="65"/>
      <c r="V103" s="83"/>
      <c r="W103" s="64"/>
      <c r="Z103" s="64"/>
      <c r="AC103" s="64"/>
      <c r="AF103" s="64"/>
    </row>
    <row r="104" spans="1:32">
      <c r="A104" s="62"/>
      <c r="B104" s="62"/>
      <c r="C104" s="62"/>
      <c r="D104" s="63"/>
      <c r="E104" s="63"/>
      <c r="F104" s="63"/>
      <c r="G104" s="64"/>
      <c r="H104" s="64"/>
      <c r="T104" s="64"/>
      <c r="U104" s="65"/>
      <c r="V104" s="83"/>
      <c r="W104" s="64"/>
      <c r="Z104" s="64"/>
      <c r="AC104" s="64"/>
      <c r="AF104" s="64"/>
    </row>
    <row r="105" spans="1:32">
      <c r="A105" s="62"/>
      <c r="B105" s="62"/>
      <c r="C105" s="62"/>
      <c r="D105" s="63"/>
      <c r="E105" s="63"/>
      <c r="F105" s="63"/>
      <c r="G105" s="64"/>
      <c r="H105" s="64"/>
      <c r="T105" s="64"/>
      <c r="U105" s="65"/>
      <c r="V105" s="83"/>
      <c r="W105" s="64"/>
      <c r="Z105" s="64"/>
      <c r="AC105" s="64"/>
      <c r="AF105" s="64"/>
    </row>
    <row r="106" spans="1:32">
      <c r="A106" s="62"/>
      <c r="B106" s="62"/>
      <c r="C106" s="62"/>
      <c r="D106" s="63"/>
      <c r="E106" s="63"/>
      <c r="F106" s="63"/>
      <c r="G106" s="64"/>
      <c r="H106" s="64"/>
      <c r="T106" s="64"/>
      <c r="U106" s="65"/>
      <c r="V106" s="83"/>
      <c r="W106" s="64"/>
      <c r="Z106" s="64"/>
      <c r="AC106" s="64"/>
      <c r="AF106" s="64"/>
    </row>
    <row r="107" spans="1:32">
      <c r="A107" s="62"/>
      <c r="B107" s="62"/>
      <c r="C107" s="62"/>
      <c r="D107" s="63"/>
      <c r="E107" s="63"/>
      <c r="F107" s="63"/>
      <c r="G107" s="64"/>
      <c r="H107" s="64"/>
      <c r="T107" s="64"/>
      <c r="U107" s="65"/>
      <c r="V107" s="83"/>
      <c r="W107" s="64"/>
      <c r="Z107" s="64"/>
      <c r="AC107" s="64"/>
      <c r="AF107" s="64"/>
    </row>
    <row r="108" spans="1:32">
      <c r="A108" s="62"/>
      <c r="B108" s="62"/>
      <c r="C108" s="62"/>
      <c r="D108" s="63"/>
      <c r="E108" s="63"/>
      <c r="F108" s="63"/>
      <c r="G108" s="64"/>
      <c r="H108" s="64"/>
      <c r="T108" s="64"/>
      <c r="U108" s="65"/>
      <c r="V108" s="83"/>
      <c r="W108" s="64"/>
      <c r="Z108" s="64"/>
      <c r="AC108" s="64"/>
      <c r="AF108" s="64"/>
    </row>
    <row r="109" spans="1:32">
      <c r="A109" s="62"/>
      <c r="B109" s="62"/>
      <c r="C109" s="62"/>
      <c r="D109" s="63"/>
      <c r="E109" s="63"/>
      <c r="F109" s="63"/>
      <c r="G109" s="64"/>
      <c r="H109" s="64"/>
      <c r="T109" s="64"/>
      <c r="U109" s="65"/>
      <c r="V109" s="83"/>
      <c r="W109" s="64"/>
      <c r="Z109" s="64"/>
      <c r="AC109" s="64"/>
      <c r="AF109" s="64"/>
    </row>
    <row r="110" spans="1:32">
      <c r="A110" s="62"/>
      <c r="B110" s="62"/>
      <c r="C110" s="62"/>
      <c r="D110" s="63"/>
      <c r="E110" s="63"/>
      <c r="F110" s="63"/>
      <c r="G110" s="64"/>
      <c r="H110" s="64"/>
      <c r="T110" s="64"/>
      <c r="U110" s="65"/>
      <c r="V110" s="83"/>
      <c r="W110" s="64"/>
      <c r="Z110" s="64"/>
      <c r="AC110" s="64"/>
      <c r="AF110" s="64"/>
    </row>
    <row r="111" spans="1:32">
      <c r="A111" s="62"/>
      <c r="B111" s="62"/>
      <c r="C111" s="62"/>
      <c r="D111" s="63"/>
      <c r="E111" s="63"/>
      <c r="F111" s="63"/>
      <c r="G111" s="64"/>
      <c r="H111" s="64"/>
      <c r="T111" s="64"/>
      <c r="U111" s="65"/>
      <c r="V111" s="83"/>
      <c r="W111" s="64"/>
      <c r="Z111" s="64"/>
      <c r="AC111" s="64"/>
      <c r="AF111" s="64"/>
    </row>
    <row r="112" spans="1:32">
      <c r="A112" s="62"/>
      <c r="B112" s="62"/>
      <c r="C112" s="62"/>
      <c r="D112" s="63"/>
      <c r="E112" s="63"/>
      <c r="F112" s="63"/>
      <c r="G112" s="64"/>
      <c r="H112" s="64"/>
      <c r="T112" s="64"/>
      <c r="U112" s="65"/>
      <c r="V112" s="83"/>
      <c r="W112" s="64"/>
      <c r="Z112" s="64"/>
      <c r="AC112" s="64"/>
      <c r="AF112" s="64"/>
    </row>
    <row r="113" spans="1:32">
      <c r="A113" s="62"/>
      <c r="B113" s="62"/>
      <c r="C113" s="62"/>
      <c r="D113" s="63"/>
      <c r="E113" s="63"/>
      <c r="F113" s="63"/>
      <c r="G113" s="64"/>
      <c r="H113" s="64"/>
      <c r="T113" s="64"/>
      <c r="U113" s="65"/>
      <c r="V113" s="83"/>
      <c r="W113" s="64"/>
      <c r="Z113" s="64"/>
      <c r="AC113" s="64"/>
      <c r="AF113" s="64"/>
    </row>
    <row r="114" spans="1:32">
      <c r="A114" s="62"/>
      <c r="B114" s="62"/>
      <c r="C114" s="62"/>
      <c r="D114" s="63"/>
      <c r="E114" s="63"/>
      <c r="F114" s="63"/>
      <c r="G114" s="64"/>
      <c r="H114" s="64"/>
      <c r="T114" s="64"/>
      <c r="U114" s="65"/>
      <c r="V114" s="83"/>
      <c r="W114" s="64"/>
      <c r="Z114" s="64"/>
      <c r="AC114" s="64"/>
      <c r="AF114" s="64"/>
    </row>
    <row r="115" spans="1:32">
      <c r="A115" s="62"/>
      <c r="B115" s="62"/>
      <c r="C115" s="62"/>
      <c r="D115" s="63"/>
      <c r="E115" s="63"/>
      <c r="F115" s="63"/>
      <c r="G115" s="64"/>
      <c r="H115" s="64"/>
      <c r="T115" s="64"/>
      <c r="U115" s="65"/>
      <c r="V115" s="83"/>
      <c r="W115" s="64"/>
      <c r="Z115" s="64"/>
      <c r="AC115" s="64"/>
      <c r="AF115" s="64"/>
    </row>
    <row r="116" spans="1:32">
      <c r="A116" s="62"/>
      <c r="B116" s="62"/>
      <c r="C116" s="62"/>
      <c r="D116" s="63"/>
      <c r="E116" s="63"/>
      <c r="F116" s="63"/>
      <c r="G116" s="64"/>
      <c r="H116" s="64"/>
      <c r="T116" s="64"/>
      <c r="U116" s="65"/>
      <c r="V116" s="83"/>
      <c r="W116" s="64"/>
      <c r="Z116" s="64"/>
      <c r="AC116" s="64"/>
      <c r="AF116" s="64"/>
    </row>
    <row r="117" spans="1:32">
      <c r="A117" s="62"/>
      <c r="B117" s="62"/>
      <c r="C117" s="62"/>
      <c r="D117" s="63"/>
      <c r="E117" s="63"/>
      <c r="F117" s="63"/>
      <c r="G117" s="64"/>
      <c r="H117" s="64"/>
      <c r="T117" s="64"/>
      <c r="U117" s="65"/>
      <c r="V117" s="83"/>
      <c r="W117" s="64"/>
      <c r="Z117" s="64"/>
      <c r="AC117" s="64"/>
      <c r="AF117" s="64"/>
    </row>
    <row r="118" spans="1:32">
      <c r="A118" s="62"/>
      <c r="B118" s="62"/>
      <c r="C118" s="62"/>
      <c r="D118" s="63"/>
      <c r="E118" s="63"/>
      <c r="F118" s="63"/>
      <c r="G118" s="64"/>
      <c r="H118" s="64"/>
      <c r="T118" s="64"/>
      <c r="U118" s="65"/>
      <c r="V118" s="83"/>
      <c r="W118" s="64"/>
      <c r="Z118" s="64"/>
      <c r="AC118" s="64"/>
      <c r="AF118" s="64"/>
    </row>
    <row r="119" spans="1:32">
      <c r="A119" s="62"/>
      <c r="B119" s="62"/>
      <c r="C119" s="62"/>
      <c r="D119" s="63"/>
      <c r="E119" s="63"/>
      <c r="F119" s="63"/>
      <c r="G119" s="64"/>
      <c r="H119" s="64"/>
      <c r="T119" s="64"/>
      <c r="U119" s="65"/>
      <c r="V119" s="83"/>
      <c r="W119" s="64"/>
      <c r="Z119" s="64"/>
      <c r="AC119" s="64"/>
      <c r="AF119" s="64"/>
    </row>
    <row r="120" spans="1:32">
      <c r="A120" s="62"/>
      <c r="B120" s="62"/>
      <c r="C120" s="62"/>
      <c r="D120" s="63"/>
      <c r="E120" s="63"/>
      <c r="F120" s="63"/>
      <c r="G120" s="64"/>
      <c r="H120" s="64"/>
      <c r="T120" s="64"/>
      <c r="U120" s="65"/>
      <c r="V120" s="83"/>
      <c r="W120" s="64"/>
      <c r="Z120" s="64"/>
      <c r="AC120" s="64"/>
      <c r="AF120" s="64"/>
    </row>
    <row r="121" spans="1:32">
      <c r="A121" s="62"/>
      <c r="B121" s="62"/>
      <c r="C121" s="62"/>
      <c r="D121" s="63"/>
      <c r="E121" s="63"/>
      <c r="F121" s="63"/>
      <c r="G121" s="64"/>
      <c r="H121" s="64"/>
      <c r="T121" s="64"/>
      <c r="U121" s="65"/>
      <c r="V121" s="83"/>
      <c r="W121" s="64"/>
      <c r="Z121" s="64"/>
      <c r="AC121" s="64"/>
      <c r="AF121" s="64"/>
    </row>
    <row r="122" spans="1:32">
      <c r="A122" s="62"/>
      <c r="B122" s="62"/>
      <c r="C122" s="62"/>
      <c r="D122" s="63"/>
      <c r="E122" s="63"/>
      <c r="F122" s="63"/>
      <c r="G122" s="64"/>
      <c r="H122" s="64"/>
      <c r="T122" s="64"/>
      <c r="U122" s="65"/>
      <c r="V122" s="83"/>
      <c r="W122" s="64"/>
      <c r="Z122" s="64"/>
      <c r="AC122" s="64"/>
      <c r="AF122" s="64"/>
    </row>
    <row r="123" spans="1:32">
      <c r="A123" s="62"/>
      <c r="B123" s="62"/>
      <c r="C123" s="62"/>
      <c r="D123" s="63"/>
      <c r="E123" s="63"/>
      <c r="F123" s="63"/>
      <c r="G123" s="64"/>
      <c r="H123" s="64"/>
      <c r="T123" s="64"/>
      <c r="U123" s="65"/>
      <c r="V123" s="83"/>
      <c r="W123" s="64"/>
      <c r="Z123" s="64"/>
      <c r="AC123" s="64"/>
      <c r="AF123" s="64"/>
    </row>
    <row r="124" spans="1:32">
      <c r="A124" s="62"/>
      <c r="B124" s="62"/>
      <c r="C124" s="62"/>
      <c r="D124" s="63"/>
      <c r="E124" s="63"/>
      <c r="F124" s="63"/>
      <c r="G124" s="64"/>
      <c r="H124" s="64"/>
      <c r="T124" s="64"/>
      <c r="U124" s="65"/>
      <c r="V124" s="83"/>
      <c r="W124" s="64"/>
      <c r="Z124" s="64"/>
      <c r="AC124" s="64"/>
      <c r="AF124" s="64"/>
    </row>
    <row r="125" spans="1:32">
      <c r="A125" s="62"/>
      <c r="B125" s="62"/>
      <c r="C125" s="62"/>
      <c r="D125" s="63"/>
      <c r="E125" s="63"/>
      <c r="F125" s="63"/>
      <c r="G125" s="64"/>
      <c r="H125" s="64"/>
      <c r="T125" s="64"/>
      <c r="U125" s="65"/>
      <c r="V125" s="83"/>
      <c r="W125" s="64"/>
      <c r="Z125" s="64"/>
      <c r="AC125" s="64"/>
      <c r="AF125" s="64"/>
    </row>
    <row r="126" spans="1:32">
      <c r="A126" s="62"/>
      <c r="B126" s="62"/>
      <c r="C126" s="62"/>
      <c r="D126" s="63"/>
      <c r="E126" s="63"/>
      <c r="F126" s="63"/>
      <c r="G126" s="64"/>
      <c r="H126" s="64"/>
      <c r="T126" s="64"/>
      <c r="U126" s="65"/>
      <c r="V126" s="83"/>
      <c r="W126" s="64"/>
      <c r="Z126" s="64"/>
      <c r="AC126" s="64"/>
      <c r="AF126" s="64"/>
    </row>
    <row r="127" spans="1:32">
      <c r="A127" s="62"/>
      <c r="B127" s="62"/>
      <c r="C127" s="62"/>
      <c r="D127" s="63"/>
      <c r="E127" s="63"/>
      <c r="F127" s="63"/>
      <c r="G127" s="64"/>
      <c r="H127" s="64"/>
      <c r="T127" s="64"/>
      <c r="U127" s="65"/>
      <c r="V127" s="83"/>
      <c r="W127" s="64"/>
      <c r="Z127" s="64"/>
      <c r="AC127" s="64"/>
      <c r="AF127" s="64"/>
    </row>
    <row r="128" spans="1:32">
      <c r="A128" s="62"/>
      <c r="B128" s="62"/>
      <c r="C128" s="62"/>
      <c r="D128" s="63"/>
      <c r="E128" s="63"/>
      <c r="F128" s="63"/>
      <c r="G128" s="64"/>
      <c r="H128" s="64"/>
      <c r="T128" s="64"/>
      <c r="U128" s="65"/>
      <c r="V128" s="83"/>
      <c r="W128" s="64"/>
      <c r="Z128" s="64"/>
      <c r="AC128" s="64"/>
      <c r="AF128" s="64"/>
    </row>
    <row r="129" spans="1:32">
      <c r="A129" s="62"/>
      <c r="B129" s="62"/>
      <c r="C129" s="62"/>
      <c r="D129" s="63"/>
      <c r="E129" s="63"/>
      <c r="F129" s="63"/>
      <c r="G129" s="64"/>
      <c r="H129" s="64"/>
      <c r="T129" s="64"/>
      <c r="U129" s="65"/>
      <c r="V129" s="83"/>
      <c r="W129" s="64"/>
      <c r="Z129" s="64"/>
      <c r="AC129" s="64"/>
      <c r="AF129" s="64"/>
    </row>
    <row r="130" spans="1:32">
      <c r="A130" s="62"/>
      <c r="B130" s="62"/>
      <c r="C130" s="62"/>
      <c r="D130" s="63"/>
      <c r="E130" s="63"/>
      <c r="F130" s="63"/>
      <c r="G130" s="64"/>
      <c r="H130" s="64"/>
      <c r="T130" s="64"/>
      <c r="U130" s="65"/>
      <c r="V130" s="83"/>
      <c r="W130" s="64"/>
      <c r="Z130" s="64"/>
      <c r="AC130" s="64"/>
      <c r="AF130" s="64"/>
    </row>
    <row r="131" spans="1:32">
      <c r="A131" s="62"/>
      <c r="B131" s="62"/>
      <c r="C131" s="62"/>
      <c r="D131" s="63"/>
      <c r="E131" s="63"/>
      <c r="F131" s="63"/>
      <c r="G131" s="64"/>
      <c r="H131" s="64"/>
      <c r="T131" s="64"/>
      <c r="U131" s="65"/>
      <c r="V131" s="83"/>
      <c r="W131" s="64"/>
      <c r="Z131" s="64"/>
      <c r="AC131" s="64"/>
      <c r="AF131" s="64"/>
    </row>
    <row r="132" spans="1:32">
      <c r="A132" s="62"/>
      <c r="B132" s="62"/>
      <c r="C132" s="62"/>
      <c r="D132" s="63"/>
      <c r="E132" s="63"/>
      <c r="F132" s="63"/>
      <c r="G132" s="64"/>
      <c r="H132" s="64"/>
      <c r="T132" s="64"/>
      <c r="U132" s="65"/>
      <c r="V132" s="83"/>
      <c r="W132" s="64"/>
      <c r="Z132" s="64"/>
      <c r="AC132" s="64"/>
      <c r="AF132" s="64"/>
    </row>
    <row r="133" spans="1:32">
      <c r="A133" s="62"/>
      <c r="B133" s="62"/>
      <c r="C133" s="62"/>
      <c r="D133" s="63"/>
      <c r="E133" s="63"/>
      <c r="F133" s="63"/>
      <c r="G133" s="64"/>
      <c r="H133" s="64"/>
      <c r="T133" s="64"/>
      <c r="U133" s="65"/>
      <c r="V133" s="83"/>
      <c r="W133" s="64"/>
      <c r="Z133" s="64"/>
      <c r="AC133" s="64"/>
      <c r="AF133" s="64"/>
    </row>
    <row r="134" spans="1:32">
      <c r="A134" s="62"/>
      <c r="B134" s="62"/>
      <c r="C134" s="62"/>
      <c r="D134" s="63"/>
      <c r="E134" s="63"/>
      <c r="F134" s="63"/>
      <c r="G134" s="64"/>
      <c r="H134" s="64"/>
      <c r="T134" s="64"/>
      <c r="U134" s="65"/>
      <c r="V134" s="83"/>
      <c r="W134" s="64"/>
      <c r="Z134" s="64"/>
      <c r="AC134" s="64"/>
      <c r="AF134" s="64"/>
    </row>
    <row r="135" spans="1:32">
      <c r="A135" s="62"/>
      <c r="B135" s="62"/>
      <c r="C135" s="62"/>
      <c r="D135" s="63"/>
      <c r="E135" s="63"/>
      <c r="F135" s="63"/>
      <c r="G135" s="64"/>
      <c r="H135" s="64"/>
      <c r="T135" s="64"/>
      <c r="U135" s="65"/>
      <c r="V135" s="83"/>
      <c r="W135" s="64"/>
      <c r="Z135" s="64"/>
      <c r="AC135" s="64"/>
      <c r="AF135" s="64"/>
    </row>
    <row r="136" spans="1:32">
      <c r="A136" s="62"/>
      <c r="B136" s="62"/>
      <c r="C136" s="62"/>
      <c r="D136" s="63"/>
      <c r="E136" s="63"/>
      <c r="F136" s="63"/>
      <c r="G136" s="64"/>
      <c r="H136" s="64"/>
      <c r="T136" s="64"/>
      <c r="U136" s="65"/>
      <c r="V136" s="83"/>
      <c r="W136" s="64"/>
      <c r="Z136" s="64"/>
      <c r="AC136" s="64"/>
      <c r="AF136" s="64"/>
    </row>
    <row r="137" spans="1:32">
      <c r="A137" s="62"/>
      <c r="B137" s="62"/>
      <c r="C137" s="62"/>
      <c r="D137" s="63"/>
      <c r="E137" s="63"/>
      <c r="F137" s="63"/>
      <c r="G137" s="64"/>
      <c r="H137" s="64"/>
      <c r="T137" s="64"/>
      <c r="U137" s="65"/>
      <c r="V137" s="83"/>
      <c r="W137" s="64"/>
      <c r="Z137" s="64"/>
      <c r="AC137" s="64"/>
      <c r="AF137" s="64"/>
    </row>
    <row r="138" spans="1:32">
      <c r="A138" s="62"/>
      <c r="B138" s="62"/>
      <c r="C138" s="62"/>
      <c r="D138" s="63"/>
      <c r="E138" s="63"/>
      <c r="F138" s="63"/>
      <c r="G138" s="64"/>
      <c r="H138" s="64"/>
      <c r="T138" s="64"/>
      <c r="U138" s="65"/>
      <c r="V138" s="83"/>
      <c r="W138" s="64"/>
      <c r="Z138" s="64"/>
      <c r="AC138" s="64"/>
      <c r="AF138" s="64"/>
    </row>
    <row r="139" spans="1:32">
      <c r="A139" s="62"/>
      <c r="B139" s="62"/>
      <c r="C139" s="62"/>
      <c r="D139" s="63"/>
      <c r="E139" s="63"/>
      <c r="F139" s="63"/>
      <c r="G139" s="64"/>
      <c r="H139" s="64"/>
      <c r="T139" s="64"/>
      <c r="U139" s="65"/>
      <c r="V139" s="83"/>
      <c r="W139" s="64"/>
      <c r="Z139" s="64"/>
      <c r="AC139" s="64"/>
      <c r="AF139" s="64"/>
    </row>
    <row r="140" spans="1:32">
      <c r="A140" s="62"/>
      <c r="B140" s="62"/>
      <c r="C140" s="62"/>
      <c r="D140" s="63"/>
      <c r="E140" s="63"/>
      <c r="F140" s="63"/>
      <c r="G140" s="64"/>
      <c r="H140" s="64"/>
      <c r="T140" s="64"/>
      <c r="U140" s="65"/>
      <c r="V140" s="83"/>
      <c r="W140" s="64"/>
      <c r="Z140" s="64"/>
      <c r="AC140" s="64"/>
      <c r="AF140" s="64"/>
    </row>
    <row r="141" spans="1:32">
      <c r="A141" s="62"/>
      <c r="B141" s="62"/>
      <c r="C141" s="62"/>
      <c r="D141" s="63"/>
      <c r="E141" s="63"/>
      <c r="F141" s="63"/>
      <c r="G141" s="64"/>
      <c r="H141" s="64"/>
      <c r="T141" s="64"/>
      <c r="U141" s="65"/>
      <c r="V141" s="83"/>
      <c r="W141" s="64"/>
      <c r="Z141" s="64"/>
      <c r="AC141" s="64"/>
      <c r="AF141" s="64"/>
    </row>
    <row r="142" spans="1:32">
      <c r="A142" s="62"/>
      <c r="B142" s="62"/>
      <c r="C142" s="62"/>
      <c r="D142" s="63"/>
      <c r="E142" s="63"/>
      <c r="F142" s="63"/>
      <c r="G142" s="64"/>
      <c r="H142" s="64"/>
      <c r="T142" s="64"/>
      <c r="U142" s="65"/>
      <c r="V142" s="83"/>
      <c r="W142" s="64"/>
      <c r="Z142" s="64"/>
      <c r="AC142" s="64"/>
      <c r="AF142" s="64"/>
    </row>
    <row r="143" spans="1:32">
      <c r="A143" s="62"/>
      <c r="B143" s="62"/>
      <c r="C143" s="62"/>
      <c r="D143" s="63"/>
      <c r="E143" s="63"/>
      <c r="F143" s="63"/>
      <c r="G143" s="64"/>
      <c r="H143" s="64"/>
      <c r="T143" s="64"/>
      <c r="U143" s="65"/>
      <c r="V143" s="83"/>
      <c r="W143" s="64"/>
      <c r="Z143" s="64"/>
      <c r="AC143" s="64"/>
      <c r="AF143" s="64"/>
    </row>
    <row r="144" spans="1:32">
      <c r="A144" s="62"/>
      <c r="B144" s="62"/>
      <c r="C144" s="62"/>
      <c r="D144" s="63"/>
      <c r="E144" s="63"/>
      <c r="F144" s="63"/>
      <c r="G144" s="64"/>
      <c r="H144" s="64"/>
      <c r="T144" s="64"/>
      <c r="U144" s="65"/>
      <c r="V144" s="83"/>
      <c r="W144" s="64"/>
      <c r="Z144" s="64"/>
      <c r="AC144" s="64"/>
      <c r="AF144" s="64"/>
    </row>
    <row r="145" spans="1:32">
      <c r="A145" s="62"/>
      <c r="B145" s="62"/>
      <c r="C145" s="62"/>
      <c r="D145" s="63"/>
      <c r="E145" s="63"/>
      <c r="F145" s="63"/>
      <c r="G145" s="64"/>
      <c r="H145" s="64"/>
      <c r="T145" s="64"/>
      <c r="U145" s="65"/>
      <c r="V145" s="83"/>
      <c r="W145" s="64"/>
      <c r="Z145" s="64"/>
      <c r="AC145" s="64"/>
      <c r="AF145" s="64"/>
    </row>
    <row r="146" spans="1:32">
      <c r="A146" s="62"/>
      <c r="B146" s="62"/>
      <c r="C146" s="62"/>
      <c r="D146" s="63"/>
      <c r="E146" s="63"/>
      <c r="F146" s="63"/>
      <c r="G146" s="64"/>
      <c r="H146" s="64"/>
      <c r="T146" s="64"/>
      <c r="U146" s="65"/>
      <c r="V146" s="83"/>
      <c r="W146" s="64"/>
      <c r="Z146" s="64"/>
      <c r="AC146" s="64"/>
      <c r="AF146" s="64"/>
    </row>
    <row r="147" spans="1:32">
      <c r="A147" s="62"/>
      <c r="B147" s="62"/>
      <c r="C147" s="62"/>
      <c r="D147" s="63"/>
      <c r="E147" s="63"/>
      <c r="F147" s="63"/>
      <c r="G147" s="64"/>
      <c r="H147" s="64"/>
      <c r="T147" s="64"/>
      <c r="U147" s="65"/>
      <c r="V147" s="83"/>
      <c r="W147" s="64"/>
      <c r="Z147" s="64"/>
      <c r="AC147" s="64"/>
      <c r="AF147" s="64"/>
    </row>
    <row r="148" spans="1:32">
      <c r="A148" s="62"/>
      <c r="B148" s="62"/>
      <c r="C148" s="62"/>
      <c r="D148" s="63"/>
      <c r="E148" s="63"/>
      <c r="F148" s="63"/>
      <c r="G148" s="64"/>
      <c r="H148" s="64"/>
      <c r="T148" s="64"/>
      <c r="U148" s="65"/>
      <c r="V148" s="83"/>
      <c r="W148" s="64"/>
      <c r="Z148" s="64"/>
      <c r="AC148" s="64"/>
      <c r="AF148" s="64"/>
    </row>
    <row r="149" spans="1:32">
      <c r="A149" s="62"/>
      <c r="B149" s="62"/>
      <c r="C149" s="62"/>
      <c r="D149" s="63"/>
      <c r="E149" s="63"/>
      <c r="F149" s="63"/>
      <c r="G149" s="64"/>
      <c r="H149" s="64"/>
      <c r="T149" s="64"/>
      <c r="U149" s="65"/>
      <c r="V149" s="83"/>
      <c r="W149" s="64"/>
      <c r="Z149" s="64"/>
      <c r="AC149" s="64"/>
      <c r="AF149" s="64"/>
    </row>
    <row r="150" spans="1:32">
      <c r="A150" s="62"/>
      <c r="B150" s="62"/>
      <c r="C150" s="62"/>
      <c r="D150" s="63"/>
      <c r="E150" s="63"/>
      <c r="F150" s="63"/>
      <c r="G150" s="64"/>
      <c r="H150" s="64"/>
      <c r="T150" s="64"/>
      <c r="U150" s="65"/>
      <c r="V150" s="83"/>
      <c r="W150" s="64"/>
      <c r="Z150" s="64"/>
      <c r="AC150" s="64"/>
      <c r="AF150" s="64"/>
    </row>
    <row r="151" spans="1:32">
      <c r="A151" s="62"/>
      <c r="B151" s="62"/>
      <c r="C151" s="62"/>
      <c r="D151" s="63"/>
      <c r="E151" s="63"/>
      <c r="F151" s="63"/>
      <c r="G151" s="64"/>
      <c r="H151" s="64"/>
      <c r="T151" s="64"/>
      <c r="U151" s="65"/>
      <c r="V151" s="83"/>
      <c r="W151" s="64"/>
      <c r="Z151" s="64"/>
      <c r="AC151" s="64"/>
      <c r="AF151" s="64"/>
    </row>
    <row r="152" spans="1:32">
      <c r="A152" s="62"/>
      <c r="B152" s="62"/>
      <c r="C152" s="62"/>
      <c r="D152" s="63"/>
      <c r="E152" s="63"/>
      <c r="F152" s="63"/>
      <c r="G152" s="64"/>
      <c r="H152" s="64"/>
      <c r="T152" s="64"/>
      <c r="U152" s="65"/>
      <c r="V152" s="83"/>
      <c r="W152" s="64"/>
      <c r="Z152" s="64"/>
      <c r="AC152" s="64"/>
      <c r="AF152" s="64"/>
    </row>
    <row r="153" spans="1:32">
      <c r="A153" s="62"/>
      <c r="B153" s="62"/>
      <c r="C153" s="62"/>
      <c r="D153" s="63"/>
      <c r="E153" s="63"/>
      <c r="F153" s="63"/>
      <c r="G153" s="64"/>
      <c r="H153" s="64"/>
      <c r="T153" s="64"/>
      <c r="U153" s="65"/>
      <c r="V153" s="83"/>
      <c r="W153" s="64"/>
      <c r="Z153" s="64"/>
      <c r="AC153" s="64"/>
      <c r="AF153" s="64"/>
    </row>
    <row r="154" spans="1:32">
      <c r="A154" s="62"/>
      <c r="B154" s="62"/>
      <c r="C154" s="62"/>
      <c r="D154" s="63"/>
      <c r="E154" s="63"/>
      <c r="F154" s="63"/>
      <c r="G154" s="64"/>
      <c r="H154" s="64"/>
      <c r="T154" s="64"/>
      <c r="U154" s="65"/>
      <c r="V154" s="83"/>
      <c r="W154" s="64"/>
      <c r="Z154" s="64"/>
      <c r="AC154" s="64"/>
      <c r="AF154" s="64"/>
    </row>
    <row r="155" spans="1:32">
      <c r="A155" s="62"/>
      <c r="B155" s="62"/>
      <c r="C155" s="62"/>
      <c r="D155" s="63"/>
      <c r="E155" s="63"/>
      <c r="F155" s="63"/>
      <c r="G155" s="64"/>
      <c r="H155" s="64"/>
      <c r="T155" s="64"/>
      <c r="U155" s="65"/>
      <c r="V155" s="83"/>
      <c r="W155" s="64"/>
      <c r="Z155" s="64"/>
      <c r="AC155" s="64"/>
      <c r="AF155" s="64"/>
    </row>
    <row r="156" spans="1:32">
      <c r="A156" s="62"/>
      <c r="B156" s="62"/>
      <c r="C156" s="62"/>
      <c r="D156" s="63"/>
      <c r="E156" s="63"/>
      <c r="F156" s="63"/>
      <c r="G156" s="64"/>
      <c r="H156" s="64"/>
      <c r="T156" s="64"/>
      <c r="U156" s="65"/>
      <c r="V156" s="83"/>
      <c r="W156" s="64"/>
      <c r="Z156" s="64"/>
      <c r="AC156" s="64"/>
      <c r="AF156" s="64"/>
    </row>
    <row r="157" spans="1:32">
      <c r="A157" s="62"/>
      <c r="B157" s="62"/>
      <c r="C157" s="62"/>
      <c r="D157" s="63"/>
      <c r="E157" s="63"/>
      <c r="F157" s="63"/>
      <c r="G157" s="64"/>
      <c r="H157" s="64"/>
      <c r="T157" s="64"/>
      <c r="U157" s="65"/>
      <c r="V157" s="83"/>
      <c r="W157" s="64"/>
      <c r="Z157" s="64"/>
      <c r="AC157" s="64"/>
      <c r="AF157" s="64"/>
    </row>
    <row r="158" spans="1:32">
      <c r="A158" s="62"/>
      <c r="B158" s="62"/>
      <c r="C158" s="62"/>
      <c r="D158" s="63"/>
      <c r="E158" s="63"/>
      <c r="F158" s="63"/>
      <c r="G158" s="64"/>
      <c r="H158" s="64"/>
      <c r="T158" s="64"/>
      <c r="U158" s="65"/>
      <c r="V158" s="83"/>
      <c r="W158" s="64"/>
      <c r="Z158" s="64"/>
      <c r="AC158" s="64"/>
      <c r="AF158" s="64"/>
    </row>
    <row r="159" spans="1:32">
      <c r="A159" s="62"/>
      <c r="B159" s="62"/>
      <c r="C159" s="62"/>
      <c r="D159" s="63"/>
      <c r="E159" s="63"/>
      <c r="F159" s="63"/>
      <c r="G159" s="64"/>
      <c r="H159" s="64"/>
      <c r="T159" s="64"/>
      <c r="U159" s="65"/>
      <c r="V159" s="83"/>
      <c r="W159" s="64"/>
      <c r="Z159" s="64"/>
      <c r="AC159" s="64"/>
      <c r="AF159" s="64"/>
    </row>
    <row r="160" spans="1:32">
      <c r="A160" s="62"/>
      <c r="B160" s="62"/>
      <c r="C160" s="62"/>
      <c r="D160" s="63"/>
      <c r="E160" s="63"/>
      <c r="F160" s="63"/>
      <c r="G160" s="64"/>
      <c r="H160" s="64"/>
      <c r="T160" s="64"/>
      <c r="U160" s="65"/>
      <c r="V160" s="83"/>
      <c r="W160" s="64"/>
      <c r="Z160" s="64"/>
      <c r="AC160" s="64"/>
      <c r="AF160" s="64"/>
    </row>
    <row r="161" spans="1:32">
      <c r="A161" s="62"/>
      <c r="B161" s="62"/>
      <c r="C161" s="62"/>
      <c r="D161" s="63"/>
      <c r="E161" s="63"/>
      <c r="F161" s="63"/>
      <c r="G161" s="64"/>
      <c r="H161" s="64"/>
      <c r="T161" s="64"/>
      <c r="U161" s="65"/>
      <c r="V161" s="83"/>
      <c r="W161" s="64"/>
      <c r="Z161" s="64"/>
      <c r="AC161" s="64"/>
      <c r="AF161" s="64"/>
    </row>
    <row r="162" spans="1:32">
      <c r="A162" s="62"/>
      <c r="B162" s="62"/>
      <c r="C162" s="62"/>
      <c r="D162" s="63"/>
      <c r="E162" s="63"/>
      <c r="F162" s="63"/>
      <c r="G162" s="64"/>
      <c r="H162" s="64"/>
      <c r="T162" s="64"/>
      <c r="U162" s="65"/>
      <c r="V162" s="83"/>
      <c r="W162" s="64"/>
      <c r="Z162" s="64"/>
      <c r="AC162" s="64"/>
      <c r="AF162" s="64"/>
    </row>
    <row r="163" spans="1:32">
      <c r="A163" s="62"/>
      <c r="B163" s="62"/>
      <c r="C163" s="62"/>
      <c r="D163" s="63"/>
      <c r="E163" s="63"/>
      <c r="F163" s="63"/>
      <c r="G163" s="64"/>
      <c r="H163" s="64"/>
      <c r="T163" s="64"/>
      <c r="U163" s="65"/>
      <c r="V163" s="83"/>
      <c r="W163" s="64"/>
      <c r="Z163" s="64"/>
      <c r="AC163" s="64"/>
      <c r="AF163" s="64"/>
    </row>
    <row r="164" spans="1:32">
      <c r="A164" s="62"/>
      <c r="B164" s="62"/>
      <c r="C164" s="62"/>
      <c r="D164" s="63"/>
      <c r="E164" s="63"/>
      <c r="F164" s="63"/>
      <c r="G164" s="64"/>
      <c r="H164" s="64"/>
      <c r="T164" s="64"/>
      <c r="U164" s="65"/>
      <c r="V164" s="83"/>
      <c r="W164" s="64"/>
      <c r="Z164" s="64"/>
      <c r="AC164" s="64"/>
      <c r="AF164" s="64"/>
    </row>
    <row r="165" spans="1:32">
      <c r="A165" s="62"/>
      <c r="B165" s="62"/>
      <c r="C165" s="62"/>
      <c r="D165" s="63"/>
      <c r="E165" s="63"/>
      <c r="F165" s="63"/>
      <c r="G165" s="64"/>
      <c r="H165" s="64"/>
      <c r="T165" s="64"/>
      <c r="U165" s="65"/>
      <c r="V165" s="83"/>
      <c r="W165" s="64"/>
      <c r="Z165" s="64"/>
      <c r="AC165" s="64"/>
      <c r="AF165" s="64"/>
    </row>
    <row r="166" spans="1:32">
      <c r="A166" s="62"/>
      <c r="B166" s="62"/>
      <c r="C166" s="62"/>
      <c r="D166" s="63"/>
      <c r="E166" s="63"/>
      <c r="F166" s="63"/>
      <c r="G166" s="64"/>
      <c r="H166" s="64"/>
      <c r="T166" s="64"/>
      <c r="U166" s="65"/>
      <c r="V166" s="83"/>
      <c r="W166" s="64"/>
      <c r="Z166" s="64"/>
      <c r="AC166" s="64"/>
      <c r="AF166" s="64"/>
    </row>
    <row r="167" spans="1:32">
      <c r="A167" s="62"/>
      <c r="B167" s="62"/>
      <c r="C167" s="62"/>
      <c r="D167" s="63"/>
      <c r="E167" s="63"/>
      <c r="F167" s="63"/>
      <c r="G167" s="64"/>
      <c r="H167" s="64"/>
      <c r="T167" s="64"/>
      <c r="U167" s="65"/>
      <c r="V167" s="83"/>
      <c r="W167" s="64"/>
      <c r="Z167" s="64"/>
      <c r="AC167" s="64"/>
      <c r="AF167" s="64"/>
    </row>
    <row r="168" spans="1:32">
      <c r="A168" s="62"/>
      <c r="B168" s="62"/>
      <c r="C168" s="62"/>
      <c r="D168" s="63"/>
      <c r="E168" s="63"/>
      <c r="F168" s="63"/>
      <c r="G168" s="64"/>
      <c r="H168" s="64"/>
      <c r="T168" s="64"/>
      <c r="U168" s="65"/>
      <c r="V168" s="83"/>
      <c r="W168" s="64"/>
      <c r="Z168" s="64"/>
      <c r="AC168" s="64"/>
      <c r="AF168" s="64"/>
    </row>
    <row r="169" spans="1:32">
      <c r="A169" s="62"/>
      <c r="B169" s="62"/>
      <c r="C169" s="62"/>
      <c r="D169" s="63"/>
      <c r="E169" s="63"/>
      <c r="F169" s="63"/>
      <c r="G169" s="64"/>
      <c r="H169" s="64"/>
      <c r="T169" s="64"/>
      <c r="U169" s="65"/>
      <c r="V169" s="83"/>
      <c r="W169" s="64"/>
      <c r="Z169" s="64"/>
      <c r="AC169" s="64"/>
      <c r="AF169" s="64"/>
    </row>
    <row r="170" spans="1:32">
      <c r="A170" s="62"/>
      <c r="B170" s="62"/>
      <c r="C170" s="62"/>
      <c r="D170" s="63"/>
      <c r="E170" s="63"/>
      <c r="F170" s="63"/>
      <c r="G170" s="64"/>
      <c r="H170" s="64"/>
      <c r="T170" s="64"/>
      <c r="U170" s="65"/>
      <c r="V170" s="83"/>
      <c r="W170" s="64"/>
      <c r="Z170" s="64"/>
      <c r="AC170" s="64"/>
      <c r="AF170" s="64"/>
    </row>
    <row r="171" spans="1:32">
      <c r="A171" s="62"/>
      <c r="B171" s="62"/>
      <c r="C171" s="62"/>
      <c r="D171" s="63"/>
      <c r="E171" s="63"/>
      <c r="F171" s="63"/>
      <c r="G171" s="64"/>
      <c r="H171" s="64"/>
      <c r="T171" s="64"/>
      <c r="U171" s="65"/>
      <c r="V171" s="83"/>
      <c r="W171" s="64"/>
      <c r="Z171" s="64"/>
      <c r="AC171" s="64"/>
      <c r="AF171" s="64"/>
    </row>
    <row r="172" spans="1:32">
      <c r="A172" s="62"/>
      <c r="B172" s="62"/>
      <c r="C172" s="62"/>
      <c r="D172" s="63"/>
      <c r="E172" s="63"/>
      <c r="F172" s="63"/>
      <c r="G172" s="64"/>
      <c r="H172" s="64"/>
      <c r="T172" s="64"/>
      <c r="U172" s="65"/>
      <c r="V172" s="83"/>
      <c r="W172" s="64"/>
      <c r="Z172" s="64"/>
      <c r="AC172" s="64"/>
      <c r="AF172" s="64"/>
    </row>
    <row r="173" spans="1:32">
      <c r="A173" s="62"/>
      <c r="B173" s="62"/>
      <c r="C173" s="62"/>
      <c r="D173" s="63"/>
      <c r="E173" s="63"/>
      <c r="F173" s="63"/>
      <c r="G173" s="64"/>
      <c r="H173" s="64"/>
      <c r="T173" s="64"/>
      <c r="U173" s="65"/>
      <c r="V173" s="83"/>
      <c r="W173" s="64"/>
      <c r="Z173" s="64"/>
      <c r="AC173" s="64"/>
      <c r="AF173" s="64"/>
    </row>
    <row r="174" spans="1:32">
      <c r="A174" s="62"/>
      <c r="B174" s="62"/>
      <c r="C174" s="62"/>
      <c r="D174" s="63"/>
      <c r="E174" s="63"/>
      <c r="F174" s="63"/>
      <c r="G174" s="64"/>
      <c r="H174" s="64"/>
      <c r="T174" s="64"/>
      <c r="U174" s="65"/>
      <c r="V174" s="83"/>
      <c r="W174" s="64"/>
      <c r="Z174" s="64"/>
      <c r="AC174" s="64"/>
      <c r="AF174" s="64"/>
    </row>
    <row r="175" spans="1:32">
      <c r="A175" s="62"/>
      <c r="B175" s="62"/>
      <c r="C175" s="62"/>
      <c r="D175" s="63"/>
      <c r="E175" s="63"/>
      <c r="F175" s="63"/>
      <c r="G175" s="64"/>
      <c r="H175" s="64"/>
      <c r="T175" s="64"/>
      <c r="U175" s="65"/>
      <c r="V175" s="83"/>
      <c r="W175" s="64"/>
      <c r="Z175" s="64"/>
      <c r="AC175" s="64"/>
      <c r="AF175" s="64"/>
    </row>
    <row r="176" spans="1:32">
      <c r="A176" s="62"/>
      <c r="B176" s="62"/>
      <c r="C176" s="62"/>
      <c r="D176" s="63"/>
      <c r="E176" s="63"/>
      <c r="F176" s="63"/>
      <c r="G176" s="64"/>
      <c r="H176" s="64"/>
      <c r="T176" s="64"/>
      <c r="U176" s="65"/>
      <c r="V176" s="83"/>
      <c r="W176" s="64"/>
      <c r="Z176" s="64"/>
      <c r="AC176" s="64"/>
      <c r="AF176" s="64"/>
    </row>
    <row r="177" spans="1:32">
      <c r="A177" s="62"/>
      <c r="B177" s="62"/>
      <c r="C177" s="62"/>
      <c r="D177" s="63"/>
      <c r="E177" s="63"/>
      <c r="F177" s="63"/>
      <c r="G177" s="64"/>
      <c r="H177" s="64"/>
      <c r="T177" s="64"/>
      <c r="U177" s="65"/>
      <c r="V177" s="83"/>
      <c r="W177" s="64"/>
      <c r="Z177" s="64"/>
      <c r="AC177" s="64"/>
      <c r="AF177" s="64"/>
    </row>
    <row r="178" spans="1:32">
      <c r="A178" s="62"/>
      <c r="B178" s="62"/>
      <c r="C178" s="62"/>
      <c r="D178" s="63"/>
      <c r="E178" s="63"/>
      <c r="F178" s="63"/>
      <c r="G178" s="64"/>
      <c r="H178" s="64"/>
      <c r="T178" s="64"/>
      <c r="U178" s="65"/>
      <c r="V178" s="83"/>
      <c r="W178" s="64"/>
      <c r="Z178" s="64"/>
      <c r="AC178" s="64"/>
      <c r="AF178" s="64"/>
    </row>
    <row r="179" spans="1:32">
      <c r="A179" s="62"/>
      <c r="B179" s="62"/>
      <c r="C179" s="62"/>
      <c r="D179" s="63"/>
      <c r="E179" s="63"/>
      <c r="F179" s="63"/>
      <c r="G179" s="64"/>
      <c r="H179" s="64"/>
      <c r="T179" s="64"/>
      <c r="U179" s="65"/>
      <c r="V179" s="83"/>
      <c r="W179" s="64"/>
      <c r="Z179" s="64"/>
      <c r="AC179" s="64"/>
      <c r="AF179" s="64"/>
    </row>
    <row r="180" spans="1:32">
      <c r="A180" s="62"/>
      <c r="B180" s="62"/>
      <c r="C180" s="62"/>
      <c r="D180" s="63"/>
      <c r="E180" s="63"/>
      <c r="F180" s="63"/>
      <c r="G180" s="64"/>
      <c r="H180" s="64"/>
      <c r="T180" s="64"/>
      <c r="U180" s="65"/>
      <c r="V180" s="83"/>
      <c r="W180" s="64"/>
      <c r="Z180" s="64"/>
      <c r="AC180" s="64"/>
      <c r="AF180" s="64"/>
    </row>
    <row r="181" spans="1:32">
      <c r="A181" s="62"/>
      <c r="B181" s="62"/>
      <c r="C181" s="62"/>
      <c r="D181" s="63"/>
      <c r="E181" s="63"/>
      <c r="F181" s="63"/>
      <c r="G181" s="64"/>
      <c r="H181" s="64"/>
      <c r="T181" s="64"/>
      <c r="U181" s="65"/>
      <c r="V181" s="83"/>
      <c r="W181" s="64"/>
      <c r="Z181" s="64"/>
      <c r="AC181" s="64"/>
      <c r="AF181" s="64"/>
    </row>
    <row r="182" spans="1:32">
      <c r="A182" s="62"/>
      <c r="B182" s="62"/>
      <c r="C182" s="62"/>
      <c r="D182" s="63"/>
      <c r="E182" s="63"/>
      <c r="F182" s="63"/>
      <c r="G182" s="64"/>
      <c r="H182" s="64"/>
      <c r="T182" s="64"/>
      <c r="U182" s="65"/>
      <c r="V182" s="83"/>
      <c r="W182" s="64"/>
      <c r="Z182" s="64"/>
      <c r="AC182" s="64"/>
      <c r="AF182" s="64"/>
    </row>
    <row r="183" spans="1:32">
      <c r="A183" s="62"/>
      <c r="B183" s="62"/>
      <c r="C183" s="62"/>
      <c r="D183" s="63"/>
      <c r="E183" s="63"/>
      <c r="F183" s="63"/>
      <c r="G183" s="64"/>
      <c r="H183" s="64"/>
      <c r="T183" s="64"/>
      <c r="U183" s="65"/>
      <c r="V183" s="83"/>
      <c r="W183" s="64"/>
      <c r="Z183" s="64"/>
      <c r="AC183" s="64"/>
      <c r="AF183" s="64"/>
    </row>
    <row r="184" spans="1:32">
      <c r="A184" s="62"/>
      <c r="B184" s="62"/>
      <c r="C184" s="62"/>
      <c r="D184" s="63"/>
      <c r="E184" s="63"/>
      <c r="F184" s="63"/>
      <c r="G184" s="64"/>
      <c r="H184" s="64"/>
      <c r="T184" s="64"/>
      <c r="U184" s="65"/>
      <c r="V184" s="83"/>
      <c r="W184" s="64"/>
      <c r="Z184" s="64"/>
      <c r="AC184" s="64"/>
      <c r="AF184" s="64"/>
    </row>
    <row r="185" spans="1:32">
      <c r="A185" s="62"/>
      <c r="B185" s="62"/>
      <c r="C185" s="62"/>
      <c r="D185" s="63"/>
      <c r="E185" s="63"/>
      <c r="F185" s="63"/>
      <c r="G185" s="64"/>
      <c r="H185" s="64"/>
      <c r="T185" s="64"/>
      <c r="U185" s="65"/>
      <c r="V185" s="83"/>
      <c r="W185" s="64"/>
      <c r="Z185" s="64"/>
      <c r="AC185" s="64"/>
      <c r="AF185" s="64"/>
    </row>
    <row r="186" spans="1:32">
      <c r="A186" s="62"/>
      <c r="B186" s="62"/>
      <c r="C186" s="62"/>
      <c r="D186" s="63"/>
      <c r="E186" s="63"/>
      <c r="F186" s="63"/>
      <c r="G186" s="64"/>
      <c r="H186" s="64"/>
      <c r="T186" s="64"/>
      <c r="U186" s="65"/>
      <c r="V186" s="83"/>
      <c r="W186" s="64"/>
      <c r="Z186" s="64"/>
      <c r="AC186" s="64"/>
      <c r="AF186" s="64"/>
    </row>
    <row r="187" spans="1:32">
      <c r="A187" s="62"/>
      <c r="B187" s="62"/>
      <c r="C187" s="62"/>
      <c r="D187" s="63"/>
      <c r="E187" s="63"/>
      <c r="F187" s="63"/>
      <c r="G187" s="64"/>
      <c r="H187" s="64"/>
      <c r="T187" s="64"/>
      <c r="U187" s="65"/>
      <c r="V187" s="83"/>
      <c r="W187" s="64"/>
      <c r="Z187" s="64"/>
      <c r="AC187" s="64"/>
      <c r="AF187" s="64"/>
    </row>
    <row r="188" spans="1:32">
      <c r="A188" s="62"/>
      <c r="B188" s="62"/>
      <c r="C188" s="62"/>
      <c r="D188" s="63"/>
      <c r="E188" s="63"/>
      <c r="F188" s="63"/>
      <c r="G188" s="64"/>
      <c r="H188" s="64"/>
      <c r="T188" s="64"/>
      <c r="U188" s="65"/>
      <c r="V188" s="83"/>
      <c r="W188" s="64"/>
      <c r="Z188" s="64"/>
      <c r="AC188" s="64"/>
      <c r="AF188" s="64"/>
    </row>
    <row r="189" spans="1:32">
      <c r="A189" s="62"/>
      <c r="B189" s="62"/>
      <c r="C189" s="62"/>
      <c r="D189" s="63"/>
      <c r="E189" s="63"/>
      <c r="F189" s="63"/>
      <c r="G189" s="64"/>
      <c r="H189" s="64"/>
      <c r="T189" s="64"/>
      <c r="U189" s="65"/>
      <c r="V189" s="83"/>
      <c r="W189" s="64"/>
      <c r="Z189" s="64"/>
      <c r="AC189" s="64"/>
      <c r="AF189" s="64"/>
    </row>
    <row r="190" spans="1:32">
      <c r="A190" s="62"/>
      <c r="B190" s="62"/>
      <c r="C190" s="62"/>
      <c r="D190" s="63"/>
      <c r="E190" s="63"/>
      <c r="F190" s="63"/>
      <c r="G190" s="64"/>
      <c r="H190" s="64"/>
      <c r="T190" s="64"/>
      <c r="U190" s="65"/>
      <c r="V190" s="83"/>
      <c r="W190" s="64"/>
      <c r="Z190" s="64"/>
      <c r="AC190" s="64"/>
      <c r="AF190" s="64"/>
    </row>
  </sheetData>
  <mergeCells count="14">
    <mergeCell ref="G1:H1"/>
    <mergeCell ref="J1:K1"/>
    <mergeCell ref="J2:K2"/>
    <mergeCell ref="M1:N1"/>
    <mergeCell ref="M2:N2"/>
    <mergeCell ref="Y1:Z1"/>
    <mergeCell ref="AB1:AC1"/>
    <mergeCell ref="AB2:AC2"/>
    <mergeCell ref="S1:T1"/>
    <mergeCell ref="P1:Q1"/>
    <mergeCell ref="P2:Q2"/>
    <mergeCell ref="S2:T2"/>
    <mergeCell ref="V1:W1"/>
    <mergeCell ref="V2:W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F44F8-F3BE-4D7B-A27E-F52CB8162890}">
  <dimension ref="A1"/>
  <sheetViews>
    <sheetView zoomScale="140" zoomScaleNormal="140" workbookViewId="0">
      <selection activeCell="S9" sqref="S9"/>
    </sheetView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2026-07-27T12:41:58Z</dcterms:created>
  <dcterms:modified xsi:type="dcterms:W3CDTF">2026-07-31T11:57:27Z</dcterms:modified>
</cp:coreProperties>
</file>